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autoCompressPictures="0"/>
  <mc:AlternateContent xmlns:mc="http://schemas.openxmlformats.org/markup-compatibility/2006">
    <mc:Choice Requires="x15">
      <x15ac:absPath xmlns:x15ac="http://schemas.microsoft.com/office/spreadsheetml/2010/11/ac" url="C:\APSIMX\Prototypes\Chickpea\"/>
    </mc:Choice>
  </mc:AlternateContent>
  <bookViews>
    <workbookView xWindow="162" yWindow="60" windowWidth="28278" windowHeight="12900" firstSheet="4" activeTab="4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APSIM7.7!$A$4:$AD$317</definedName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ObservedHarvestData!$A$1:$Y$395</definedName>
    <definedName name="_xlnm._FilterDatabase" localSheetId="5" hidden="1">ObservedTimeseriesData!$A$1:$AP$923</definedName>
  </definedNames>
  <calcPr calcId="171027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8" i="11" l="1"/>
  <c r="K64" i="11"/>
  <c r="R162" i="5"/>
  <c r="R163" i="5"/>
  <c r="R164" i="5"/>
  <c r="R165" i="5"/>
  <c r="R166" i="5"/>
  <c r="R167" i="5"/>
  <c r="R168" i="5"/>
  <c r="R169" i="5"/>
  <c r="R170" i="5"/>
  <c r="R171" i="5"/>
  <c r="R172" i="5"/>
  <c r="R161" i="5"/>
  <c r="R141" i="5"/>
  <c r="R142" i="5"/>
  <c r="R140" i="5"/>
  <c r="R13" i="5"/>
  <c r="R12" i="5"/>
  <c r="G254" i="5"/>
  <c r="P254" i="5"/>
  <c r="G255" i="5"/>
  <c r="P255" i="5"/>
  <c r="G256" i="5"/>
  <c r="P256" i="5"/>
  <c r="G257" i="5"/>
  <c r="P257" i="5"/>
  <c r="G258" i="5"/>
  <c r="P258" i="5"/>
  <c r="G259" i="5"/>
  <c r="P259" i="5"/>
  <c r="G260" i="5"/>
  <c r="P260" i="5"/>
  <c r="G261" i="5"/>
  <c r="P261" i="5"/>
  <c r="G262" i="5"/>
  <c r="P262" i="5"/>
  <c r="G263" i="5"/>
  <c r="P263" i="5"/>
  <c r="G264" i="5"/>
  <c r="P264" i="5"/>
  <c r="G265" i="5"/>
  <c r="P265" i="5"/>
  <c r="G266" i="5"/>
  <c r="P266" i="5"/>
  <c r="G267" i="5"/>
  <c r="P267" i="5"/>
  <c r="G268" i="5"/>
  <c r="P268" i="5"/>
  <c r="G269" i="5"/>
  <c r="P269" i="5"/>
  <c r="G270" i="5"/>
  <c r="P270" i="5"/>
  <c r="G271" i="5"/>
  <c r="P271" i="5"/>
  <c r="G272" i="5"/>
  <c r="P272" i="5"/>
  <c r="G273" i="5"/>
  <c r="P273" i="5"/>
  <c r="G274" i="5"/>
  <c r="P274" i="5"/>
  <c r="G275" i="5"/>
  <c r="P275" i="5"/>
  <c r="G276" i="5"/>
  <c r="P276" i="5"/>
  <c r="G277" i="5"/>
  <c r="P277" i="5"/>
  <c r="G278" i="5"/>
  <c r="P278" i="5"/>
  <c r="G279" i="5"/>
  <c r="P279" i="5"/>
  <c r="G280" i="5"/>
  <c r="P280" i="5"/>
  <c r="G281" i="5"/>
  <c r="P281" i="5"/>
  <c r="G282" i="5"/>
  <c r="P282" i="5"/>
  <c r="G283" i="5"/>
  <c r="P283" i="5"/>
  <c r="G284" i="5"/>
  <c r="P284" i="5"/>
  <c r="G285" i="5"/>
  <c r="P285" i="5"/>
  <c r="G286" i="5"/>
  <c r="P286" i="5"/>
  <c r="G287" i="5"/>
  <c r="P287" i="5"/>
  <c r="G288" i="5"/>
  <c r="P288" i="5"/>
  <c r="G289" i="5"/>
  <c r="P289" i="5"/>
  <c r="G290" i="5"/>
  <c r="P290" i="5"/>
  <c r="G291" i="5"/>
  <c r="P291" i="5"/>
  <c r="G292" i="5"/>
  <c r="P292" i="5"/>
  <c r="G293" i="5"/>
  <c r="P293" i="5"/>
  <c r="G294" i="5"/>
  <c r="P294" i="5"/>
  <c r="G295" i="5"/>
  <c r="P295" i="5"/>
  <c r="G296" i="5"/>
  <c r="P296" i="5"/>
  <c r="G297" i="5"/>
  <c r="P297" i="5"/>
  <c r="G298" i="5"/>
  <c r="P298" i="5"/>
  <c r="G299" i="5"/>
  <c r="P299" i="5"/>
  <c r="G300" i="5"/>
  <c r="P300" i="5"/>
  <c r="G301" i="5"/>
  <c r="P301" i="5"/>
  <c r="G302" i="5"/>
  <c r="P302" i="5"/>
  <c r="G303" i="5"/>
  <c r="P303" i="5"/>
  <c r="G304" i="5"/>
  <c r="P304" i="5"/>
  <c r="G305" i="5"/>
  <c r="P305" i="5"/>
  <c r="G306" i="5"/>
  <c r="P306" i="5"/>
  <c r="G307" i="5"/>
  <c r="P307" i="5"/>
  <c r="G308" i="5"/>
  <c r="P308" i="5"/>
  <c r="G309" i="5"/>
  <c r="P309" i="5"/>
  <c r="G310" i="5"/>
  <c r="P310" i="5"/>
  <c r="G311" i="5"/>
  <c r="P311" i="5"/>
  <c r="G312" i="5"/>
  <c r="P312" i="5"/>
  <c r="G313" i="5"/>
  <c r="P313" i="5"/>
  <c r="G314" i="5"/>
  <c r="P314" i="5"/>
  <c r="G315" i="5"/>
  <c r="P315" i="5"/>
  <c r="G316" i="5"/>
  <c r="P316" i="5"/>
  <c r="G317" i="5"/>
  <c r="P317" i="5"/>
  <c r="G318" i="5"/>
  <c r="P318" i="5"/>
  <c r="G319" i="5"/>
  <c r="P319" i="5"/>
  <c r="G320" i="5"/>
  <c r="P320" i="5"/>
  <c r="G321" i="5"/>
  <c r="P321" i="5"/>
  <c r="G322" i="5"/>
  <c r="P322" i="5"/>
  <c r="G323" i="5"/>
  <c r="P323" i="5"/>
  <c r="G324" i="5"/>
  <c r="P324" i="5"/>
  <c r="G325" i="5"/>
  <c r="P325" i="5"/>
  <c r="G326" i="5"/>
  <c r="P326" i="5"/>
  <c r="G327" i="5"/>
  <c r="P327" i="5"/>
  <c r="G253" i="5"/>
  <c r="P253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46" i="5"/>
  <c r="R386" i="5"/>
  <c r="R387" i="5"/>
  <c r="R388" i="5"/>
  <c r="R389" i="5"/>
  <c r="R390" i="5"/>
  <c r="R391" i="5"/>
  <c r="R392" i="5"/>
  <c r="R393" i="5"/>
  <c r="R385" i="5"/>
  <c r="R3" i="5"/>
  <c r="G386" i="5"/>
  <c r="P386" i="5"/>
  <c r="G387" i="5"/>
  <c r="P387" i="5"/>
  <c r="G388" i="5"/>
  <c r="P388" i="5"/>
  <c r="G389" i="5"/>
  <c r="P389" i="5"/>
  <c r="G390" i="5"/>
  <c r="P390" i="5"/>
  <c r="G391" i="5"/>
  <c r="P391" i="5"/>
  <c r="G392" i="5"/>
  <c r="P392" i="5"/>
  <c r="G393" i="5"/>
  <c r="P393" i="5"/>
  <c r="G385" i="5"/>
  <c r="P385" i="5"/>
  <c r="G229" i="5"/>
  <c r="P229" i="5"/>
  <c r="G230" i="5"/>
  <c r="P230" i="5"/>
  <c r="G231" i="5"/>
  <c r="P231" i="5"/>
  <c r="G232" i="5"/>
  <c r="P232" i="5"/>
  <c r="G233" i="5"/>
  <c r="P233" i="5"/>
  <c r="G234" i="5"/>
  <c r="P234" i="5"/>
  <c r="G235" i="5"/>
  <c r="P235" i="5"/>
  <c r="G236" i="5"/>
  <c r="P236" i="5"/>
  <c r="G237" i="5"/>
  <c r="P237" i="5"/>
  <c r="G238" i="5"/>
  <c r="P238" i="5"/>
  <c r="G239" i="5"/>
  <c r="P239" i="5"/>
  <c r="G240" i="5"/>
  <c r="P240" i="5"/>
  <c r="G241" i="5"/>
  <c r="P241" i="5"/>
  <c r="G242" i="5"/>
  <c r="P242" i="5"/>
  <c r="G243" i="5"/>
  <c r="P243" i="5"/>
  <c r="G244" i="5"/>
  <c r="P244" i="5"/>
  <c r="G245" i="5"/>
  <c r="P245" i="5"/>
  <c r="G246" i="5"/>
  <c r="P246" i="5"/>
  <c r="G247" i="5"/>
  <c r="P247" i="5"/>
  <c r="G248" i="5"/>
  <c r="P248" i="5"/>
  <c r="G249" i="5"/>
  <c r="P249" i="5"/>
  <c r="G250" i="5"/>
  <c r="P250" i="5"/>
  <c r="G251" i="5"/>
  <c r="P251" i="5"/>
  <c r="G252" i="5"/>
  <c r="P252" i="5"/>
  <c r="G228" i="5"/>
  <c r="P228" i="5"/>
  <c r="G204" i="5"/>
  <c r="P204" i="5"/>
  <c r="G205" i="5"/>
  <c r="P205" i="5"/>
  <c r="G206" i="5"/>
  <c r="P206" i="5"/>
  <c r="G207" i="5"/>
  <c r="P207" i="5"/>
  <c r="G208" i="5"/>
  <c r="P208" i="5"/>
  <c r="G209" i="5"/>
  <c r="P209" i="5"/>
  <c r="G210" i="5"/>
  <c r="P210" i="5"/>
  <c r="G211" i="5"/>
  <c r="P211" i="5"/>
  <c r="G212" i="5"/>
  <c r="P212" i="5"/>
  <c r="G213" i="5"/>
  <c r="P213" i="5"/>
  <c r="G214" i="5"/>
  <c r="P214" i="5"/>
  <c r="G215" i="5"/>
  <c r="P215" i="5"/>
  <c r="G216" i="5"/>
  <c r="P216" i="5"/>
  <c r="G217" i="5"/>
  <c r="P217" i="5"/>
  <c r="G218" i="5"/>
  <c r="P218" i="5"/>
  <c r="G219" i="5"/>
  <c r="P219" i="5"/>
  <c r="G220" i="5"/>
  <c r="P220" i="5"/>
  <c r="G221" i="5"/>
  <c r="P221" i="5"/>
  <c r="G222" i="5"/>
  <c r="P222" i="5"/>
  <c r="G223" i="5"/>
  <c r="P223" i="5"/>
  <c r="G224" i="5"/>
  <c r="P224" i="5"/>
  <c r="G225" i="5"/>
  <c r="P225" i="5"/>
  <c r="G226" i="5"/>
  <c r="P226" i="5"/>
  <c r="G227" i="5"/>
  <c r="P227" i="5"/>
  <c r="G203" i="5"/>
  <c r="P203" i="5"/>
  <c r="G377" i="5"/>
  <c r="P377" i="5"/>
  <c r="G329" i="5"/>
  <c r="P329" i="5"/>
  <c r="G330" i="5"/>
  <c r="P330" i="5"/>
  <c r="G331" i="5"/>
  <c r="P331" i="5"/>
  <c r="G332" i="5"/>
  <c r="P332" i="5"/>
  <c r="G333" i="5"/>
  <c r="P333" i="5"/>
  <c r="G334" i="5"/>
  <c r="P334" i="5"/>
  <c r="G335" i="5"/>
  <c r="P335" i="5"/>
  <c r="G336" i="5"/>
  <c r="P336" i="5"/>
  <c r="G337" i="5"/>
  <c r="P337" i="5"/>
  <c r="G338" i="5"/>
  <c r="P338" i="5"/>
  <c r="G339" i="5"/>
  <c r="P339" i="5"/>
  <c r="G340" i="5"/>
  <c r="P340" i="5"/>
  <c r="G341" i="5"/>
  <c r="P341" i="5"/>
  <c r="G342" i="5"/>
  <c r="P342" i="5"/>
  <c r="G343" i="5"/>
  <c r="P343" i="5"/>
  <c r="G344" i="5"/>
  <c r="P344" i="5"/>
  <c r="G345" i="5"/>
  <c r="P345" i="5"/>
  <c r="G346" i="5"/>
  <c r="P346" i="5"/>
  <c r="G347" i="5"/>
  <c r="P347" i="5"/>
  <c r="G348" i="5"/>
  <c r="P348" i="5"/>
  <c r="G349" i="5"/>
  <c r="P349" i="5"/>
  <c r="G350" i="5"/>
  <c r="P350" i="5"/>
  <c r="G351" i="5"/>
  <c r="P351" i="5"/>
  <c r="G352" i="5"/>
  <c r="P352" i="5"/>
  <c r="G353" i="5"/>
  <c r="P353" i="5"/>
  <c r="G354" i="5"/>
  <c r="P354" i="5"/>
  <c r="G355" i="5"/>
  <c r="P355" i="5"/>
  <c r="G356" i="5"/>
  <c r="P356" i="5"/>
  <c r="G357" i="5"/>
  <c r="P357" i="5"/>
  <c r="G358" i="5"/>
  <c r="P358" i="5"/>
  <c r="G359" i="5"/>
  <c r="P359" i="5"/>
  <c r="G360" i="5"/>
  <c r="P360" i="5"/>
  <c r="G361" i="5"/>
  <c r="P361" i="5"/>
  <c r="G362" i="5"/>
  <c r="P362" i="5"/>
  <c r="G363" i="5"/>
  <c r="P363" i="5"/>
  <c r="G364" i="5"/>
  <c r="P364" i="5"/>
  <c r="G365" i="5"/>
  <c r="P365" i="5"/>
  <c r="G366" i="5"/>
  <c r="P366" i="5"/>
  <c r="G367" i="5"/>
  <c r="P367" i="5"/>
  <c r="G368" i="5"/>
  <c r="P368" i="5"/>
  <c r="G369" i="5"/>
  <c r="P369" i="5"/>
  <c r="G370" i="5"/>
  <c r="P370" i="5"/>
  <c r="G371" i="5"/>
  <c r="P371" i="5"/>
  <c r="G372" i="5"/>
  <c r="P372" i="5"/>
  <c r="G373" i="5"/>
  <c r="P373" i="5"/>
  <c r="G374" i="5"/>
  <c r="P374" i="5"/>
  <c r="G375" i="5"/>
  <c r="P375" i="5"/>
  <c r="G376" i="5"/>
  <c r="P376" i="5"/>
  <c r="G328" i="5"/>
  <c r="P328" i="5"/>
  <c r="K880" i="11"/>
  <c r="L880" i="11"/>
  <c r="K870" i="11"/>
  <c r="L870" i="11"/>
  <c r="K860" i="11"/>
  <c r="L860" i="11"/>
  <c r="K850" i="11"/>
  <c r="L850" i="11"/>
  <c r="K838" i="11"/>
  <c r="L838" i="11"/>
  <c r="K826" i="11"/>
  <c r="L826" i="11"/>
  <c r="K814" i="11"/>
  <c r="L814" i="11"/>
  <c r="K923" i="11"/>
  <c r="L923" i="11"/>
  <c r="V923" i="11"/>
  <c r="K919" i="11"/>
  <c r="L919" i="11"/>
  <c r="V919" i="11"/>
  <c r="K915" i="11"/>
  <c r="L915" i="11"/>
  <c r="V915" i="11"/>
  <c r="K911" i="11"/>
  <c r="L911" i="11"/>
  <c r="V911" i="11"/>
  <c r="K906" i="11"/>
  <c r="L906" i="11"/>
  <c r="V906" i="11"/>
  <c r="K901" i="11"/>
  <c r="L901" i="11"/>
  <c r="V901" i="11"/>
  <c r="K896" i="11"/>
  <c r="L896" i="11"/>
  <c r="V896" i="11"/>
  <c r="K890" i="11"/>
  <c r="L890" i="11"/>
  <c r="V890" i="11"/>
  <c r="K885" i="11"/>
  <c r="L885" i="11"/>
  <c r="V885" i="11"/>
  <c r="K11" i="11"/>
  <c r="L11" i="11"/>
  <c r="V11" i="11"/>
  <c r="K19" i="11"/>
  <c r="L19" i="11"/>
  <c r="V19" i="11"/>
  <c r="O882" i="11"/>
  <c r="O883" i="11"/>
  <c r="O884" i="11"/>
  <c r="O886" i="11"/>
  <c r="O887" i="11"/>
  <c r="O888" i="11"/>
  <c r="O889" i="11"/>
  <c r="O891" i="11"/>
  <c r="O892" i="11"/>
  <c r="O893" i="11"/>
  <c r="O894" i="11"/>
  <c r="O897" i="11"/>
  <c r="O898" i="11"/>
  <c r="O899" i="11"/>
  <c r="O900" i="11"/>
  <c r="O902" i="11"/>
  <c r="O903" i="11"/>
  <c r="O904" i="11"/>
  <c r="O905" i="11"/>
  <c r="O907" i="11"/>
  <c r="O908" i="11"/>
  <c r="O909" i="11"/>
  <c r="O910" i="11"/>
  <c r="O912" i="11"/>
  <c r="O913" i="11"/>
  <c r="O914" i="11"/>
  <c r="O916" i="11"/>
  <c r="O917" i="11"/>
  <c r="O918" i="11"/>
  <c r="O920" i="11"/>
  <c r="O921" i="11"/>
  <c r="O922" i="11"/>
  <c r="O881" i="11"/>
  <c r="K82" i="11"/>
  <c r="K79" i="11"/>
  <c r="K76" i="11"/>
  <c r="K73" i="11"/>
  <c r="K70" i="11"/>
  <c r="K67" i="11"/>
  <c r="K107" i="11"/>
  <c r="K104" i="11"/>
  <c r="K101" i="11"/>
  <c r="K34" i="11"/>
  <c r="O12" i="11"/>
  <c r="G3" i="5"/>
  <c r="P3" i="5"/>
  <c r="G2" i="5"/>
  <c r="P2" i="5"/>
  <c r="R2" i="5"/>
  <c r="L13" i="5"/>
  <c r="L12" i="5"/>
  <c r="L3" i="5"/>
  <c r="L2" i="5"/>
  <c r="O18" i="11"/>
  <c r="O16" i="11"/>
  <c r="O14" i="11"/>
  <c r="O9" i="11"/>
  <c r="O7" i="11"/>
  <c r="O5" i="11"/>
  <c r="O3" i="11"/>
  <c r="V163" i="13"/>
  <c r="V164" i="13"/>
  <c r="V165" i="13"/>
  <c r="V166" i="13"/>
  <c r="V167" i="13"/>
  <c r="V168" i="13"/>
  <c r="V169" i="13"/>
  <c r="V171" i="13"/>
  <c r="V172" i="13"/>
  <c r="V173" i="13"/>
  <c r="V174" i="13"/>
  <c r="V175" i="13"/>
  <c r="V176" i="13"/>
  <c r="V177" i="13"/>
  <c r="V178" i="13"/>
  <c r="V179" i="13"/>
  <c r="V184" i="13"/>
  <c r="V185" i="13"/>
  <c r="V186" i="13"/>
  <c r="V187" i="13"/>
  <c r="V188" i="13"/>
  <c r="V189" i="13"/>
  <c r="V190" i="13"/>
  <c r="V191" i="13"/>
  <c r="V193" i="13"/>
  <c r="V194" i="13"/>
  <c r="V195" i="13"/>
  <c r="V196" i="13"/>
  <c r="V197" i="13"/>
  <c r="V198" i="13"/>
  <c r="V199" i="13"/>
  <c r="V200" i="13"/>
  <c r="V202" i="13"/>
  <c r="V203" i="13"/>
  <c r="V204" i="13"/>
  <c r="V205" i="13"/>
  <c r="V206" i="13"/>
  <c r="V207" i="13"/>
  <c r="V208" i="13"/>
  <c r="V209" i="13"/>
  <c r="V215" i="13"/>
  <c r="V216" i="13"/>
  <c r="V217" i="13"/>
  <c r="V218" i="13"/>
  <c r="V219" i="13"/>
  <c r="V220" i="13"/>
  <c r="V221" i="13"/>
  <c r="V222" i="13"/>
  <c r="V224" i="13"/>
  <c r="V161" i="13"/>
  <c r="AI301" i="13"/>
  <c r="AJ301" i="13"/>
  <c r="AK301" i="13"/>
  <c r="AL301" i="13"/>
  <c r="AM301" i="13"/>
  <c r="AN301" i="13"/>
  <c r="AO301" i="13"/>
  <c r="AH301" i="13"/>
  <c r="AI299" i="13"/>
  <c r="AJ299" i="13"/>
  <c r="AK299" i="13"/>
  <c r="AL299" i="13"/>
  <c r="AM299" i="13"/>
  <c r="AN299" i="13"/>
  <c r="AO299" i="13"/>
  <c r="AH299" i="13"/>
  <c r="AI296" i="13"/>
  <c r="AJ296" i="13"/>
  <c r="AK296" i="13"/>
  <c r="AL296" i="13"/>
  <c r="AM296" i="13"/>
  <c r="AN296" i="13"/>
  <c r="AO296" i="13"/>
  <c r="AH296" i="13"/>
  <c r="AI294" i="13"/>
  <c r="AJ294" i="13"/>
  <c r="AK294" i="13"/>
  <c r="AL294" i="13"/>
  <c r="AM294" i="13"/>
  <c r="AN294" i="13"/>
  <c r="AO294" i="13"/>
  <c r="AH294" i="13"/>
  <c r="AI287" i="13"/>
  <c r="AJ287" i="13"/>
  <c r="AK287" i="13"/>
  <c r="AL287" i="13"/>
  <c r="AM287" i="13"/>
  <c r="AN287" i="13"/>
  <c r="AO287" i="13"/>
  <c r="AH287" i="13"/>
  <c r="AI282" i="13"/>
  <c r="AJ282" i="13"/>
  <c r="AK282" i="13"/>
  <c r="AL282" i="13"/>
  <c r="AM282" i="13"/>
  <c r="AN282" i="13"/>
  <c r="AO282" i="13"/>
  <c r="AH282" i="13"/>
  <c r="AI280" i="13"/>
  <c r="AJ280" i="13"/>
  <c r="AK280" i="13"/>
  <c r="AL280" i="13"/>
  <c r="AM280" i="13"/>
  <c r="AN280" i="13"/>
  <c r="AO280" i="13"/>
  <c r="AI275" i="13"/>
  <c r="AJ275" i="13"/>
  <c r="AK275" i="13"/>
  <c r="AL275" i="13"/>
  <c r="AM275" i="13"/>
  <c r="AN275" i="13"/>
  <c r="AO275" i="13"/>
  <c r="AH275" i="13"/>
  <c r="AI272" i="13"/>
  <c r="AJ272" i="13"/>
  <c r="AK272" i="13"/>
  <c r="AL272" i="13"/>
  <c r="AM272" i="13"/>
  <c r="AN272" i="13"/>
  <c r="AO272" i="13"/>
  <c r="AH272" i="13"/>
  <c r="AI270" i="13"/>
  <c r="AJ270" i="13"/>
  <c r="AK270" i="13"/>
  <c r="AL270" i="13"/>
  <c r="AM270" i="13"/>
  <c r="AN270" i="13"/>
  <c r="AO270" i="13"/>
  <c r="AH270" i="13"/>
  <c r="AI263" i="13"/>
  <c r="AJ263" i="13"/>
  <c r="AK263" i="13"/>
  <c r="AL263" i="13"/>
  <c r="AM263" i="13"/>
  <c r="AN263" i="13"/>
  <c r="AO263" i="13"/>
  <c r="AH263" i="13"/>
  <c r="AI258" i="13"/>
  <c r="AJ258" i="13"/>
  <c r="AK258" i="13"/>
  <c r="AL258" i="13"/>
  <c r="AM258" i="13"/>
  <c r="AN258" i="13"/>
  <c r="AO258" i="13"/>
  <c r="AH258" i="13"/>
  <c r="AI256" i="13"/>
  <c r="AJ256" i="13"/>
  <c r="AK256" i="13"/>
  <c r="AL256" i="13"/>
  <c r="AM256" i="13"/>
  <c r="AN256" i="13"/>
  <c r="AO256" i="13"/>
  <c r="AI253" i="13"/>
  <c r="AJ253" i="13"/>
  <c r="AK253" i="13"/>
  <c r="AL253" i="13"/>
  <c r="AM253" i="13"/>
  <c r="AN253" i="13"/>
  <c r="AO253" i="13"/>
  <c r="AH253" i="13"/>
  <c r="AH250" i="13"/>
  <c r="AI250" i="13"/>
  <c r="AJ250" i="13"/>
  <c r="AK250" i="13"/>
  <c r="AL250" i="13"/>
  <c r="AM250" i="13"/>
  <c r="AN250" i="13"/>
  <c r="AO250" i="13"/>
  <c r="AI249" i="13"/>
  <c r="AJ249" i="13"/>
  <c r="AK249" i="13"/>
  <c r="AL249" i="13"/>
  <c r="AM249" i="13"/>
  <c r="AN249" i="13"/>
  <c r="AO249" i="13"/>
  <c r="AH249" i="13"/>
  <c r="AI247" i="13"/>
  <c r="AJ247" i="13"/>
  <c r="AK247" i="13"/>
  <c r="AL247" i="13"/>
  <c r="AM247" i="13"/>
  <c r="AN247" i="13"/>
  <c r="AO247" i="13"/>
  <c r="AH247" i="13"/>
  <c r="AI243" i="13"/>
  <c r="AJ243" i="13"/>
  <c r="AK243" i="13"/>
  <c r="AL243" i="13"/>
  <c r="AM243" i="13"/>
  <c r="AN243" i="13"/>
  <c r="AO243" i="13"/>
  <c r="AH243" i="13"/>
  <c r="AI241" i="13"/>
  <c r="AJ241" i="13"/>
  <c r="AK241" i="13"/>
  <c r="AL241" i="13"/>
  <c r="AM241" i="13"/>
  <c r="AN241" i="13"/>
  <c r="AO241" i="13"/>
  <c r="AH241" i="13"/>
  <c r="AI238" i="13"/>
  <c r="AJ238" i="13"/>
  <c r="AK238" i="13"/>
  <c r="AL238" i="13"/>
  <c r="AM238" i="13"/>
  <c r="AN238" i="13"/>
  <c r="AO238" i="13"/>
  <c r="AH238" i="13"/>
  <c r="AI229" i="13"/>
  <c r="AJ229" i="13"/>
  <c r="AK229" i="13"/>
  <c r="AL229" i="13"/>
  <c r="AM229" i="13"/>
  <c r="AN229" i="13"/>
  <c r="AO229" i="13"/>
  <c r="AH229" i="13"/>
  <c r="AO226" i="13"/>
  <c r="AI226" i="13"/>
  <c r="AJ226" i="13"/>
  <c r="AK226" i="13"/>
  <c r="AL226" i="13"/>
  <c r="AM226" i="13"/>
  <c r="AN226" i="13"/>
  <c r="AH226" i="13"/>
  <c r="A1" i="11"/>
  <c r="B2" i="11"/>
  <c r="B4" i="11"/>
  <c r="B6" i="11"/>
  <c r="B8" i="11"/>
  <c r="B10" i="11"/>
  <c r="B13" i="11"/>
  <c r="B15" i="11"/>
  <c r="B17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K37" i="11"/>
  <c r="C38" i="11"/>
  <c r="C39" i="11"/>
  <c r="K39" i="11"/>
  <c r="C40" i="11"/>
  <c r="C41" i="11"/>
  <c r="C42" i="11"/>
  <c r="K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W44" i="13"/>
  <c r="W43" i="13"/>
  <c r="W42" i="13"/>
  <c r="W39" i="13"/>
  <c r="W38" i="13"/>
  <c r="T44" i="13"/>
  <c r="T43" i="13"/>
  <c r="T42" i="13"/>
  <c r="T39" i="13"/>
  <c r="T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32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38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W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A9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  <comment ref="AL49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it was just indicated as harvest in the original spreadsheet</t>
        </r>
      </text>
    </comment>
    <comment ref="AL61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  <comment ref="AL65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</commentList>
</comments>
</file>

<file path=xl/sharedStrings.xml><?xml version="1.0" encoding="utf-8"?>
<sst xmlns="http://schemas.openxmlformats.org/spreadsheetml/2006/main" count="8510" uniqueCount="614">
  <si>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</si>
  <si>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</si>
  <si>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</si>
  <si>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</si>
  <si>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</si>
  <si>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</si>
  <si>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</si>
  <si>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</si>
  <si>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</si>
  <si>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</si>
  <si>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</si>
  <si>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</si>
  <si>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</si>
  <si>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</si>
  <si>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</si>
  <si>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</si>
  <si>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</si>
  <si>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</si>
  <si>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</si>
  <si>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</si>
  <si>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</si>
  <si>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</si>
  <si>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</si>
  <si>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</si>
  <si>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</si>
  <si>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</si>
  <si>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</si>
  <si>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</si>
  <si>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</si>
  <si>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</si>
  <si>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</si>
  <si>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</si>
  <si>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</si>
  <si>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</si>
  <si>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</si>
  <si>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</si>
  <si>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</si>
  <si>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</si>
  <si>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</si>
  <si>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</si>
  <si>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</si>
  <si>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</si>
  <si>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</si>
  <si>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</si>
  <si>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</si>
  <si>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</si>
  <si>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</si>
  <si>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</si>
  <si>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</si>
  <si>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</si>
  <si>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</si>
  <si>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</si>
  <si>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</si>
  <si>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</si>
  <si>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</si>
  <si>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</si>
  <si>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</si>
  <si>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</si>
  <si>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</si>
  <si>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</si>
  <si>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</si>
  <si>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</si>
  <si>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</si>
  <si>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</si>
  <si>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</si>
  <si>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</si>
  <si>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</si>
  <si>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</si>
  <si>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</si>
  <si>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</si>
  <si>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</si>
  <si>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</si>
  <si>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</si>
  <si>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</si>
  <si>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</si>
  <si>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</si>
  <si>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</si>
  <si>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</si>
  <si>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</si>
  <si>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</si>
  <si>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</si>
  <si>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</si>
  <si>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</si>
  <si>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</si>
  <si>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</si>
  <si>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</si>
  <si>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</si>
  <si>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</si>
  <si>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</si>
  <si>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</si>
  <si>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</si>
  <si>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</si>
  <si>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</si>
  <si>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LAImax</t>
  </si>
  <si>
    <t>Biomass</t>
  </si>
  <si>
    <t>GrainWt</t>
  </si>
  <si>
    <t>MaturityDAS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</si>
  <si>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</si>
  <si>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</si>
  <si>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</si>
  <si>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</si>
  <si>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</si>
  <si>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</si>
  <si>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</si>
  <si>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</si>
  <si>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</si>
  <si>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</si>
  <si>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</si>
  <si>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</si>
  <si>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</si>
  <si>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</si>
  <si>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</si>
  <si>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</si>
  <si>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</si>
  <si>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</si>
  <si>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</si>
  <si>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</si>
  <si>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</si>
  <si>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</si>
  <si>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</si>
  <si>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</si>
  <si>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</si>
  <si>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</si>
  <si>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</si>
  <si>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</si>
  <si>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</si>
  <si>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</si>
  <si>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</si>
  <si>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</si>
  <si>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</si>
  <si>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</si>
  <si>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</si>
  <si>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</si>
  <si>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</si>
  <si>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</si>
  <si>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</si>
  <si>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</si>
  <si>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</si>
  <si>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</si>
  <si>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</si>
  <si>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</si>
  <si>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</si>
  <si>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</si>
  <si>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</si>
  <si>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</si>
  <si>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</si>
  <si>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</si>
  <si>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</si>
  <si>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</si>
  <si>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</si>
  <si>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</si>
  <si>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</si>
  <si>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</si>
  <si>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</si>
  <si>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</si>
  <si>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</si>
  <si>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</si>
  <si>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</si>
  <si>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</si>
  <si>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</si>
  <si>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</si>
  <si>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</si>
  <si>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</si>
  <si>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</si>
  <si>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</si>
  <si>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</si>
  <si>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</si>
  <si>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</si>
  <si>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</si>
  <si>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</si>
  <si>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</si>
  <si>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</si>
  <si>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</si>
  <si>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</si>
  <si>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</si>
  <si>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</si>
  <si>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</si>
  <si>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</si>
  <si>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</si>
  <si>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</si>
  <si>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</si>
  <si>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</si>
  <si>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</si>
  <si>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</si>
  <si>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</si>
  <si>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</si>
  <si>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</si>
  <si>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</si>
  <si>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</si>
  <si>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</si>
  <si>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</si>
  <si>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</si>
  <si>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</si>
  <si>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</si>
  <si>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</si>
  <si>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</si>
  <si>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</si>
  <si>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</si>
  <si>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</si>
  <si>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</si>
  <si>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</si>
  <si>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</si>
  <si>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</si>
  <si>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</si>
  <si>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CP89Her</t>
  </si>
  <si>
    <t>CP90Her</t>
  </si>
  <si>
    <t>CP92Her</t>
  </si>
  <si>
    <t>Merredin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</si>
  <si>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</si>
  <si>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</si>
  <si>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</si>
  <si>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</si>
  <si>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</si>
  <si>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</si>
  <si>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</si>
  <si>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</si>
  <si>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</si>
  <si>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</si>
  <si>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</si>
  <si>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</si>
  <si>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LeafWt</t>
  </si>
  <si>
    <t>StemWt</t>
  </si>
  <si>
    <t>PodWt</t>
  </si>
  <si>
    <t>Plant pop</t>
  </si>
  <si>
    <t>Emerald1989Sowing1</t>
  </si>
  <si>
    <t>Emerald1989Sowing2</t>
  </si>
  <si>
    <t>Emerald1989Sowing3</t>
  </si>
  <si>
    <t>Emerald1989Sowing4</t>
  </si>
  <si>
    <t>Pod n/pl</t>
  </si>
  <si>
    <t>branching/m2</t>
  </si>
  <si>
    <t>Branching/pl</t>
  </si>
  <si>
    <t>grain size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</si>
  <si>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</si>
  <si>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</si>
  <si>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</si>
  <si>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</si>
  <si>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</si>
  <si>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</si>
  <si>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</si>
  <si>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</si>
  <si>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</si>
  <si>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</si>
  <si>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</si>
  <si>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</si>
  <si>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</si>
  <si>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</si>
  <si>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</si>
  <si>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</si>
  <si>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</si>
  <si>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</si>
  <si>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</si>
  <si>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</si>
  <si>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</si>
  <si>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</si>
  <si>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</si>
  <si>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</si>
  <si>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</si>
  <si>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</si>
  <si>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</si>
  <si>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</si>
  <si>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</si>
  <si>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</si>
  <si>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</si>
  <si>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</si>
  <si>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</si>
  <si>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</si>
  <si>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</si>
  <si>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</si>
  <si>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</si>
  <si>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</si>
  <si>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</si>
  <si>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sw_100-110</t>
  </si>
  <si>
    <t>sw_90-100</t>
  </si>
  <si>
    <t>sw_80-90</t>
  </si>
  <si>
    <t>sw_70-80</t>
  </si>
  <si>
    <t>sw_60-70</t>
  </si>
  <si>
    <t>sw_50-60</t>
  </si>
  <si>
    <t>sw_40-50</t>
  </si>
  <si>
    <t>sw_30-40</t>
  </si>
  <si>
    <t>sw_0-30</t>
  </si>
  <si>
    <t>Lincoln98_1IrrigationNil</t>
  </si>
  <si>
    <t>Lincoln98_1IrrigationFull</t>
  </si>
  <si>
    <t>Lincoln98_2IrrigationNil</t>
  </si>
  <si>
    <t>Lincoln98_2IrrigationFull</t>
  </si>
  <si>
    <t>Lincoln99_1IrrigationNil</t>
  </si>
  <si>
    <t>Lincoln99_1IrrigationFull</t>
  </si>
  <si>
    <t>Lincoln99_2IrrigationNil</t>
  </si>
  <si>
    <t>Lincoln99_2IrrigationFull</t>
  </si>
  <si>
    <t>Lincoln98_1IrrigationFull_e_f</t>
  </si>
  <si>
    <t>Lincoln98_1IrrigationHalf_e_f</t>
  </si>
  <si>
    <t>Lincoln98_1IrrigationFull_f_p</t>
  </si>
  <si>
    <t>Lincoln98_1IrrigationHalf_f_p</t>
  </si>
  <si>
    <t>Lincoln98_1IrrigationFull_p_m</t>
  </si>
  <si>
    <t>Lincoln98_1IrrigationHalf_p_m</t>
  </si>
  <si>
    <t>Lincoln98_2IrrigationFull_e_f</t>
  </si>
  <si>
    <t>Lincoln98_2IrrigationHalf_e_f</t>
  </si>
  <si>
    <t>Lincoln98_2IrrigationFull_f_p</t>
  </si>
  <si>
    <t>Lincoln98_2IrrigationHalf_f_p</t>
  </si>
  <si>
    <t>Lincoln98_2IrrigationFull_p_m</t>
  </si>
  <si>
    <t>Lincoln98_2IrrigationHalf_p_m</t>
  </si>
  <si>
    <t>Lincoln99_1IrrigationFull_f_p</t>
  </si>
  <si>
    <t>Lincoln99_1IrrigationFull_p_m</t>
  </si>
  <si>
    <t>Lincoln99_2IrrigationFull_f_p</t>
  </si>
  <si>
    <t>Lincoln99_2IrrigationFull_p_m</t>
  </si>
  <si>
    <t>Flowering</t>
  </si>
  <si>
    <t>Podding</t>
  </si>
  <si>
    <t>Physiological Maturity</t>
  </si>
  <si>
    <t>PoddingDAS</t>
  </si>
  <si>
    <t>BremarTreatmentS1R350</t>
  </si>
  <si>
    <t>BremarTreatmentS1R700</t>
  </si>
  <si>
    <t>BremarTreatmentS2R350</t>
  </si>
  <si>
    <t>BremarTreatmentS2R700</t>
  </si>
  <si>
    <t>Kulai_2003SowingS1R350</t>
  </si>
  <si>
    <t>Kulai_2003SowingS1R700</t>
  </si>
  <si>
    <t>Kulai_2003SowingS2R350</t>
  </si>
  <si>
    <t>Kulai_2003SowingS2R700</t>
  </si>
  <si>
    <t>Kulai_2004SowingS2R700</t>
  </si>
  <si>
    <t>Kulai_2004SowingS2R350</t>
  </si>
  <si>
    <t>Kulai_2004SowingS1R350</t>
  </si>
  <si>
    <t>Kulai_2004SowingS1R700</t>
  </si>
  <si>
    <t>green_biomass</t>
  </si>
  <si>
    <t>DAS</t>
  </si>
  <si>
    <t>WindridgeNRate0</t>
  </si>
  <si>
    <t>WindridgeNRate40</t>
  </si>
  <si>
    <t>WindridgeNRate80</t>
  </si>
  <si>
    <t>WindridgeNRate120</t>
  </si>
  <si>
    <t>WindridgeNRate160</t>
  </si>
  <si>
    <t>WindridgeNRate200</t>
  </si>
  <si>
    <t>Hermitage_92Population10RowSpacing170</t>
  </si>
  <si>
    <t>Hermitage_92Population10RowSpacing350</t>
  </si>
  <si>
    <t>Hermitage_92Population10RowSpacing700</t>
  </si>
  <si>
    <t>Hermitage_92Population20RowSpacing170</t>
  </si>
  <si>
    <t>Hermitage_92Population20RowSpacing350</t>
  </si>
  <si>
    <t>Hermitage_92Population20RowSpacing700</t>
  </si>
  <si>
    <t>Hermitage_92Population40RowSpacing170</t>
  </si>
  <si>
    <t>Hermitage_92Population40RowSpacing350</t>
  </si>
  <si>
    <t>Hermitage_92Population40RowSpacing700</t>
  </si>
  <si>
    <t>Hermitage_92Population70RowSpacing170</t>
  </si>
  <si>
    <t>Hermitage_92Population70RowSpacing350</t>
  </si>
  <si>
    <t>Hermitage_92Population70RowSpacing700</t>
  </si>
  <si>
    <t>Hermitage_92Population78RowSpacing170</t>
  </si>
  <si>
    <t>Hermitage_92Population78RowSpacing350</t>
  </si>
  <si>
    <t>Hermitage_92Population78RowSpacing700</t>
  </si>
  <si>
    <t>Hermitage_92Population110RowSpacing170</t>
  </si>
  <si>
    <t>Hermitage_92Population110RowSpacing350</t>
  </si>
  <si>
    <t>Hermitage_92Population110RowSpacing700</t>
  </si>
  <si>
    <t>Hermitage_92Population115RowSpacing170</t>
  </si>
  <si>
    <t>Hermitage_92Population115RowSpacing350</t>
  </si>
  <si>
    <t>Hermitage_92Population115RowSpacing700</t>
  </si>
  <si>
    <t>height</t>
  </si>
  <si>
    <t>Totalnconc</t>
  </si>
  <si>
    <t>BremarTreatmentsS1R700</t>
  </si>
  <si>
    <t>BremarTreatmentsS1R350</t>
  </si>
  <si>
    <t>BremarTreatmentsS2R350</t>
  </si>
  <si>
    <t>BremarTreatmentsS2R700</t>
  </si>
  <si>
    <t>EmergenceDAS</t>
  </si>
  <si>
    <t>Gorgan_2004CV82_150C</t>
  </si>
  <si>
    <t>Gorgan_2004CV00_21C</t>
  </si>
  <si>
    <t>Gorgan_2004CV00_40C</t>
  </si>
  <si>
    <t>Gorgan_2004CV01_36C</t>
  </si>
  <si>
    <t>Gorgan_2004CV01_61C</t>
  </si>
  <si>
    <t>Gorgan_2004CV01_7C</t>
  </si>
  <si>
    <t>Gorgan_2004CV02_03C</t>
  </si>
  <si>
    <t>Gorgan_2004CV02_10C</t>
  </si>
  <si>
    <t>Gorgan_2004CV02_23C</t>
  </si>
  <si>
    <t>Gorgan_2004CV02_30C</t>
  </si>
  <si>
    <t>Gorgan_2004CV02_35C</t>
  </si>
  <si>
    <t>Gorgan_2004CV88_85C</t>
  </si>
  <si>
    <t>Gorgan_2004CV93_93C</t>
  </si>
  <si>
    <t>Gorgan_2004CV97_116C</t>
  </si>
  <si>
    <t>Gorgan_2004CV97_118C</t>
  </si>
  <si>
    <t>Gorgan_2004CV97_120C</t>
  </si>
  <si>
    <t>Gorgan_2004CV97_219C</t>
  </si>
  <si>
    <t>Gorgan_2004CV98_106C</t>
  </si>
  <si>
    <t>Gorgan_2004CV98_107C</t>
  </si>
  <si>
    <t>Gorgan_2004CV98_16C</t>
  </si>
  <si>
    <t>Gorgan_2004CV98_55C</t>
  </si>
  <si>
    <t>Gorgan_2004CV98_79C</t>
  </si>
  <si>
    <t>Gorgan_2004CV99_34C</t>
  </si>
  <si>
    <t>Gorgan_2004CV99_66C</t>
  </si>
  <si>
    <t>Gorgan_2004CV99_73C</t>
  </si>
  <si>
    <t>Gorgan_2005CV82_150C</t>
  </si>
  <si>
    <t>Gorgan_2005CV00_21C</t>
  </si>
  <si>
    <t>Gorgan_2005CV00_40C</t>
  </si>
  <si>
    <t>Gorgan_2005CV01_36C</t>
  </si>
  <si>
    <t>Gorgan_2005CV01_61C</t>
  </si>
  <si>
    <t>Gorgan_2005CV01_7C</t>
  </si>
  <si>
    <t>Gorgan_2005CV02_03C</t>
  </si>
  <si>
    <t>Gorgan_2005CV02_10C</t>
  </si>
  <si>
    <t>Gorgan_2005CV02_23C</t>
  </si>
  <si>
    <t>Gorgan_2005CV02_30C</t>
  </si>
  <si>
    <t>Gorgan_2005CV02_35C</t>
  </si>
  <si>
    <t>Gorgan_2005CV88_85C</t>
  </si>
  <si>
    <t>Gorgan_2005CV93_93C</t>
  </si>
  <si>
    <t>Gorgan_2005CV97_116C</t>
  </si>
  <si>
    <t>Gorgan_2005CV97_118C</t>
  </si>
  <si>
    <t>Gorgan_2005CV97_120C</t>
  </si>
  <si>
    <t>Gorgan_2005CV97_219C</t>
  </si>
  <si>
    <t>Gorgan_2005CV98_106C</t>
  </si>
  <si>
    <t>Gorgan_2005CV98_107C</t>
  </si>
  <si>
    <t>Gorgan_2005CV98_16C</t>
  </si>
  <si>
    <t>Gorgan_2005CV98_55C</t>
  </si>
  <si>
    <t>Gorgan_2005CV98_79C</t>
  </si>
  <si>
    <t>Gorgan_2005CV99_34C</t>
  </si>
  <si>
    <t>Gorgan_2005CV99_66C</t>
  </si>
  <si>
    <t>Gorgan_2005CV99_73C</t>
  </si>
  <si>
    <t>Terbol_2004CV82_150C</t>
  </si>
  <si>
    <t>Terbol_2004CV00_21C</t>
  </si>
  <si>
    <t>Terbol_2004CV00_40C</t>
  </si>
  <si>
    <t>Terbol_2004CV01_36C</t>
  </si>
  <si>
    <t>Terbol_2004CV01_61C</t>
  </si>
  <si>
    <t>Terbol_2004CV01_7C</t>
  </si>
  <si>
    <t>Terbol_2004CV02_03C</t>
  </si>
  <si>
    <t>Terbol_2004CV02_10C</t>
  </si>
  <si>
    <t>Terbol_2004CV02_23C</t>
  </si>
  <si>
    <t>Terbol_2004CV02_30C</t>
  </si>
  <si>
    <t>Terbol_2004CV02_35C</t>
  </si>
  <si>
    <t>Terbol_2004CV88_85C</t>
  </si>
  <si>
    <t>Terbol_2004CV93_93C</t>
  </si>
  <si>
    <t>Terbol_2004CV97_116C</t>
  </si>
  <si>
    <t>Terbol_2004CV97_118C</t>
  </si>
  <si>
    <t>Terbol_2004CV97_120C</t>
  </si>
  <si>
    <t>Terbol_2004CV97_219C</t>
  </si>
  <si>
    <t>Terbol_2004CV98_106C</t>
  </si>
  <si>
    <t>Terbol_2004CV98_107C</t>
  </si>
  <si>
    <t>Terbol_2004CV98_16C</t>
  </si>
  <si>
    <t>Terbol_2004CV98_55C</t>
  </si>
  <si>
    <t>Terbol_2004CV98_79C</t>
  </si>
  <si>
    <t>Terbol_2004CV99_34C</t>
  </si>
  <si>
    <t>Terbol_2004CV99_66C</t>
  </si>
  <si>
    <t>Terbol_2004CV99_73C</t>
  </si>
  <si>
    <t>Terbol_2005CV82_150C</t>
  </si>
  <si>
    <t>Terbol_2005CV00_21C</t>
  </si>
  <si>
    <t>Terbol_2005CV00_40C</t>
  </si>
  <si>
    <t>Terbol_2005CV01_36C</t>
  </si>
  <si>
    <t>Terbol_2005CV01_61C</t>
  </si>
  <si>
    <t>Terbol_2005CV01_7C</t>
  </si>
  <si>
    <t>Terbol_2005CV02_03C</t>
  </si>
  <si>
    <t>Terbol_2005CV02_10C</t>
  </si>
  <si>
    <t>Terbol_2005CV02_23C</t>
  </si>
  <si>
    <t>Terbol_2005CV02_30C</t>
  </si>
  <si>
    <t>Terbol_2005CV02_35C</t>
  </si>
  <si>
    <t>Terbol_2005CV88_85C</t>
  </si>
  <si>
    <t>Terbol_2005CV93_93C</t>
  </si>
  <si>
    <t>Terbol_2005CV97_116C</t>
  </si>
  <si>
    <t>Terbol_2005CV97_118C</t>
  </si>
  <si>
    <t>Terbol_2005CV97_120C</t>
  </si>
  <si>
    <t>Terbol_2005CV97_219C</t>
  </si>
  <si>
    <t>Terbol_2005CV98_106C</t>
  </si>
  <si>
    <t>Terbol_2005CV98_107C</t>
  </si>
  <si>
    <t>Terbol_2005CV98_16C</t>
  </si>
  <si>
    <t>Terbol_2005CV98_55C</t>
  </si>
  <si>
    <t>Terbol_2005CV98_79C</t>
  </si>
  <si>
    <t>Terbol_2005CV99_34C</t>
  </si>
  <si>
    <t>Terbol_2005CV99_66C</t>
  </si>
  <si>
    <t>Terbol_2005CV99_73C</t>
  </si>
  <si>
    <t>Terbol_2006CV82_150C</t>
  </si>
  <si>
    <t>Terbol_2006CV00_21C</t>
  </si>
  <si>
    <t>Terbol_2006CV00_40C</t>
  </si>
  <si>
    <t>Terbol_2006CV01_36C</t>
  </si>
  <si>
    <t>Terbol_2006CV01_61C</t>
  </si>
  <si>
    <t>Terbol_2006CV01_7C</t>
  </si>
  <si>
    <t>Terbol_2006CV02_03C</t>
  </si>
  <si>
    <t>Terbol_2006CV02_10C</t>
  </si>
  <si>
    <t>Terbol_2006CV02_23C</t>
  </si>
  <si>
    <t>Terbol_2006CV02_30C</t>
  </si>
  <si>
    <t>Terbol_2006CV02_35C</t>
  </si>
  <si>
    <t>Terbol_2006CV88_85C</t>
  </si>
  <si>
    <t>Terbol_2006CV93_93C</t>
  </si>
  <si>
    <t>Terbol_2006CV97_116C</t>
  </si>
  <si>
    <t>Terbol_2006CV97_118C</t>
  </si>
  <si>
    <t>Terbol_2006CV97_120C</t>
  </si>
  <si>
    <t>Terbol_2006CV97_219C</t>
  </si>
  <si>
    <t>Terbol_2006CV98_106C</t>
  </si>
  <si>
    <t>Terbol_2006CV98_107C</t>
  </si>
  <si>
    <t>Terbol_2006CV98_16C</t>
  </si>
  <si>
    <t>Terbol_2006CV98_55C</t>
  </si>
  <si>
    <t>Terbol_2006CV98_79C</t>
  </si>
  <si>
    <t>Terbol_2006CV99_34C</t>
  </si>
  <si>
    <t>Terbol_2006CV99_66C</t>
  </si>
  <si>
    <t>Terbol_2006CV99_73C</t>
  </si>
  <si>
    <t>Elvas_2004CV82_150C</t>
  </si>
  <si>
    <t>Elvas_2004CV00_21C</t>
  </si>
  <si>
    <t>Elvas_2004CV00_40C</t>
  </si>
  <si>
    <t>Elvas_2004CV01_36C</t>
  </si>
  <si>
    <t>Elvas_2004CV01_61C</t>
  </si>
  <si>
    <t>Elvas_2004CV01_7C</t>
  </si>
  <si>
    <t>Elvas_2004CV02_03C</t>
  </si>
  <si>
    <t>Elvas_2004CV02_10C</t>
  </si>
  <si>
    <t>Elvas_2004CV02_23C</t>
  </si>
  <si>
    <t>Elvas_2004CV02_30C</t>
  </si>
  <si>
    <t>Elvas_2004CV02_35C</t>
  </si>
  <si>
    <t>Elvas_2004CV88_85C</t>
  </si>
  <si>
    <t>Elvas_2004CV93_93C</t>
  </si>
  <si>
    <t>Elvas_2004CV97_116C</t>
  </si>
  <si>
    <t>Elvas_2004CV97_118C</t>
  </si>
  <si>
    <t>Elvas_2004CV97_120C</t>
  </si>
  <si>
    <t>Elvas_2004CV97_219C</t>
  </si>
  <si>
    <t>Elvas_2004CV98_106C</t>
  </si>
  <si>
    <t>Elvas_2004CV98_107C</t>
  </si>
  <si>
    <t>Elvas_2004CV98_16C</t>
  </si>
  <si>
    <t>Elvas_2004CV98_55C</t>
  </si>
  <si>
    <t>Elvas_2004CV98_79C</t>
  </si>
  <si>
    <t>Elvas_2004CV99_34C</t>
  </si>
  <si>
    <t>Elvas_2004CV99_66C</t>
  </si>
  <si>
    <t>Elvas_2004CV99_73C</t>
  </si>
  <si>
    <t>Elvas_2005CV82_150C</t>
  </si>
  <si>
    <t>Elvas_2005CV00_21C</t>
  </si>
  <si>
    <t>Elvas_2005CV00_40C</t>
  </si>
  <si>
    <t>Elvas_2005CV01_36C</t>
  </si>
  <si>
    <t>Elvas_2005CV01_61C</t>
  </si>
  <si>
    <t>Elvas_2005CV01_7C</t>
  </si>
  <si>
    <t>Elvas_2005CV02_03C</t>
  </si>
  <si>
    <t>Elvas_2005CV02_10C</t>
  </si>
  <si>
    <t>Elvas_2005CV02_23C</t>
  </si>
  <si>
    <t>Elvas_2005CV02_30C</t>
  </si>
  <si>
    <t>Elvas_2005CV02_35C</t>
  </si>
  <si>
    <t>Elvas_2005CV88_85C</t>
  </si>
  <si>
    <t>Elvas_2005CV93_93C</t>
  </si>
  <si>
    <t>Elvas_2005CV97_116C</t>
  </si>
  <si>
    <t>Elvas_2005CV97_118C</t>
  </si>
  <si>
    <t>Elvas_2005CV97_120C</t>
  </si>
  <si>
    <t>Elvas_2005CV97_219C</t>
  </si>
  <si>
    <t>Elvas_2005CV98_106C</t>
  </si>
  <si>
    <t>Elvas_2005CV98_107C</t>
  </si>
  <si>
    <t>Elvas_2005CV98_16C</t>
  </si>
  <si>
    <t>Elvas_2005CV98_55C</t>
  </si>
  <si>
    <t>Elvas_2005CV98_79C</t>
  </si>
  <si>
    <t>Elvas_2005CV99_34C</t>
  </si>
  <si>
    <t>Elvas_2005CV99_66C</t>
  </si>
  <si>
    <t>Elvas_2005CV99_73C</t>
  </si>
  <si>
    <t>Gorgan03TreatmentS1PD1</t>
  </si>
  <si>
    <t>Gorgan03TreatmentS1PD2</t>
  </si>
  <si>
    <t>Gorgan03TreatmentS1PD3</t>
  </si>
  <si>
    <t>Gorgan03TreatmentS1PD4</t>
  </si>
  <si>
    <t>Gorgan03TreatmentS2PD1</t>
  </si>
  <si>
    <t>Gorgan03TreatmentS2PD2</t>
  </si>
  <si>
    <t>Gorgan03TreatmentS2PD3</t>
  </si>
  <si>
    <t>Gorgan03TreatmentS2PD4</t>
  </si>
  <si>
    <t>Gorgan03TreatmentS3PD1</t>
  </si>
  <si>
    <t>Gorgan03TreatmentS3PD2</t>
  </si>
  <si>
    <t>Gorgan03TreatmentS3PD3</t>
  </si>
  <si>
    <t>Gorgan03TreatmentS3PD4</t>
  </si>
  <si>
    <t>Gorgan04TreatmentS1PD1</t>
  </si>
  <si>
    <t>Gorgan04TreatmentS1PD2</t>
  </si>
  <si>
    <t>Gorgan04TreatmentS1PD3</t>
  </si>
  <si>
    <t>Gorgan04TreatmentS1PD4</t>
  </si>
  <si>
    <t>Gorgan04TreatmentS2PD1</t>
  </si>
  <si>
    <t>Gorgan04TreatmentS2PD2</t>
  </si>
  <si>
    <t>Gorgan04TreatmentS2PD3</t>
  </si>
  <si>
    <t>Gorgan04TreatmentS2PD4</t>
  </si>
  <si>
    <t>Gorgan04TreatmentS3PD1</t>
  </si>
  <si>
    <t>Gorgan04TreatmentS3PD2</t>
  </si>
  <si>
    <t>Gorgan04TreatmentS3PD3</t>
  </si>
  <si>
    <t>Gorgan04TreatmentS3PD4</t>
  </si>
  <si>
    <t>Gorgan01029096cS1</t>
  </si>
  <si>
    <t>Gorgan01029096cS2</t>
  </si>
  <si>
    <t>Gorgan01029096cS3</t>
  </si>
  <si>
    <t>Gorgan01029096cS4</t>
  </si>
  <si>
    <t>Gorgan01029096cS5</t>
  </si>
  <si>
    <t>Gorgan01029096cS6</t>
  </si>
  <si>
    <t>Gorgan01029096cS7</t>
  </si>
  <si>
    <t>Gorgan01029096cS8</t>
  </si>
  <si>
    <t>Gorgan01029096cS9</t>
  </si>
  <si>
    <t>Gorgan0102HashemS1</t>
  </si>
  <si>
    <t>Gorgan0102HashemS2</t>
  </si>
  <si>
    <t>Gorgan0102HashemS3</t>
  </si>
  <si>
    <t>Gorgan0102HashemS4</t>
  </si>
  <si>
    <t>Gorgan0102HashemS5</t>
  </si>
  <si>
    <t>Gorgan0102HashemS6</t>
  </si>
  <si>
    <t>Gorgan0102HashemS7</t>
  </si>
  <si>
    <t>Gorgan0102HashemS8</t>
  </si>
  <si>
    <t>Gorgan0102HashemS9</t>
  </si>
  <si>
    <t>Chickpea.Phenology.FinalNodeNo.Value</t>
  </si>
  <si>
    <t>Chickpea.AboveGround.Wt</t>
  </si>
  <si>
    <t>Chickpea.Leaf.SpecificArea</t>
  </si>
  <si>
    <t>Grain.NumberFunction.Value</t>
  </si>
  <si>
    <t>Shell.PodNumber.Value</t>
  </si>
  <si>
    <t>Ayaz98Population5</t>
  </si>
  <si>
    <t>RUE</t>
  </si>
  <si>
    <t>Ayaz98Population50</t>
  </si>
  <si>
    <t>Ayaz98Population100</t>
  </si>
  <si>
    <t>Ayaz98Population200</t>
  </si>
  <si>
    <t>Ayaz99Population10</t>
  </si>
  <si>
    <t>Ayaz99Population100</t>
  </si>
  <si>
    <t>Ayaz99Population400</t>
  </si>
  <si>
    <t>seeds/pod</t>
  </si>
  <si>
    <t>pods/plant</t>
  </si>
  <si>
    <t>seed N maturity</t>
  </si>
  <si>
    <t>above ground N maturity</t>
  </si>
  <si>
    <t xml:space="preserve">N straw </t>
  </si>
  <si>
    <t>branches/m2</t>
  </si>
  <si>
    <t>HI</t>
  </si>
  <si>
    <t>Leaf.Dead.wt</t>
  </si>
  <si>
    <t>Lawes1993SD1PP20RS17</t>
  </si>
  <si>
    <t>Lawes1993SD1PP20RS35</t>
  </si>
  <si>
    <t>Lawes1993SD1PP20RS70</t>
  </si>
  <si>
    <t>Lawes1993SD1PP45RS17</t>
  </si>
  <si>
    <t>Lawes1993SD1PP90RS35</t>
  </si>
  <si>
    <t>Lawes1993SD1PP90RS70</t>
  </si>
  <si>
    <t>Lawes1993SD2PP20RS17</t>
  </si>
  <si>
    <t>Lawes1993SD2PP20RS35</t>
  </si>
  <si>
    <t>Lawes1993SD2PP20RS70</t>
  </si>
  <si>
    <t>Leaf.dead.N (g/m2)</t>
  </si>
  <si>
    <t>Leaf.dead.Nconc (g/g)</t>
  </si>
  <si>
    <t>Stem.dead.Nconc</t>
  </si>
  <si>
    <t>Podwall.dead.Nconc</t>
  </si>
  <si>
    <t>grain/pod</t>
  </si>
  <si>
    <t>Hermitage1990Sowingc3p1</t>
  </si>
  <si>
    <t>Hermitage1990Sowingc3p2</t>
  </si>
  <si>
    <t>Hermitage1989Sowingc3p9</t>
  </si>
  <si>
    <t>Chickpea.Grain.NumberFunction.Value</t>
  </si>
  <si>
    <t>Chickpea.Grain.Size</t>
  </si>
  <si>
    <t>Chickpea.Shell.PodNumber.Value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</si>
</sst>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1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7" fillId="0" borderId="0" xfId="0" applyNumberFormat="1" applyFont="1" applyBorder="1" applyAlignment="1">
      <alignment horizontal="left"/>
    </xf>
    <xf numFmtId="14" fontId="27" fillId="0" borderId="0" xfId="0" applyNumberFormat="1" applyFont="1" applyBorder="1" applyAlignment="1">
      <alignment horizontal="left"/>
    </xf>
    <xf numFmtId="0" fontId="27" fillId="0" borderId="0" xfId="0" applyNumberFormat="1" applyFont="1" applyFill="1" applyBorder="1" applyAlignment="1">
      <alignment horizontal="left"/>
    </xf>
    <xf numFmtId="14" fontId="27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Font="1" applyBorder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/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4" fontId="24" fillId="0" borderId="11" xfId="0" applyNumberFormat="1" applyFont="1" applyBorder="1"/>
    <xf numFmtId="0" fontId="24" fillId="0" borderId="11" xfId="0" applyNumberFormat="1" applyFont="1" applyBorder="1"/>
    <xf numFmtId="0" fontId="0" fillId="0" borderId="0" xfId="0" applyBorder="1" applyAlignment="1">
      <alignment horizontal="right"/>
    </xf>
    <xf numFmtId="0" fontId="24" fillId="0" borderId="11" xfId="0" applyNumberFormat="1" applyFon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34" borderId="0" xfId="0" applyNumberForma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24" fillId="0" borderId="0" xfId="0" applyNumberFormat="1" applyFont="1" applyBorder="1" applyAlignment="1">
      <alignment horizontal="right"/>
    </xf>
    <xf numFmtId="14" fontId="24" fillId="0" borderId="0" xfId="0" applyNumberFormat="1" applyFont="1" applyBorder="1" applyAlignment="1">
      <alignment horizontal="right"/>
    </xf>
    <xf numFmtId="14" fontId="25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14" fontId="27" fillId="0" borderId="0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5" fontId="27" fillId="0" borderId="0" xfId="0" applyNumberFormat="1" applyFont="1" applyFill="1" applyBorder="1" applyAlignment="1">
      <alignment horizontal="right"/>
    </xf>
    <xf numFmtId="1" fontId="27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1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 refreshError="1"/>
      <sheetData sheetId="1" refreshError="1">
        <row r="4">
          <cell r="R4" t="str">
            <v>SimulationName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defaultColWidth="8.83984375" defaultRowHeight="14.4" x14ac:dyDescent="0.55000000000000004"/>
  <cols>
    <col min="1" max="1" width="34.15625" bestFit="1" customWidth="1"/>
    <col min="2" max="2" width="19.83984375" bestFit="1" customWidth="1"/>
  </cols>
  <sheetData>
    <row r="3" spans="1:1" x14ac:dyDescent="0.55000000000000004">
      <c r="A3" s="2" t="s">
        <v>129</v>
      </c>
    </row>
    <row r="4" spans="1:1" x14ac:dyDescent="0.55000000000000004">
      <c r="A4" s="6" t="s">
        <v>81</v>
      </c>
    </row>
    <row r="5" spans="1:1" x14ac:dyDescent="0.55000000000000004">
      <c r="A5" s="6" t="s">
        <v>79</v>
      </c>
    </row>
    <row r="6" spans="1:1" x14ac:dyDescent="0.55000000000000004">
      <c r="A6" s="6" t="s">
        <v>80</v>
      </c>
    </row>
    <row r="7" spans="1:1" x14ac:dyDescent="0.55000000000000004">
      <c r="A7" s="6" t="s">
        <v>78</v>
      </c>
    </row>
    <row r="8" spans="1:1" x14ac:dyDescent="0.55000000000000004">
      <c r="A8" s="6" t="s">
        <v>49</v>
      </c>
    </row>
    <row r="9" spans="1:1" x14ac:dyDescent="0.55000000000000004">
      <c r="A9" s="6" t="s">
        <v>50</v>
      </c>
    </row>
    <row r="10" spans="1:1" x14ac:dyDescent="0.55000000000000004">
      <c r="A10" s="6" t="s">
        <v>51</v>
      </c>
    </row>
    <row r="11" spans="1:1" x14ac:dyDescent="0.55000000000000004">
      <c r="A11" s="6" t="s">
        <v>52</v>
      </c>
    </row>
    <row r="12" spans="1:1" x14ac:dyDescent="0.55000000000000004">
      <c r="A12" s="6" t="s">
        <v>53</v>
      </c>
    </row>
    <row r="13" spans="1:1" x14ac:dyDescent="0.55000000000000004">
      <c r="A13" s="6" t="s">
        <v>54</v>
      </c>
    </row>
    <row r="14" spans="1:1" x14ac:dyDescent="0.55000000000000004">
      <c r="A14" s="6" t="s">
        <v>55</v>
      </c>
    </row>
    <row r="15" spans="1:1" x14ac:dyDescent="0.55000000000000004">
      <c r="A15" s="6" t="s">
        <v>56</v>
      </c>
    </row>
    <row r="16" spans="1:1" x14ac:dyDescent="0.55000000000000004">
      <c r="A16" s="6" t="s">
        <v>57</v>
      </c>
    </row>
    <row r="17" spans="1:1" x14ac:dyDescent="0.55000000000000004">
      <c r="A17" s="6" t="s">
        <v>58</v>
      </c>
    </row>
    <row r="18" spans="1:1" x14ac:dyDescent="0.55000000000000004">
      <c r="A18" s="6" t="s">
        <v>65</v>
      </c>
    </row>
    <row r="19" spans="1:1" x14ac:dyDescent="0.55000000000000004">
      <c r="A19" s="6" t="s">
        <v>67</v>
      </c>
    </row>
    <row r="20" spans="1:1" x14ac:dyDescent="0.55000000000000004">
      <c r="A20" s="6" t="s">
        <v>66</v>
      </c>
    </row>
    <row r="21" spans="1:1" x14ac:dyDescent="0.55000000000000004">
      <c r="A21" s="6" t="s">
        <v>62</v>
      </c>
    </row>
    <row r="22" spans="1:1" x14ac:dyDescent="0.55000000000000004">
      <c r="A22" s="6" t="s">
        <v>64</v>
      </c>
    </row>
    <row r="23" spans="1:1" x14ac:dyDescent="0.55000000000000004">
      <c r="A23" s="6" t="s">
        <v>63</v>
      </c>
    </row>
    <row r="24" spans="1:1" x14ac:dyDescent="0.55000000000000004">
      <c r="A24" s="6" t="s">
        <v>59</v>
      </c>
    </row>
    <row r="25" spans="1:1" x14ac:dyDescent="0.55000000000000004">
      <c r="A25" s="6" t="s">
        <v>61</v>
      </c>
    </row>
    <row r="26" spans="1:1" x14ac:dyDescent="0.55000000000000004">
      <c r="A26" s="6" t="s">
        <v>60</v>
      </c>
    </row>
    <row r="27" spans="1:1" x14ac:dyDescent="0.55000000000000004">
      <c r="A27" s="6" t="s">
        <v>69</v>
      </c>
    </row>
    <row r="28" spans="1:1" x14ac:dyDescent="0.55000000000000004">
      <c r="A28" s="6" t="s">
        <v>70</v>
      </c>
    </row>
    <row r="29" spans="1:1" x14ac:dyDescent="0.55000000000000004">
      <c r="A29" s="6" t="s">
        <v>71</v>
      </c>
    </row>
    <row r="30" spans="1:1" x14ac:dyDescent="0.55000000000000004">
      <c r="A30" s="6" t="s">
        <v>72</v>
      </c>
    </row>
    <row r="31" spans="1:1" x14ac:dyDescent="0.55000000000000004">
      <c r="A31" s="6" t="s">
        <v>73</v>
      </c>
    </row>
    <row r="32" spans="1:1" x14ac:dyDescent="0.55000000000000004">
      <c r="A32" s="6" t="s">
        <v>74</v>
      </c>
    </row>
    <row r="33" spans="1:1" x14ac:dyDescent="0.55000000000000004">
      <c r="A33" s="6" t="s">
        <v>75</v>
      </c>
    </row>
    <row r="34" spans="1:1" x14ac:dyDescent="0.55000000000000004">
      <c r="A34" s="6" t="s">
        <v>76</v>
      </c>
    </row>
    <row r="35" spans="1:1" x14ac:dyDescent="0.55000000000000004">
      <c r="A35" s="6" t="s">
        <v>77</v>
      </c>
    </row>
    <row r="36" spans="1:1" x14ac:dyDescent="0.55000000000000004">
      <c r="A36" s="6" t="s">
        <v>68</v>
      </c>
    </row>
    <row r="37" spans="1:1" x14ac:dyDescent="0.55000000000000004">
      <c r="A37" s="6" t="s">
        <v>31</v>
      </c>
    </row>
    <row r="38" spans="1:1" x14ac:dyDescent="0.55000000000000004">
      <c r="A38" s="6" t="s">
        <v>32</v>
      </c>
    </row>
    <row r="39" spans="1:1" x14ac:dyDescent="0.55000000000000004">
      <c r="A39" s="6" t="s">
        <v>33</v>
      </c>
    </row>
    <row r="40" spans="1:1" x14ac:dyDescent="0.55000000000000004">
      <c r="A40" s="6" t="s">
        <v>34</v>
      </c>
    </row>
    <row r="41" spans="1:1" x14ac:dyDescent="0.55000000000000004">
      <c r="A41" s="6" t="s">
        <v>37</v>
      </c>
    </row>
    <row r="42" spans="1:1" x14ac:dyDescent="0.55000000000000004">
      <c r="A42" s="6" t="s">
        <v>36</v>
      </c>
    </row>
    <row r="43" spans="1:1" x14ac:dyDescent="0.55000000000000004">
      <c r="A43" s="6" t="s">
        <v>35</v>
      </c>
    </row>
    <row r="44" spans="1:1" x14ac:dyDescent="0.55000000000000004">
      <c r="A44" s="6" t="s">
        <v>130</v>
      </c>
    </row>
    <row r="45" spans="1:1" x14ac:dyDescent="0.55000000000000004">
      <c r="A45" s="6" t="s">
        <v>131</v>
      </c>
    </row>
    <row r="46" spans="1:1" x14ac:dyDescent="0.55000000000000004">
      <c r="A46" s="6" t="s">
        <v>132</v>
      </c>
    </row>
    <row r="47" spans="1:1" x14ac:dyDescent="0.55000000000000004">
      <c r="A47" s="6" t="s">
        <v>133</v>
      </c>
    </row>
    <row r="48" spans="1:1" x14ac:dyDescent="0.55000000000000004">
      <c r="A48" s="6" t="s">
        <v>134</v>
      </c>
    </row>
    <row r="49" spans="1:1" x14ac:dyDescent="0.55000000000000004">
      <c r="A49" s="6" t="s">
        <v>135</v>
      </c>
    </row>
    <row r="50" spans="1:1" x14ac:dyDescent="0.55000000000000004">
      <c r="A50" s="6" t="s">
        <v>136</v>
      </c>
    </row>
    <row r="51" spans="1:1" x14ac:dyDescent="0.55000000000000004">
      <c r="A51" s="6" t="s">
        <v>137</v>
      </c>
    </row>
    <row r="52" spans="1:1" x14ac:dyDescent="0.55000000000000004">
      <c r="A52" s="6" t="s">
        <v>30</v>
      </c>
    </row>
    <row r="53" spans="1:1" x14ac:dyDescent="0.55000000000000004">
      <c r="A53" s="6" t="s">
        <v>29</v>
      </c>
    </row>
    <row r="54" spans="1:1" x14ac:dyDescent="0.55000000000000004">
      <c r="A54" s="6" t="s">
        <v>46</v>
      </c>
    </row>
    <row r="55" spans="1:1" x14ac:dyDescent="0.55000000000000004">
      <c r="A55" s="6" t="s">
        <v>47</v>
      </c>
    </row>
    <row r="56" spans="1:1" x14ac:dyDescent="0.55000000000000004">
      <c r="A56" s="6" t="s">
        <v>44</v>
      </c>
    </row>
    <row r="57" spans="1:1" x14ac:dyDescent="0.55000000000000004">
      <c r="A57" s="6" t="s">
        <v>48</v>
      </c>
    </row>
    <row r="58" spans="1:1" x14ac:dyDescent="0.55000000000000004">
      <c r="A58" s="6" t="s">
        <v>45</v>
      </c>
    </row>
    <row r="59" spans="1:1" x14ac:dyDescent="0.55000000000000004">
      <c r="A59" s="6" t="s">
        <v>40</v>
      </c>
    </row>
    <row r="60" spans="1:1" x14ac:dyDescent="0.55000000000000004">
      <c r="A60" s="6" t="s">
        <v>41</v>
      </c>
    </row>
    <row r="61" spans="1:1" x14ac:dyDescent="0.55000000000000004">
      <c r="A61" s="6" t="s">
        <v>42</v>
      </c>
    </row>
    <row r="62" spans="1:1" x14ac:dyDescent="0.55000000000000004">
      <c r="A62" s="6" t="s">
        <v>43</v>
      </c>
    </row>
    <row r="63" spans="1:1" x14ac:dyDescent="0.55000000000000004">
      <c r="A63" s="6" t="s">
        <v>38</v>
      </c>
    </row>
    <row r="64" spans="1:1" x14ac:dyDescent="0.55000000000000004">
      <c r="A64" s="6" t="s">
        <v>39</v>
      </c>
    </row>
    <row r="65" spans="1:1" x14ac:dyDescent="0.55000000000000004">
      <c r="A65" s="6" t="s">
        <v>138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defaultColWidth="8.83984375" defaultRowHeight="14.4" x14ac:dyDescent="0.55000000000000004"/>
  <cols>
    <col min="1" max="1" width="35.15625" customWidth="1"/>
    <col min="2" max="2" width="13.68359375" bestFit="1" customWidth="1"/>
    <col min="3" max="3" width="34.3125" bestFit="1" customWidth="1"/>
    <col min="4" max="4" width="19.47265625" customWidth="1"/>
    <col min="5" max="5" width="15.3125" bestFit="1" customWidth="1"/>
    <col min="6" max="6" width="13.47265625" bestFit="1" customWidth="1"/>
    <col min="7" max="7" width="23.68359375" bestFit="1" customWidth="1"/>
    <col min="8" max="8" width="23.47265625" bestFit="1" customWidth="1"/>
    <col min="9" max="9" width="16.47265625" bestFit="1" customWidth="1"/>
    <col min="10" max="10" width="26.3125" bestFit="1" customWidth="1"/>
    <col min="11" max="11" width="14.15625" bestFit="1" customWidth="1"/>
    <col min="12" max="12" width="17.68359375" bestFit="1" customWidth="1"/>
    <col min="13" max="13" width="17.47265625" bestFit="1" customWidth="1"/>
  </cols>
  <sheetData>
    <row r="1" spans="1:17" x14ac:dyDescent="0.55000000000000004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 x14ac:dyDescent="0.55000000000000004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 x14ac:dyDescent="0.55000000000000004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 x14ac:dyDescent="0.55000000000000004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 x14ac:dyDescent="0.55000000000000004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 x14ac:dyDescent="0.55000000000000004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 x14ac:dyDescent="0.55000000000000004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 x14ac:dyDescent="0.55000000000000004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 x14ac:dyDescent="0.55000000000000004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 x14ac:dyDescent="0.55000000000000004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 x14ac:dyDescent="0.55000000000000004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 x14ac:dyDescent="0.55000000000000004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 x14ac:dyDescent="0.55000000000000004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 x14ac:dyDescent="0.55000000000000004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 x14ac:dyDescent="0.55000000000000004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 x14ac:dyDescent="0.55000000000000004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 x14ac:dyDescent="0.55000000000000004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 x14ac:dyDescent="0.55000000000000004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 x14ac:dyDescent="0.55000000000000004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 x14ac:dyDescent="0.55000000000000004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 x14ac:dyDescent="0.55000000000000004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 x14ac:dyDescent="0.55000000000000004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 x14ac:dyDescent="0.55000000000000004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 x14ac:dyDescent="0.55000000000000004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 x14ac:dyDescent="0.55000000000000004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 x14ac:dyDescent="0.55000000000000004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 x14ac:dyDescent="0.55000000000000004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 x14ac:dyDescent="0.55000000000000004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 x14ac:dyDescent="0.55000000000000004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 x14ac:dyDescent="0.55000000000000004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 x14ac:dyDescent="0.55000000000000004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 x14ac:dyDescent="0.55000000000000004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 x14ac:dyDescent="0.55000000000000004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 x14ac:dyDescent="0.55000000000000004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 x14ac:dyDescent="0.55000000000000004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 x14ac:dyDescent="0.55000000000000004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 x14ac:dyDescent="0.55000000000000004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 x14ac:dyDescent="0.55000000000000004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 x14ac:dyDescent="0.55000000000000004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 x14ac:dyDescent="0.55000000000000004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 x14ac:dyDescent="0.55000000000000004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 x14ac:dyDescent="0.55000000000000004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 x14ac:dyDescent="0.55000000000000004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 x14ac:dyDescent="0.55000000000000004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 x14ac:dyDescent="0.55000000000000004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 x14ac:dyDescent="0.55000000000000004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 x14ac:dyDescent="0.55000000000000004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 x14ac:dyDescent="0.55000000000000004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 x14ac:dyDescent="0.55000000000000004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 x14ac:dyDescent="0.55000000000000004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 x14ac:dyDescent="0.55000000000000004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 x14ac:dyDescent="0.55000000000000004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 x14ac:dyDescent="0.55000000000000004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 x14ac:dyDescent="0.55000000000000004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 x14ac:dyDescent="0.55000000000000004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 x14ac:dyDescent="0.55000000000000004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 x14ac:dyDescent="0.55000000000000004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 x14ac:dyDescent="0.55000000000000004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 x14ac:dyDescent="0.55000000000000004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 x14ac:dyDescent="0.55000000000000004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 x14ac:dyDescent="0.55000000000000004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 x14ac:dyDescent="0.55000000000000004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 x14ac:dyDescent="0.55000000000000004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 x14ac:dyDescent="0.55000000000000004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 x14ac:dyDescent="0.55000000000000004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 x14ac:dyDescent="0.55000000000000004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 x14ac:dyDescent="0.55000000000000004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 x14ac:dyDescent="0.55000000000000004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 x14ac:dyDescent="0.55000000000000004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 x14ac:dyDescent="0.55000000000000004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 x14ac:dyDescent="0.55000000000000004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 x14ac:dyDescent="0.55000000000000004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 x14ac:dyDescent="0.55000000000000004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 x14ac:dyDescent="0.55000000000000004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 x14ac:dyDescent="0.55000000000000004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 x14ac:dyDescent="0.55000000000000004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 x14ac:dyDescent="0.55000000000000004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 x14ac:dyDescent="0.55000000000000004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 x14ac:dyDescent="0.55000000000000004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 x14ac:dyDescent="0.55000000000000004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 x14ac:dyDescent="0.55000000000000004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 x14ac:dyDescent="0.55000000000000004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 x14ac:dyDescent="0.55000000000000004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 x14ac:dyDescent="0.55000000000000004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 x14ac:dyDescent="0.55000000000000004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 x14ac:dyDescent="0.55000000000000004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 x14ac:dyDescent="0.55000000000000004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 x14ac:dyDescent="0.55000000000000004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 x14ac:dyDescent="0.55000000000000004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 x14ac:dyDescent="0.55000000000000004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 x14ac:dyDescent="0.55000000000000004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 x14ac:dyDescent="0.55000000000000004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 x14ac:dyDescent="0.55000000000000004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 x14ac:dyDescent="0.55000000000000004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 x14ac:dyDescent="0.55000000000000004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 x14ac:dyDescent="0.55000000000000004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 x14ac:dyDescent="0.55000000000000004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 x14ac:dyDescent="0.55000000000000004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 x14ac:dyDescent="0.55000000000000004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 x14ac:dyDescent="0.55000000000000004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 x14ac:dyDescent="0.55000000000000004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 x14ac:dyDescent="0.55000000000000004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 x14ac:dyDescent="0.55000000000000004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 x14ac:dyDescent="0.55000000000000004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 x14ac:dyDescent="0.55000000000000004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 x14ac:dyDescent="0.55000000000000004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 x14ac:dyDescent="0.55000000000000004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 x14ac:dyDescent="0.55000000000000004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 x14ac:dyDescent="0.55000000000000004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 x14ac:dyDescent="0.55000000000000004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 x14ac:dyDescent="0.55000000000000004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 x14ac:dyDescent="0.55000000000000004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 x14ac:dyDescent="0.55000000000000004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 x14ac:dyDescent="0.55000000000000004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 x14ac:dyDescent="0.55000000000000004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 x14ac:dyDescent="0.55000000000000004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 x14ac:dyDescent="0.55000000000000004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 x14ac:dyDescent="0.55000000000000004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 x14ac:dyDescent="0.55000000000000004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 x14ac:dyDescent="0.55000000000000004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 x14ac:dyDescent="0.55000000000000004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 x14ac:dyDescent="0.55000000000000004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 x14ac:dyDescent="0.55000000000000004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 x14ac:dyDescent="0.55000000000000004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 x14ac:dyDescent="0.55000000000000004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 x14ac:dyDescent="0.55000000000000004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 x14ac:dyDescent="0.55000000000000004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 x14ac:dyDescent="0.55000000000000004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 x14ac:dyDescent="0.55000000000000004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 x14ac:dyDescent="0.55000000000000004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 x14ac:dyDescent="0.55000000000000004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 x14ac:dyDescent="0.55000000000000004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 x14ac:dyDescent="0.55000000000000004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 x14ac:dyDescent="0.55000000000000004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 x14ac:dyDescent="0.55000000000000004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 x14ac:dyDescent="0.55000000000000004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 x14ac:dyDescent="0.55000000000000004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 x14ac:dyDescent="0.55000000000000004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 x14ac:dyDescent="0.55000000000000004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 x14ac:dyDescent="0.55000000000000004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 x14ac:dyDescent="0.55000000000000004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 x14ac:dyDescent="0.55000000000000004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 x14ac:dyDescent="0.55000000000000004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 x14ac:dyDescent="0.55000000000000004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 x14ac:dyDescent="0.55000000000000004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 x14ac:dyDescent="0.55000000000000004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 x14ac:dyDescent="0.55000000000000004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 x14ac:dyDescent="0.55000000000000004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 x14ac:dyDescent="0.55000000000000004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 x14ac:dyDescent="0.55000000000000004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 x14ac:dyDescent="0.55000000000000004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 x14ac:dyDescent="0.55000000000000004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 x14ac:dyDescent="0.55000000000000004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 x14ac:dyDescent="0.55000000000000004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 x14ac:dyDescent="0.55000000000000004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 x14ac:dyDescent="0.55000000000000004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 x14ac:dyDescent="0.55000000000000004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 x14ac:dyDescent="0.55000000000000004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 x14ac:dyDescent="0.55000000000000004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 x14ac:dyDescent="0.55000000000000004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 x14ac:dyDescent="0.55000000000000004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 x14ac:dyDescent="0.55000000000000004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 x14ac:dyDescent="0.55000000000000004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 x14ac:dyDescent="0.55000000000000004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 x14ac:dyDescent="0.55000000000000004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 x14ac:dyDescent="0.55000000000000004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 x14ac:dyDescent="0.55000000000000004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 x14ac:dyDescent="0.55000000000000004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 x14ac:dyDescent="0.55000000000000004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 x14ac:dyDescent="0.55000000000000004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 x14ac:dyDescent="0.55000000000000004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 x14ac:dyDescent="0.55000000000000004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 x14ac:dyDescent="0.55000000000000004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 x14ac:dyDescent="0.55000000000000004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 x14ac:dyDescent="0.55000000000000004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 x14ac:dyDescent="0.55000000000000004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 x14ac:dyDescent="0.55000000000000004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 x14ac:dyDescent="0.55000000000000004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 x14ac:dyDescent="0.55000000000000004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 x14ac:dyDescent="0.55000000000000004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 x14ac:dyDescent="0.55000000000000004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 x14ac:dyDescent="0.55000000000000004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 x14ac:dyDescent="0.55000000000000004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 x14ac:dyDescent="0.55000000000000004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 x14ac:dyDescent="0.55000000000000004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 x14ac:dyDescent="0.55000000000000004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 x14ac:dyDescent="0.55000000000000004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 x14ac:dyDescent="0.55000000000000004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 x14ac:dyDescent="0.55000000000000004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 x14ac:dyDescent="0.55000000000000004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 x14ac:dyDescent="0.55000000000000004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 x14ac:dyDescent="0.55000000000000004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 x14ac:dyDescent="0.55000000000000004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 x14ac:dyDescent="0.55000000000000004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 x14ac:dyDescent="0.55000000000000004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 x14ac:dyDescent="0.55000000000000004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 x14ac:dyDescent="0.55000000000000004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 x14ac:dyDescent="0.55000000000000004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 x14ac:dyDescent="0.55000000000000004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 x14ac:dyDescent="0.55000000000000004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 x14ac:dyDescent="0.55000000000000004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 x14ac:dyDescent="0.55000000000000004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 x14ac:dyDescent="0.55000000000000004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 x14ac:dyDescent="0.55000000000000004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 x14ac:dyDescent="0.55000000000000004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 x14ac:dyDescent="0.55000000000000004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 x14ac:dyDescent="0.55000000000000004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 x14ac:dyDescent="0.55000000000000004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 x14ac:dyDescent="0.55000000000000004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 x14ac:dyDescent="0.55000000000000004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 x14ac:dyDescent="0.55000000000000004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 x14ac:dyDescent="0.55000000000000004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 x14ac:dyDescent="0.55000000000000004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 x14ac:dyDescent="0.55000000000000004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 x14ac:dyDescent="0.55000000000000004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 x14ac:dyDescent="0.55000000000000004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 x14ac:dyDescent="0.55000000000000004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 x14ac:dyDescent="0.55000000000000004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 x14ac:dyDescent="0.55000000000000004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 x14ac:dyDescent="0.55000000000000004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 x14ac:dyDescent="0.55000000000000004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 x14ac:dyDescent="0.55000000000000004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 x14ac:dyDescent="0.55000000000000004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 x14ac:dyDescent="0.55000000000000004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 x14ac:dyDescent="0.55000000000000004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 x14ac:dyDescent="0.55000000000000004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 x14ac:dyDescent="0.55000000000000004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 x14ac:dyDescent="0.55000000000000004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 x14ac:dyDescent="0.55000000000000004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 x14ac:dyDescent="0.55000000000000004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 x14ac:dyDescent="0.55000000000000004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 x14ac:dyDescent="0.55000000000000004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 x14ac:dyDescent="0.55000000000000004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 x14ac:dyDescent="0.55000000000000004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 x14ac:dyDescent="0.55000000000000004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 x14ac:dyDescent="0.55000000000000004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 x14ac:dyDescent="0.55000000000000004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 x14ac:dyDescent="0.55000000000000004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 x14ac:dyDescent="0.55000000000000004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 x14ac:dyDescent="0.55000000000000004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 x14ac:dyDescent="0.55000000000000004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 x14ac:dyDescent="0.55000000000000004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 x14ac:dyDescent="0.55000000000000004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 x14ac:dyDescent="0.55000000000000004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 x14ac:dyDescent="0.55000000000000004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 x14ac:dyDescent="0.55000000000000004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 x14ac:dyDescent="0.55000000000000004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 x14ac:dyDescent="0.55000000000000004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 x14ac:dyDescent="0.55000000000000004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 x14ac:dyDescent="0.55000000000000004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 x14ac:dyDescent="0.55000000000000004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 x14ac:dyDescent="0.55000000000000004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 x14ac:dyDescent="0.55000000000000004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 x14ac:dyDescent="0.55000000000000004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 x14ac:dyDescent="0.55000000000000004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 x14ac:dyDescent="0.55000000000000004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 x14ac:dyDescent="0.55000000000000004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 x14ac:dyDescent="0.55000000000000004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 x14ac:dyDescent="0.55000000000000004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 x14ac:dyDescent="0.55000000000000004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 x14ac:dyDescent="0.55000000000000004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 x14ac:dyDescent="0.55000000000000004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 x14ac:dyDescent="0.55000000000000004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 x14ac:dyDescent="0.55000000000000004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 x14ac:dyDescent="0.55000000000000004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 x14ac:dyDescent="0.55000000000000004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 x14ac:dyDescent="0.55000000000000004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 x14ac:dyDescent="0.55000000000000004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 x14ac:dyDescent="0.55000000000000004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 x14ac:dyDescent="0.55000000000000004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 x14ac:dyDescent="0.55000000000000004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 x14ac:dyDescent="0.55000000000000004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 x14ac:dyDescent="0.55000000000000004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 x14ac:dyDescent="0.55000000000000004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 x14ac:dyDescent="0.55000000000000004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 x14ac:dyDescent="0.55000000000000004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 x14ac:dyDescent="0.55000000000000004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 x14ac:dyDescent="0.55000000000000004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 x14ac:dyDescent="0.55000000000000004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 x14ac:dyDescent="0.55000000000000004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 x14ac:dyDescent="0.55000000000000004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 x14ac:dyDescent="0.55000000000000004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 x14ac:dyDescent="0.55000000000000004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 x14ac:dyDescent="0.55000000000000004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 x14ac:dyDescent="0.55000000000000004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 x14ac:dyDescent="0.55000000000000004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 x14ac:dyDescent="0.55000000000000004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 x14ac:dyDescent="0.55000000000000004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 x14ac:dyDescent="0.55000000000000004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 x14ac:dyDescent="0.55000000000000004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 x14ac:dyDescent="0.55000000000000004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 x14ac:dyDescent="0.55000000000000004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 x14ac:dyDescent="0.55000000000000004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 x14ac:dyDescent="0.55000000000000004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 x14ac:dyDescent="0.55000000000000004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 x14ac:dyDescent="0.55000000000000004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 x14ac:dyDescent="0.55000000000000004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 x14ac:dyDescent="0.55000000000000004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 x14ac:dyDescent="0.55000000000000004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 x14ac:dyDescent="0.55000000000000004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 x14ac:dyDescent="0.55000000000000004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 x14ac:dyDescent="0.55000000000000004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 x14ac:dyDescent="0.55000000000000004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 x14ac:dyDescent="0.55000000000000004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 x14ac:dyDescent="0.55000000000000004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 x14ac:dyDescent="0.55000000000000004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 x14ac:dyDescent="0.55000000000000004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 x14ac:dyDescent="0.55000000000000004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 x14ac:dyDescent="0.55000000000000004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 x14ac:dyDescent="0.55000000000000004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 x14ac:dyDescent="0.55000000000000004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 x14ac:dyDescent="0.55000000000000004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 x14ac:dyDescent="0.55000000000000004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 x14ac:dyDescent="0.55000000000000004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 x14ac:dyDescent="0.55000000000000004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 x14ac:dyDescent="0.55000000000000004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 x14ac:dyDescent="0.55000000000000004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 x14ac:dyDescent="0.55000000000000004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 x14ac:dyDescent="0.55000000000000004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 x14ac:dyDescent="0.55000000000000004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 x14ac:dyDescent="0.55000000000000004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 x14ac:dyDescent="0.55000000000000004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 x14ac:dyDescent="0.55000000000000004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 x14ac:dyDescent="0.55000000000000004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 x14ac:dyDescent="0.55000000000000004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 x14ac:dyDescent="0.55000000000000004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 x14ac:dyDescent="0.55000000000000004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 x14ac:dyDescent="0.55000000000000004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 x14ac:dyDescent="0.55000000000000004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 x14ac:dyDescent="0.55000000000000004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 x14ac:dyDescent="0.55000000000000004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 x14ac:dyDescent="0.55000000000000004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 x14ac:dyDescent="0.55000000000000004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 x14ac:dyDescent="0.55000000000000004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 x14ac:dyDescent="0.55000000000000004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 x14ac:dyDescent="0.55000000000000004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 x14ac:dyDescent="0.55000000000000004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 x14ac:dyDescent="0.55000000000000004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 x14ac:dyDescent="0.55000000000000004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 x14ac:dyDescent="0.55000000000000004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 x14ac:dyDescent="0.55000000000000004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 x14ac:dyDescent="0.55000000000000004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 x14ac:dyDescent="0.55000000000000004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 x14ac:dyDescent="0.55000000000000004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 x14ac:dyDescent="0.55000000000000004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 x14ac:dyDescent="0.55000000000000004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 x14ac:dyDescent="0.55000000000000004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 x14ac:dyDescent="0.55000000000000004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 x14ac:dyDescent="0.55000000000000004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 x14ac:dyDescent="0.55000000000000004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 x14ac:dyDescent="0.55000000000000004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 x14ac:dyDescent="0.55000000000000004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 x14ac:dyDescent="0.55000000000000004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 x14ac:dyDescent="0.55000000000000004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 x14ac:dyDescent="0.55000000000000004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 x14ac:dyDescent="0.55000000000000004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 x14ac:dyDescent="0.55000000000000004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 x14ac:dyDescent="0.55000000000000004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 x14ac:dyDescent="0.55000000000000004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 x14ac:dyDescent="0.55000000000000004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 x14ac:dyDescent="0.55000000000000004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 x14ac:dyDescent="0.55000000000000004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 x14ac:dyDescent="0.55000000000000004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 x14ac:dyDescent="0.55000000000000004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 x14ac:dyDescent="0.55000000000000004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 x14ac:dyDescent="0.55000000000000004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 x14ac:dyDescent="0.55000000000000004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 x14ac:dyDescent="0.55000000000000004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 x14ac:dyDescent="0.55000000000000004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 x14ac:dyDescent="0.55000000000000004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 x14ac:dyDescent="0.55000000000000004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 x14ac:dyDescent="0.55000000000000004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 x14ac:dyDescent="0.55000000000000004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 x14ac:dyDescent="0.55000000000000004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 x14ac:dyDescent="0.55000000000000004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 x14ac:dyDescent="0.55000000000000004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 x14ac:dyDescent="0.55000000000000004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 x14ac:dyDescent="0.55000000000000004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 x14ac:dyDescent="0.55000000000000004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 x14ac:dyDescent="0.55000000000000004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 x14ac:dyDescent="0.55000000000000004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 x14ac:dyDescent="0.55000000000000004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 x14ac:dyDescent="0.55000000000000004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 x14ac:dyDescent="0.55000000000000004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 x14ac:dyDescent="0.55000000000000004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 x14ac:dyDescent="0.55000000000000004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 x14ac:dyDescent="0.55000000000000004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 x14ac:dyDescent="0.55000000000000004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 x14ac:dyDescent="0.55000000000000004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 x14ac:dyDescent="0.55000000000000004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 x14ac:dyDescent="0.55000000000000004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 x14ac:dyDescent="0.55000000000000004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 x14ac:dyDescent="0.55000000000000004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 x14ac:dyDescent="0.55000000000000004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 x14ac:dyDescent="0.55000000000000004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 x14ac:dyDescent="0.55000000000000004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 x14ac:dyDescent="0.55000000000000004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 x14ac:dyDescent="0.55000000000000004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 x14ac:dyDescent="0.55000000000000004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 x14ac:dyDescent="0.55000000000000004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 x14ac:dyDescent="0.55000000000000004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 x14ac:dyDescent="0.55000000000000004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 x14ac:dyDescent="0.55000000000000004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 x14ac:dyDescent="0.55000000000000004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 x14ac:dyDescent="0.55000000000000004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 x14ac:dyDescent="0.55000000000000004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 x14ac:dyDescent="0.55000000000000004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 x14ac:dyDescent="0.55000000000000004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 x14ac:dyDescent="0.55000000000000004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 x14ac:dyDescent="0.55000000000000004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 x14ac:dyDescent="0.55000000000000004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 x14ac:dyDescent="0.55000000000000004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 x14ac:dyDescent="0.55000000000000004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 x14ac:dyDescent="0.55000000000000004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 x14ac:dyDescent="0.55000000000000004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 x14ac:dyDescent="0.55000000000000004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 x14ac:dyDescent="0.55000000000000004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 x14ac:dyDescent="0.55000000000000004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 x14ac:dyDescent="0.55000000000000004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 x14ac:dyDescent="0.55000000000000004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 x14ac:dyDescent="0.55000000000000004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 x14ac:dyDescent="0.55000000000000004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 x14ac:dyDescent="0.55000000000000004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 x14ac:dyDescent="0.55000000000000004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 x14ac:dyDescent="0.55000000000000004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 x14ac:dyDescent="0.55000000000000004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 x14ac:dyDescent="0.55000000000000004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 x14ac:dyDescent="0.55000000000000004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 x14ac:dyDescent="0.55000000000000004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 x14ac:dyDescent="0.55000000000000004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 x14ac:dyDescent="0.55000000000000004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 x14ac:dyDescent="0.55000000000000004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 x14ac:dyDescent="0.55000000000000004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 x14ac:dyDescent="0.55000000000000004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 x14ac:dyDescent="0.55000000000000004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 x14ac:dyDescent="0.55000000000000004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 x14ac:dyDescent="0.55000000000000004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 x14ac:dyDescent="0.55000000000000004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 x14ac:dyDescent="0.55000000000000004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 x14ac:dyDescent="0.55000000000000004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 x14ac:dyDescent="0.55000000000000004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 x14ac:dyDescent="0.55000000000000004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 x14ac:dyDescent="0.55000000000000004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 x14ac:dyDescent="0.55000000000000004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 x14ac:dyDescent="0.55000000000000004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 x14ac:dyDescent="0.55000000000000004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 x14ac:dyDescent="0.55000000000000004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 x14ac:dyDescent="0.55000000000000004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 x14ac:dyDescent="0.55000000000000004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 x14ac:dyDescent="0.55000000000000004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 x14ac:dyDescent="0.55000000000000004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 x14ac:dyDescent="0.55000000000000004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 x14ac:dyDescent="0.55000000000000004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 x14ac:dyDescent="0.55000000000000004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 x14ac:dyDescent="0.55000000000000004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 x14ac:dyDescent="0.55000000000000004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 x14ac:dyDescent="0.55000000000000004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 x14ac:dyDescent="0.55000000000000004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 x14ac:dyDescent="0.55000000000000004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 x14ac:dyDescent="0.55000000000000004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 x14ac:dyDescent="0.55000000000000004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 x14ac:dyDescent="0.55000000000000004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 x14ac:dyDescent="0.55000000000000004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 x14ac:dyDescent="0.55000000000000004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 x14ac:dyDescent="0.55000000000000004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 x14ac:dyDescent="0.55000000000000004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 x14ac:dyDescent="0.55000000000000004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 x14ac:dyDescent="0.55000000000000004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 x14ac:dyDescent="0.55000000000000004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 x14ac:dyDescent="0.55000000000000004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 x14ac:dyDescent="0.55000000000000004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 x14ac:dyDescent="0.55000000000000004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 x14ac:dyDescent="0.55000000000000004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 x14ac:dyDescent="0.55000000000000004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 x14ac:dyDescent="0.55000000000000004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 x14ac:dyDescent="0.55000000000000004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 x14ac:dyDescent="0.55000000000000004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 x14ac:dyDescent="0.55000000000000004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 x14ac:dyDescent="0.55000000000000004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 x14ac:dyDescent="0.55000000000000004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 x14ac:dyDescent="0.55000000000000004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 x14ac:dyDescent="0.55000000000000004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 x14ac:dyDescent="0.55000000000000004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 x14ac:dyDescent="0.55000000000000004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 x14ac:dyDescent="0.55000000000000004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 x14ac:dyDescent="0.55000000000000004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 x14ac:dyDescent="0.55000000000000004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 x14ac:dyDescent="0.55000000000000004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 x14ac:dyDescent="0.55000000000000004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 x14ac:dyDescent="0.55000000000000004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 x14ac:dyDescent="0.55000000000000004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 x14ac:dyDescent="0.55000000000000004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 x14ac:dyDescent="0.55000000000000004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 x14ac:dyDescent="0.55000000000000004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 x14ac:dyDescent="0.55000000000000004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 x14ac:dyDescent="0.55000000000000004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 x14ac:dyDescent="0.55000000000000004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 x14ac:dyDescent="0.55000000000000004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 x14ac:dyDescent="0.55000000000000004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 x14ac:dyDescent="0.55000000000000004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 x14ac:dyDescent="0.55000000000000004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 x14ac:dyDescent="0.55000000000000004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 x14ac:dyDescent="0.55000000000000004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 x14ac:dyDescent="0.55000000000000004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 x14ac:dyDescent="0.55000000000000004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 x14ac:dyDescent="0.55000000000000004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 x14ac:dyDescent="0.55000000000000004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 x14ac:dyDescent="0.55000000000000004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 x14ac:dyDescent="0.55000000000000004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 x14ac:dyDescent="0.55000000000000004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 x14ac:dyDescent="0.55000000000000004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 x14ac:dyDescent="0.55000000000000004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 x14ac:dyDescent="0.55000000000000004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 x14ac:dyDescent="0.55000000000000004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 x14ac:dyDescent="0.55000000000000004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 x14ac:dyDescent="0.55000000000000004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 x14ac:dyDescent="0.55000000000000004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 x14ac:dyDescent="0.55000000000000004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 x14ac:dyDescent="0.55000000000000004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 x14ac:dyDescent="0.55000000000000004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 x14ac:dyDescent="0.55000000000000004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 x14ac:dyDescent="0.55000000000000004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 x14ac:dyDescent="0.55000000000000004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 x14ac:dyDescent="0.55000000000000004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 x14ac:dyDescent="0.55000000000000004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 x14ac:dyDescent="0.55000000000000004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 x14ac:dyDescent="0.55000000000000004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 x14ac:dyDescent="0.55000000000000004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 x14ac:dyDescent="0.55000000000000004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 x14ac:dyDescent="0.55000000000000004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 x14ac:dyDescent="0.55000000000000004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 x14ac:dyDescent="0.55000000000000004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 x14ac:dyDescent="0.55000000000000004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 x14ac:dyDescent="0.55000000000000004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 x14ac:dyDescent="0.55000000000000004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 x14ac:dyDescent="0.55000000000000004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 x14ac:dyDescent="0.55000000000000004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 x14ac:dyDescent="0.55000000000000004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 x14ac:dyDescent="0.55000000000000004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 x14ac:dyDescent="0.55000000000000004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 x14ac:dyDescent="0.55000000000000004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 x14ac:dyDescent="0.55000000000000004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 x14ac:dyDescent="0.55000000000000004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 x14ac:dyDescent="0.55000000000000004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 x14ac:dyDescent="0.55000000000000004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 x14ac:dyDescent="0.55000000000000004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 x14ac:dyDescent="0.55000000000000004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 x14ac:dyDescent="0.55000000000000004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 x14ac:dyDescent="0.55000000000000004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 x14ac:dyDescent="0.55000000000000004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 x14ac:dyDescent="0.55000000000000004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 x14ac:dyDescent="0.55000000000000004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 x14ac:dyDescent="0.55000000000000004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 x14ac:dyDescent="0.55000000000000004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 x14ac:dyDescent="0.55000000000000004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 x14ac:dyDescent="0.55000000000000004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 x14ac:dyDescent="0.55000000000000004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 x14ac:dyDescent="0.55000000000000004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 x14ac:dyDescent="0.55000000000000004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 x14ac:dyDescent="0.55000000000000004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 x14ac:dyDescent="0.55000000000000004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 x14ac:dyDescent="0.55000000000000004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 x14ac:dyDescent="0.55000000000000004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 x14ac:dyDescent="0.55000000000000004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 x14ac:dyDescent="0.55000000000000004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 x14ac:dyDescent="0.55000000000000004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 x14ac:dyDescent="0.55000000000000004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 x14ac:dyDescent="0.55000000000000004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 x14ac:dyDescent="0.55000000000000004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 x14ac:dyDescent="0.55000000000000004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 x14ac:dyDescent="0.55000000000000004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 x14ac:dyDescent="0.55000000000000004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 x14ac:dyDescent="0.55000000000000004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 x14ac:dyDescent="0.55000000000000004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 x14ac:dyDescent="0.55000000000000004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 x14ac:dyDescent="0.55000000000000004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 x14ac:dyDescent="0.55000000000000004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 x14ac:dyDescent="0.55000000000000004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 x14ac:dyDescent="0.55000000000000004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 x14ac:dyDescent="0.55000000000000004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 x14ac:dyDescent="0.55000000000000004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 x14ac:dyDescent="0.55000000000000004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 x14ac:dyDescent="0.55000000000000004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 x14ac:dyDescent="0.55000000000000004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 x14ac:dyDescent="0.55000000000000004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 x14ac:dyDescent="0.55000000000000004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 x14ac:dyDescent="0.55000000000000004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 x14ac:dyDescent="0.55000000000000004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 x14ac:dyDescent="0.55000000000000004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 x14ac:dyDescent="0.55000000000000004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 x14ac:dyDescent="0.55000000000000004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 x14ac:dyDescent="0.55000000000000004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 x14ac:dyDescent="0.55000000000000004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 x14ac:dyDescent="0.55000000000000004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 x14ac:dyDescent="0.55000000000000004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 x14ac:dyDescent="0.55000000000000004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 x14ac:dyDescent="0.55000000000000004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 x14ac:dyDescent="0.55000000000000004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 x14ac:dyDescent="0.55000000000000004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 x14ac:dyDescent="0.55000000000000004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 x14ac:dyDescent="0.55000000000000004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 x14ac:dyDescent="0.55000000000000004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 x14ac:dyDescent="0.55000000000000004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 x14ac:dyDescent="0.55000000000000004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 x14ac:dyDescent="0.55000000000000004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 x14ac:dyDescent="0.55000000000000004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 x14ac:dyDescent="0.55000000000000004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 x14ac:dyDescent="0.55000000000000004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 x14ac:dyDescent="0.55000000000000004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 x14ac:dyDescent="0.55000000000000004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 x14ac:dyDescent="0.55000000000000004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 x14ac:dyDescent="0.55000000000000004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 x14ac:dyDescent="0.55000000000000004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 x14ac:dyDescent="0.55000000000000004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 x14ac:dyDescent="0.55000000000000004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 x14ac:dyDescent="0.55000000000000004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 x14ac:dyDescent="0.55000000000000004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 x14ac:dyDescent="0.55000000000000004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 x14ac:dyDescent="0.55000000000000004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 x14ac:dyDescent="0.55000000000000004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 x14ac:dyDescent="0.55000000000000004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 x14ac:dyDescent="0.55000000000000004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 x14ac:dyDescent="0.55000000000000004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 x14ac:dyDescent="0.55000000000000004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 x14ac:dyDescent="0.55000000000000004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 x14ac:dyDescent="0.55000000000000004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 x14ac:dyDescent="0.55000000000000004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 x14ac:dyDescent="0.55000000000000004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 x14ac:dyDescent="0.55000000000000004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 x14ac:dyDescent="0.55000000000000004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 x14ac:dyDescent="0.55000000000000004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 x14ac:dyDescent="0.55000000000000004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 x14ac:dyDescent="0.55000000000000004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 x14ac:dyDescent="0.55000000000000004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 x14ac:dyDescent="0.55000000000000004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 x14ac:dyDescent="0.55000000000000004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 x14ac:dyDescent="0.55000000000000004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 x14ac:dyDescent="0.55000000000000004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 x14ac:dyDescent="0.55000000000000004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 x14ac:dyDescent="0.55000000000000004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 x14ac:dyDescent="0.55000000000000004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 x14ac:dyDescent="0.55000000000000004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 x14ac:dyDescent="0.55000000000000004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 x14ac:dyDescent="0.55000000000000004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 x14ac:dyDescent="0.55000000000000004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 x14ac:dyDescent="0.55000000000000004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 x14ac:dyDescent="0.55000000000000004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 x14ac:dyDescent="0.55000000000000004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 x14ac:dyDescent="0.55000000000000004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 x14ac:dyDescent="0.55000000000000004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 x14ac:dyDescent="0.55000000000000004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 x14ac:dyDescent="0.55000000000000004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 x14ac:dyDescent="0.55000000000000004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 x14ac:dyDescent="0.55000000000000004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 x14ac:dyDescent="0.55000000000000004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 x14ac:dyDescent="0.55000000000000004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 x14ac:dyDescent="0.55000000000000004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 x14ac:dyDescent="0.55000000000000004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 x14ac:dyDescent="0.55000000000000004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 x14ac:dyDescent="0.55000000000000004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 x14ac:dyDescent="0.55000000000000004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 x14ac:dyDescent="0.55000000000000004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 x14ac:dyDescent="0.55000000000000004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 x14ac:dyDescent="0.55000000000000004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 x14ac:dyDescent="0.55000000000000004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 x14ac:dyDescent="0.55000000000000004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 x14ac:dyDescent="0.55000000000000004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 x14ac:dyDescent="0.55000000000000004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 x14ac:dyDescent="0.55000000000000004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 x14ac:dyDescent="0.55000000000000004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 x14ac:dyDescent="0.55000000000000004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 x14ac:dyDescent="0.55000000000000004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 x14ac:dyDescent="0.55000000000000004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 x14ac:dyDescent="0.55000000000000004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 x14ac:dyDescent="0.55000000000000004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 x14ac:dyDescent="0.55000000000000004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 x14ac:dyDescent="0.55000000000000004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 x14ac:dyDescent="0.55000000000000004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 x14ac:dyDescent="0.55000000000000004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 x14ac:dyDescent="0.55000000000000004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 x14ac:dyDescent="0.55000000000000004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 x14ac:dyDescent="0.55000000000000004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 x14ac:dyDescent="0.55000000000000004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 x14ac:dyDescent="0.55000000000000004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 x14ac:dyDescent="0.55000000000000004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 x14ac:dyDescent="0.55000000000000004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 x14ac:dyDescent="0.55000000000000004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 x14ac:dyDescent="0.55000000000000004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 x14ac:dyDescent="0.55000000000000004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 x14ac:dyDescent="0.55000000000000004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 x14ac:dyDescent="0.55000000000000004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 x14ac:dyDescent="0.55000000000000004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 x14ac:dyDescent="0.55000000000000004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 x14ac:dyDescent="0.55000000000000004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 x14ac:dyDescent="0.55000000000000004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 x14ac:dyDescent="0.55000000000000004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 x14ac:dyDescent="0.55000000000000004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 x14ac:dyDescent="0.55000000000000004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 x14ac:dyDescent="0.55000000000000004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 x14ac:dyDescent="0.55000000000000004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 x14ac:dyDescent="0.55000000000000004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 x14ac:dyDescent="0.55000000000000004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 x14ac:dyDescent="0.55000000000000004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 x14ac:dyDescent="0.55000000000000004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 x14ac:dyDescent="0.55000000000000004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 x14ac:dyDescent="0.55000000000000004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 x14ac:dyDescent="0.55000000000000004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 x14ac:dyDescent="0.55000000000000004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 x14ac:dyDescent="0.55000000000000004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 x14ac:dyDescent="0.55000000000000004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 x14ac:dyDescent="0.55000000000000004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 x14ac:dyDescent="0.55000000000000004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 x14ac:dyDescent="0.55000000000000004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 x14ac:dyDescent="0.55000000000000004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 x14ac:dyDescent="0.55000000000000004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 x14ac:dyDescent="0.55000000000000004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 x14ac:dyDescent="0.55000000000000004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 x14ac:dyDescent="0.55000000000000004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 x14ac:dyDescent="0.55000000000000004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 x14ac:dyDescent="0.55000000000000004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 x14ac:dyDescent="0.55000000000000004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 x14ac:dyDescent="0.55000000000000004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 x14ac:dyDescent="0.55000000000000004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 x14ac:dyDescent="0.55000000000000004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 x14ac:dyDescent="0.55000000000000004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 x14ac:dyDescent="0.55000000000000004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 x14ac:dyDescent="0.55000000000000004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 x14ac:dyDescent="0.55000000000000004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 x14ac:dyDescent="0.55000000000000004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 x14ac:dyDescent="0.55000000000000004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 x14ac:dyDescent="0.55000000000000004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 x14ac:dyDescent="0.55000000000000004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 x14ac:dyDescent="0.55000000000000004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 x14ac:dyDescent="0.55000000000000004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 x14ac:dyDescent="0.55000000000000004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 x14ac:dyDescent="0.55000000000000004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 x14ac:dyDescent="0.55000000000000004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 x14ac:dyDescent="0.55000000000000004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 x14ac:dyDescent="0.55000000000000004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 x14ac:dyDescent="0.55000000000000004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 x14ac:dyDescent="0.55000000000000004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 x14ac:dyDescent="0.55000000000000004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 x14ac:dyDescent="0.55000000000000004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 x14ac:dyDescent="0.55000000000000004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 x14ac:dyDescent="0.55000000000000004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 x14ac:dyDescent="0.55000000000000004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 x14ac:dyDescent="0.55000000000000004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 x14ac:dyDescent="0.55000000000000004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 x14ac:dyDescent="0.55000000000000004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 x14ac:dyDescent="0.55000000000000004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 x14ac:dyDescent="0.55000000000000004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 x14ac:dyDescent="0.55000000000000004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 x14ac:dyDescent="0.55000000000000004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 x14ac:dyDescent="0.55000000000000004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 x14ac:dyDescent="0.55000000000000004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 x14ac:dyDescent="0.55000000000000004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 x14ac:dyDescent="0.55000000000000004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 x14ac:dyDescent="0.55000000000000004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 x14ac:dyDescent="0.55000000000000004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 x14ac:dyDescent="0.55000000000000004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 x14ac:dyDescent="0.55000000000000004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 x14ac:dyDescent="0.55000000000000004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 x14ac:dyDescent="0.55000000000000004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 x14ac:dyDescent="0.55000000000000004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 x14ac:dyDescent="0.55000000000000004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 x14ac:dyDescent="0.55000000000000004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 x14ac:dyDescent="0.55000000000000004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 x14ac:dyDescent="0.55000000000000004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 x14ac:dyDescent="0.55000000000000004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 x14ac:dyDescent="0.55000000000000004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 x14ac:dyDescent="0.55000000000000004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 x14ac:dyDescent="0.55000000000000004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 x14ac:dyDescent="0.55000000000000004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 x14ac:dyDescent="0.55000000000000004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 x14ac:dyDescent="0.55000000000000004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 x14ac:dyDescent="0.55000000000000004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 x14ac:dyDescent="0.55000000000000004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 x14ac:dyDescent="0.55000000000000004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 x14ac:dyDescent="0.55000000000000004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 x14ac:dyDescent="0.55000000000000004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 x14ac:dyDescent="0.55000000000000004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 x14ac:dyDescent="0.55000000000000004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 x14ac:dyDescent="0.55000000000000004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 x14ac:dyDescent="0.55000000000000004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 x14ac:dyDescent="0.55000000000000004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 x14ac:dyDescent="0.55000000000000004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 x14ac:dyDescent="0.55000000000000004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 x14ac:dyDescent="0.55000000000000004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 x14ac:dyDescent="0.55000000000000004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 x14ac:dyDescent="0.55000000000000004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 x14ac:dyDescent="0.55000000000000004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 x14ac:dyDescent="0.55000000000000004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 x14ac:dyDescent="0.55000000000000004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 x14ac:dyDescent="0.55000000000000004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 x14ac:dyDescent="0.55000000000000004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 x14ac:dyDescent="0.55000000000000004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 x14ac:dyDescent="0.55000000000000004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 x14ac:dyDescent="0.55000000000000004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 x14ac:dyDescent="0.55000000000000004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 x14ac:dyDescent="0.55000000000000004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 x14ac:dyDescent="0.55000000000000004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 x14ac:dyDescent="0.55000000000000004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 x14ac:dyDescent="0.55000000000000004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 x14ac:dyDescent="0.55000000000000004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 x14ac:dyDescent="0.55000000000000004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 x14ac:dyDescent="0.55000000000000004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 x14ac:dyDescent="0.55000000000000004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 x14ac:dyDescent="0.55000000000000004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 x14ac:dyDescent="0.55000000000000004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 x14ac:dyDescent="0.55000000000000004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 x14ac:dyDescent="0.55000000000000004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 x14ac:dyDescent="0.55000000000000004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 x14ac:dyDescent="0.55000000000000004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 x14ac:dyDescent="0.55000000000000004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 x14ac:dyDescent="0.55000000000000004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 x14ac:dyDescent="0.55000000000000004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 x14ac:dyDescent="0.55000000000000004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 x14ac:dyDescent="0.55000000000000004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 x14ac:dyDescent="0.55000000000000004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 x14ac:dyDescent="0.55000000000000004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 x14ac:dyDescent="0.55000000000000004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 x14ac:dyDescent="0.55000000000000004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 x14ac:dyDescent="0.55000000000000004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 x14ac:dyDescent="0.55000000000000004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 x14ac:dyDescent="0.55000000000000004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 x14ac:dyDescent="0.55000000000000004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 x14ac:dyDescent="0.55000000000000004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 x14ac:dyDescent="0.55000000000000004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 x14ac:dyDescent="0.55000000000000004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 x14ac:dyDescent="0.55000000000000004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 x14ac:dyDescent="0.55000000000000004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 x14ac:dyDescent="0.55000000000000004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 x14ac:dyDescent="0.55000000000000004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 x14ac:dyDescent="0.55000000000000004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 x14ac:dyDescent="0.55000000000000004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 x14ac:dyDescent="0.55000000000000004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 x14ac:dyDescent="0.55000000000000004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 x14ac:dyDescent="0.55000000000000004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 x14ac:dyDescent="0.55000000000000004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 x14ac:dyDescent="0.55000000000000004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 x14ac:dyDescent="0.55000000000000004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 x14ac:dyDescent="0.55000000000000004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 x14ac:dyDescent="0.55000000000000004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 x14ac:dyDescent="0.55000000000000004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 x14ac:dyDescent="0.55000000000000004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 x14ac:dyDescent="0.55000000000000004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 x14ac:dyDescent="0.55000000000000004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 x14ac:dyDescent="0.55000000000000004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 x14ac:dyDescent="0.55000000000000004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 x14ac:dyDescent="0.55000000000000004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 x14ac:dyDescent="0.55000000000000004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 x14ac:dyDescent="0.55000000000000004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 x14ac:dyDescent="0.55000000000000004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 x14ac:dyDescent="0.55000000000000004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 x14ac:dyDescent="0.55000000000000004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 x14ac:dyDescent="0.55000000000000004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 x14ac:dyDescent="0.55000000000000004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 x14ac:dyDescent="0.55000000000000004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 x14ac:dyDescent="0.55000000000000004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 x14ac:dyDescent="0.55000000000000004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 x14ac:dyDescent="0.55000000000000004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 x14ac:dyDescent="0.55000000000000004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 x14ac:dyDescent="0.55000000000000004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 x14ac:dyDescent="0.55000000000000004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 x14ac:dyDescent="0.55000000000000004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 x14ac:dyDescent="0.55000000000000004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 x14ac:dyDescent="0.55000000000000004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 x14ac:dyDescent="0.55000000000000004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 x14ac:dyDescent="0.55000000000000004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 x14ac:dyDescent="0.55000000000000004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 x14ac:dyDescent="0.55000000000000004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 x14ac:dyDescent="0.55000000000000004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 x14ac:dyDescent="0.55000000000000004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 x14ac:dyDescent="0.55000000000000004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 x14ac:dyDescent="0.55000000000000004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 x14ac:dyDescent="0.55000000000000004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 x14ac:dyDescent="0.55000000000000004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 x14ac:dyDescent="0.55000000000000004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 x14ac:dyDescent="0.55000000000000004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 x14ac:dyDescent="0.55000000000000004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 x14ac:dyDescent="0.55000000000000004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 x14ac:dyDescent="0.55000000000000004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 x14ac:dyDescent="0.55000000000000004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 x14ac:dyDescent="0.55000000000000004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 x14ac:dyDescent="0.55000000000000004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 x14ac:dyDescent="0.55000000000000004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 x14ac:dyDescent="0.55000000000000004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 x14ac:dyDescent="0.55000000000000004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 x14ac:dyDescent="0.55000000000000004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 x14ac:dyDescent="0.55000000000000004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 x14ac:dyDescent="0.55000000000000004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 x14ac:dyDescent="0.55000000000000004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 x14ac:dyDescent="0.55000000000000004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 x14ac:dyDescent="0.55000000000000004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 x14ac:dyDescent="0.55000000000000004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 x14ac:dyDescent="0.55000000000000004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 x14ac:dyDescent="0.55000000000000004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 x14ac:dyDescent="0.55000000000000004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 x14ac:dyDescent="0.55000000000000004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 x14ac:dyDescent="0.55000000000000004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 x14ac:dyDescent="0.55000000000000004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 x14ac:dyDescent="0.55000000000000004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 x14ac:dyDescent="0.55000000000000004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 x14ac:dyDescent="0.55000000000000004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 x14ac:dyDescent="0.55000000000000004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 x14ac:dyDescent="0.55000000000000004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 x14ac:dyDescent="0.55000000000000004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 x14ac:dyDescent="0.55000000000000004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 x14ac:dyDescent="0.55000000000000004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 x14ac:dyDescent="0.55000000000000004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 x14ac:dyDescent="0.55000000000000004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 x14ac:dyDescent="0.55000000000000004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 x14ac:dyDescent="0.55000000000000004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 x14ac:dyDescent="0.55000000000000004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 x14ac:dyDescent="0.55000000000000004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 x14ac:dyDescent="0.55000000000000004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 x14ac:dyDescent="0.55000000000000004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 x14ac:dyDescent="0.55000000000000004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 x14ac:dyDescent="0.55000000000000004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 x14ac:dyDescent="0.55000000000000004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 x14ac:dyDescent="0.55000000000000004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 x14ac:dyDescent="0.55000000000000004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 x14ac:dyDescent="0.55000000000000004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 x14ac:dyDescent="0.55000000000000004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 x14ac:dyDescent="0.55000000000000004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 x14ac:dyDescent="0.55000000000000004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 x14ac:dyDescent="0.55000000000000004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 x14ac:dyDescent="0.55000000000000004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 x14ac:dyDescent="0.55000000000000004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 x14ac:dyDescent="0.55000000000000004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 x14ac:dyDescent="0.55000000000000004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 x14ac:dyDescent="0.55000000000000004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 x14ac:dyDescent="0.55000000000000004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 x14ac:dyDescent="0.55000000000000004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 x14ac:dyDescent="0.55000000000000004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 x14ac:dyDescent="0.55000000000000004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 x14ac:dyDescent="0.55000000000000004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 x14ac:dyDescent="0.55000000000000004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 x14ac:dyDescent="0.55000000000000004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 x14ac:dyDescent="0.55000000000000004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 x14ac:dyDescent="0.55000000000000004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 x14ac:dyDescent="0.55000000000000004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 x14ac:dyDescent="0.55000000000000004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 x14ac:dyDescent="0.55000000000000004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 x14ac:dyDescent="0.55000000000000004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 x14ac:dyDescent="0.55000000000000004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 x14ac:dyDescent="0.55000000000000004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 x14ac:dyDescent="0.55000000000000004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 x14ac:dyDescent="0.55000000000000004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 x14ac:dyDescent="0.55000000000000004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 x14ac:dyDescent="0.55000000000000004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 x14ac:dyDescent="0.55000000000000004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 x14ac:dyDescent="0.55000000000000004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 x14ac:dyDescent="0.55000000000000004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 x14ac:dyDescent="0.55000000000000004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 x14ac:dyDescent="0.55000000000000004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 x14ac:dyDescent="0.55000000000000004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 x14ac:dyDescent="0.55000000000000004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 x14ac:dyDescent="0.55000000000000004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 x14ac:dyDescent="0.55000000000000004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 x14ac:dyDescent="0.55000000000000004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 x14ac:dyDescent="0.55000000000000004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 x14ac:dyDescent="0.55000000000000004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 x14ac:dyDescent="0.55000000000000004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 x14ac:dyDescent="0.55000000000000004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 x14ac:dyDescent="0.55000000000000004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 x14ac:dyDescent="0.55000000000000004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 x14ac:dyDescent="0.55000000000000004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 x14ac:dyDescent="0.55000000000000004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 x14ac:dyDescent="0.55000000000000004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 x14ac:dyDescent="0.55000000000000004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 x14ac:dyDescent="0.55000000000000004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 x14ac:dyDescent="0.55000000000000004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 x14ac:dyDescent="0.55000000000000004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 x14ac:dyDescent="0.55000000000000004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 x14ac:dyDescent="0.55000000000000004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 x14ac:dyDescent="0.55000000000000004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 x14ac:dyDescent="0.55000000000000004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 x14ac:dyDescent="0.55000000000000004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 x14ac:dyDescent="0.55000000000000004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 x14ac:dyDescent="0.55000000000000004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 x14ac:dyDescent="0.55000000000000004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 x14ac:dyDescent="0.55000000000000004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 x14ac:dyDescent="0.55000000000000004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 x14ac:dyDescent="0.55000000000000004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 x14ac:dyDescent="0.55000000000000004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 x14ac:dyDescent="0.55000000000000004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 x14ac:dyDescent="0.55000000000000004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 x14ac:dyDescent="0.55000000000000004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 x14ac:dyDescent="0.55000000000000004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 x14ac:dyDescent="0.55000000000000004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 x14ac:dyDescent="0.55000000000000004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 x14ac:dyDescent="0.55000000000000004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 x14ac:dyDescent="0.55000000000000004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 x14ac:dyDescent="0.55000000000000004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 x14ac:dyDescent="0.55000000000000004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 x14ac:dyDescent="0.55000000000000004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 x14ac:dyDescent="0.55000000000000004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 x14ac:dyDescent="0.55000000000000004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 x14ac:dyDescent="0.55000000000000004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 x14ac:dyDescent="0.55000000000000004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 x14ac:dyDescent="0.55000000000000004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 x14ac:dyDescent="0.55000000000000004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 x14ac:dyDescent="0.55000000000000004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 x14ac:dyDescent="0.55000000000000004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 x14ac:dyDescent="0.55000000000000004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 x14ac:dyDescent="0.55000000000000004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 x14ac:dyDescent="0.55000000000000004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 x14ac:dyDescent="0.55000000000000004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 x14ac:dyDescent="0.55000000000000004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 x14ac:dyDescent="0.55000000000000004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 x14ac:dyDescent="0.55000000000000004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 x14ac:dyDescent="0.55000000000000004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 x14ac:dyDescent="0.55000000000000004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 x14ac:dyDescent="0.55000000000000004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 x14ac:dyDescent="0.55000000000000004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 x14ac:dyDescent="0.55000000000000004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 x14ac:dyDescent="0.55000000000000004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 x14ac:dyDescent="0.55000000000000004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 x14ac:dyDescent="0.55000000000000004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 x14ac:dyDescent="0.55000000000000004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 x14ac:dyDescent="0.55000000000000004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 x14ac:dyDescent="0.55000000000000004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 x14ac:dyDescent="0.55000000000000004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 x14ac:dyDescent="0.55000000000000004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 x14ac:dyDescent="0.55000000000000004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 x14ac:dyDescent="0.55000000000000004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 x14ac:dyDescent="0.55000000000000004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 x14ac:dyDescent="0.55000000000000004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 x14ac:dyDescent="0.55000000000000004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 x14ac:dyDescent="0.55000000000000004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 x14ac:dyDescent="0.55000000000000004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 x14ac:dyDescent="0.55000000000000004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 x14ac:dyDescent="0.55000000000000004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 x14ac:dyDescent="0.55000000000000004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 x14ac:dyDescent="0.55000000000000004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 x14ac:dyDescent="0.55000000000000004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 x14ac:dyDescent="0.55000000000000004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 x14ac:dyDescent="0.55000000000000004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 x14ac:dyDescent="0.55000000000000004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 x14ac:dyDescent="0.55000000000000004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 x14ac:dyDescent="0.55000000000000004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 x14ac:dyDescent="0.55000000000000004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 x14ac:dyDescent="0.55000000000000004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 x14ac:dyDescent="0.55000000000000004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 x14ac:dyDescent="0.55000000000000004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 x14ac:dyDescent="0.55000000000000004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 x14ac:dyDescent="0.55000000000000004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 x14ac:dyDescent="0.55000000000000004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 x14ac:dyDescent="0.55000000000000004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 x14ac:dyDescent="0.55000000000000004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 x14ac:dyDescent="0.55000000000000004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 x14ac:dyDescent="0.55000000000000004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 x14ac:dyDescent="0.55000000000000004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 x14ac:dyDescent="0.55000000000000004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 x14ac:dyDescent="0.55000000000000004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 x14ac:dyDescent="0.55000000000000004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 x14ac:dyDescent="0.55000000000000004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 x14ac:dyDescent="0.55000000000000004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 x14ac:dyDescent="0.55000000000000004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 x14ac:dyDescent="0.55000000000000004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 x14ac:dyDescent="0.55000000000000004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 x14ac:dyDescent="0.55000000000000004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 x14ac:dyDescent="0.55000000000000004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 x14ac:dyDescent="0.55000000000000004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 x14ac:dyDescent="0.55000000000000004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 x14ac:dyDescent="0.55000000000000004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 x14ac:dyDescent="0.55000000000000004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 x14ac:dyDescent="0.55000000000000004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 x14ac:dyDescent="0.55000000000000004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 x14ac:dyDescent="0.55000000000000004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defaultColWidth="8.83984375" defaultRowHeight="14.4" x14ac:dyDescent="0.55000000000000004"/>
  <cols>
    <col min="1" max="1" width="18.47265625" bestFit="1" customWidth="1"/>
    <col min="2" max="2" width="16.3125" bestFit="1" customWidth="1"/>
    <col min="3" max="3" width="10.47265625" customWidth="1"/>
    <col min="4" max="4" width="10.15625" customWidth="1"/>
    <col min="5" max="5" width="8.47265625" customWidth="1"/>
    <col min="6" max="6" width="6" customWidth="1"/>
    <col min="7" max="7" width="7.47265625" customWidth="1"/>
    <col min="8" max="8" width="10.15625" customWidth="1"/>
    <col min="9" max="9" width="7.83984375" customWidth="1"/>
    <col min="10" max="10" width="7.47265625" customWidth="1"/>
    <col min="11" max="11" width="10.47265625" customWidth="1"/>
    <col min="12" max="12" width="8.3125" customWidth="1"/>
    <col min="13" max="13" width="11.83984375" customWidth="1"/>
    <col min="14" max="14" width="41.47265625" bestFit="1" customWidth="1"/>
    <col min="15" max="16" width="12.47265625" customWidth="1"/>
    <col min="17" max="17" width="5" bestFit="1" customWidth="1"/>
    <col min="18" max="18" width="40" customWidth="1"/>
    <col min="19" max="19" width="11.47265625" bestFit="1" customWidth="1"/>
    <col min="20" max="20" width="34.3125" bestFit="1" customWidth="1"/>
    <col min="21" max="21" width="19.15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8359375" bestFit="1" customWidth="1"/>
    <col min="28" max="28" width="12.83984375" bestFit="1" customWidth="1"/>
    <col min="29" max="29" width="12.47265625" bestFit="1" customWidth="1"/>
  </cols>
  <sheetData>
    <row r="1" spans="1:34" x14ac:dyDescent="0.55000000000000004">
      <c r="T1" s="60" t="s">
        <v>92</v>
      </c>
      <c r="U1" s="60"/>
      <c r="V1" s="60"/>
      <c r="W1" s="60"/>
      <c r="X1" s="60"/>
      <c r="Y1" s="60"/>
      <c r="Z1" s="60"/>
      <c r="AA1" s="60"/>
      <c r="AB1" s="60"/>
    </row>
    <row r="2" spans="1:34" x14ac:dyDescent="0.5500000000000000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 x14ac:dyDescent="0.55000000000000004">
      <c r="A3" s="2" t="s">
        <v>111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112</v>
      </c>
      <c r="AD3" s="5" t="s">
        <v>113</v>
      </c>
      <c r="AE3" s="5" t="s">
        <v>114</v>
      </c>
      <c r="AF3" s="5" t="s">
        <v>115</v>
      </c>
      <c r="AG3" s="5" t="s">
        <v>116</v>
      </c>
      <c r="AH3" s="5" t="s">
        <v>117</v>
      </c>
    </row>
    <row r="4" spans="1:34" x14ac:dyDescent="0.5500000000000000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118</v>
      </c>
      <c r="AD4" t="s">
        <v>119</v>
      </c>
      <c r="AE4" t="s">
        <v>120</v>
      </c>
      <c r="AF4" t="s">
        <v>121</v>
      </c>
      <c r="AG4" t="s">
        <v>122</v>
      </c>
      <c r="AH4" t="s">
        <v>123</v>
      </c>
    </row>
    <row r="5" spans="1:34" x14ac:dyDescent="0.5500000000000000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 x14ac:dyDescent="0.5500000000000000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 x14ac:dyDescent="0.5500000000000000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 x14ac:dyDescent="0.5500000000000000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 x14ac:dyDescent="0.5500000000000000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 x14ac:dyDescent="0.5500000000000000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 x14ac:dyDescent="0.5500000000000000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 x14ac:dyDescent="0.5500000000000000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 x14ac:dyDescent="0.5500000000000000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 x14ac:dyDescent="0.5500000000000000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 x14ac:dyDescent="0.5500000000000000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 x14ac:dyDescent="0.5500000000000000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 x14ac:dyDescent="0.55000000000000004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 x14ac:dyDescent="0.55000000000000004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 x14ac:dyDescent="0.55000000000000004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 x14ac:dyDescent="0.55000000000000004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 x14ac:dyDescent="0.55000000000000004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 x14ac:dyDescent="0.55000000000000004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 x14ac:dyDescent="0.55000000000000004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 x14ac:dyDescent="0.55000000000000004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 x14ac:dyDescent="0.55000000000000004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 x14ac:dyDescent="0.55000000000000004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 x14ac:dyDescent="0.55000000000000004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 x14ac:dyDescent="0.55000000000000004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 x14ac:dyDescent="0.55000000000000004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 x14ac:dyDescent="0.55000000000000004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 x14ac:dyDescent="0.55000000000000004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 x14ac:dyDescent="0.55000000000000004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 x14ac:dyDescent="0.55000000000000004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 x14ac:dyDescent="0.55000000000000004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 x14ac:dyDescent="0.55000000000000004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 x14ac:dyDescent="0.55000000000000004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 x14ac:dyDescent="0.55000000000000004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 x14ac:dyDescent="0.55000000000000004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 x14ac:dyDescent="0.55000000000000004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 x14ac:dyDescent="0.55000000000000004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 x14ac:dyDescent="0.55000000000000004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 x14ac:dyDescent="0.55000000000000004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 x14ac:dyDescent="0.55000000000000004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 x14ac:dyDescent="0.55000000000000004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 x14ac:dyDescent="0.55000000000000004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 x14ac:dyDescent="0.55000000000000004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 x14ac:dyDescent="0.55000000000000004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 x14ac:dyDescent="0.55000000000000004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 x14ac:dyDescent="0.55000000000000004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 x14ac:dyDescent="0.55000000000000004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 x14ac:dyDescent="0.55000000000000004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 x14ac:dyDescent="0.55000000000000004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 x14ac:dyDescent="0.55000000000000004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 x14ac:dyDescent="0.55000000000000004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 x14ac:dyDescent="0.55000000000000004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 x14ac:dyDescent="0.55000000000000004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 x14ac:dyDescent="0.55000000000000004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 x14ac:dyDescent="0.55000000000000004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 x14ac:dyDescent="0.55000000000000004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 x14ac:dyDescent="0.55000000000000004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 x14ac:dyDescent="0.55000000000000004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 x14ac:dyDescent="0.55000000000000004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 x14ac:dyDescent="0.55000000000000004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 x14ac:dyDescent="0.55000000000000004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 x14ac:dyDescent="0.55000000000000004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 x14ac:dyDescent="0.55000000000000004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 x14ac:dyDescent="0.55000000000000004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 x14ac:dyDescent="0.55000000000000004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 x14ac:dyDescent="0.55000000000000004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 x14ac:dyDescent="0.55000000000000004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 x14ac:dyDescent="0.55000000000000004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 x14ac:dyDescent="0.55000000000000004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 x14ac:dyDescent="0.55000000000000004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 x14ac:dyDescent="0.55000000000000004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 x14ac:dyDescent="0.55000000000000004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 x14ac:dyDescent="0.55000000000000004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 x14ac:dyDescent="0.55000000000000004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 x14ac:dyDescent="0.55000000000000004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 x14ac:dyDescent="0.55000000000000004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 x14ac:dyDescent="0.55000000000000004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 x14ac:dyDescent="0.55000000000000004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 x14ac:dyDescent="0.55000000000000004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 x14ac:dyDescent="0.55000000000000004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 x14ac:dyDescent="0.55000000000000004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 x14ac:dyDescent="0.55000000000000004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 x14ac:dyDescent="0.55000000000000004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 x14ac:dyDescent="0.55000000000000004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 x14ac:dyDescent="0.55000000000000004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 x14ac:dyDescent="0.55000000000000004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 x14ac:dyDescent="0.55000000000000004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 x14ac:dyDescent="0.55000000000000004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 x14ac:dyDescent="0.55000000000000004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 x14ac:dyDescent="0.55000000000000004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 x14ac:dyDescent="0.55000000000000004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 x14ac:dyDescent="0.55000000000000004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 x14ac:dyDescent="0.55000000000000004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 x14ac:dyDescent="0.55000000000000004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 x14ac:dyDescent="0.55000000000000004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 x14ac:dyDescent="0.55000000000000004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 x14ac:dyDescent="0.55000000000000004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 x14ac:dyDescent="0.55000000000000004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 x14ac:dyDescent="0.55000000000000004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 x14ac:dyDescent="0.55000000000000004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 x14ac:dyDescent="0.55000000000000004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 x14ac:dyDescent="0.55000000000000004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 x14ac:dyDescent="0.55000000000000004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 x14ac:dyDescent="0.55000000000000004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 x14ac:dyDescent="0.55000000000000004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 x14ac:dyDescent="0.55000000000000004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 x14ac:dyDescent="0.55000000000000004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 x14ac:dyDescent="0.55000000000000004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 x14ac:dyDescent="0.55000000000000004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 x14ac:dyDescent="0.55000000000000004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 x14ac:dyDescent="0.55000000000000004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 x14ac:dyDescent="0.55000000000000004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 x14ac:dyDescent="0.55000000000000004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 x14ac:dyDescent="0.55000000000000004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 x14ac:dyDescent="0.55000000000000004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 x14ac:dyDescent="0.55000000000000004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 x14ac:dyDescent="0.55000000000000004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 x14ac:dyDescent="0.55000000000000004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 x14ac:dyDescent="0.55000000000000004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 x14ac:dyDescent="0.55000000000000004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 x14ac:dyDescent="0.55000000000000004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 x14ac:dyDescent="0.55000000000000004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 x14ac:dyDescent="0.55000000000000004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 x14ac:dyDescent="0.55000000000000004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 x14ac:dyDescent="0.55000000000000004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 x14ac:dyDescent="0.55000000000000004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 x14ac:dyDescent="0.55000000000000004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 x14ac:dyDescent="0.55000000000000004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 x14ac:dyDescent="0.55000000000000004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 x14ac:dyDescent="0.55000000000000004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 x14ac:dyDescent="0.55000000000000004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 x14ac:dyDescent="0.55000000000000004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 x14ac:dyDescent="0.55000000000000004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 x14ac:dyDescent="0.55000000000000004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 x14ac:dyDescent="0.55000000000000004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 x14ac:dyDescent="0.55000000000000004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 x14ac:dyDescent="0.55000000000000004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 x14ac:dyDescent="0.55000000000000004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 x14ac:dyDescent="0.55000000000000004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 x14ac:dyDescent="0.55000000000000004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 x14ac:dyDescent="0.55000000000000004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 x14ac:dyDescent="0.55000000000000004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 x14ac:dyDescent="0.55000000000000004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 x14ac:dyDescent="0.55000000000000004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 x14ac:dyDescent="0.55000000000000004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 x14ac:dyDescent="0.55000000000000004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 x14ac:dyDescent="0.55000000000000004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 x14ac:dyDescent="0.55000000000000004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 x14ac:dyDescent="0.55000000000000004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 x14ac:dyDescent="0.55000000000000004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 x14ac:dyDescent="0.55000000000000004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 x14ac:dyDescent="0.55000000000000004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 x14ac:dyDescent="0.55000000000000004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 x14ac:dyDescent="0.55000000000000004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 x14ac:dyDescent="0.55000000000000004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 x14ac:dyDescent="0.55000000000000004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 x14ac:dyDescent="0.55000000000000004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 x14ac:dyDescent="0.55000000000000004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 x14ac:dyDescent="0.55000000000000004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 x14ac:dyDescent="0.55000000000000004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 x14ac:dyDescent="0.55000000000000004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 x14ac:dyDescent="0.55000000000000004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 x14ac:dyDescent="0.55000000000000004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 x14ac:dyDescent="0.55000000000000004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 x14ac:dyDescent="0.55000000000000004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 x14ac:dyDescent="0.55000000000000004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 x14ac:dyDescent="0.55000000000000004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 x14ac:dyDescent="0.55000000000000004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 x14ac:dyDescent="0.55000000000000004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 x14ac:dyDescent="0.55000000000000004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 x14ac:dyDescent="0.55000000000000004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 x14ac:dyDescent="0.55000000000000004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 x14ac:dyDescent="0.55000000000000004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 x14ac:dyDescent="0.55000000000000004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 x14ac:dyDescent="0.55000000000000004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 x14ac:dyDescent="0.55000000000000004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 x14ac:dyDescent="0.55000000000000004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 x14ac:dyDescent="0.55000000000000004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 x14ac:dyDescent="0.55000000000000004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 x14ac:dyDescent="0.55000000000000004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 x14ac:dyDescent="0.55000000000000004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 x14ac:dyDescent="0.55000000000000004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 x14ac:dyDescent="0.55000000000000004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 x14ac:dyDescent="0.55000000000000004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 x14ac:dyDescent="0.55000000000000004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 x14ac:dyDescent="0.55000000000000004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 x14ac:dyDescent="0.55000000000000004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 x14ac:dyDescent="0.55000000000000004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 x14ac:dyDescent="0.55000000000000004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 x14ac:dyDescent="0.55000000000000004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 x14ac:dyDescent="0.55000000000000004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 x14ac:dyDescent="0.55000000000000004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 x14ac:dyDescent="0.55000000000000004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 x14ac:dyDescent="0.55000000000000004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 x14ac:dyDescent="0.55000000000000004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 x14ac:dyDescent="0.55000000000000004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 x14ac:dyDescent="0.55000000000000004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 x14ac:dyDescent="0.55000000000000004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 x14ac:dyDescent="0.55000000000000004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 x14ac:dyDescent="0.55000000000000004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 x14ac:dyDescent="0.55000000000000004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 x14ac:dyDescent="0.55000000000000004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 x14ac:dyDescent="0.55000000000000004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 x14ac:dyDescent="0.55000000000000004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 x14ac:dyDescent="0.55000000000000004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 x14ac:dyDescent="0.55000000000000004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 x14ac:dyDescent="0.55000000000000004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 x14ac:dyDescent="0.55000000000000004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 x14ac:dyDescent="0.55000000000000004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 x14ac:dyDescent="0.55000000000000004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 x14ac:dyDescent="0.55000000000000004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 x14ac:dyDescent="0.55000000000000004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 x14ac:dyDescent="0.55000000000000004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 x14ac:dyDescent="0.55000000000000004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 x14ac:dyDescent="0.55000000000000004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 x14ac:dyDescent="0.55000000000000004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 x14ac:dyDescent="0.55000000000000004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 x14ac:dyDescent="0.55000000000000004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 x14ac:dyDescent="0.55000000000000004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 x14ac:dyDescent="0.55000000000000004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 x14ac:dyDescent="0.55000000000000004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 x14ac:dyDescent="0.55000000000000004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 x14ac:dyDescent="0.55000000000000004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 x14ac:dyDescent="0.55000000000000004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 x14ac:dyDescent="0.55000000000000004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 x14ac:dyDescent="0.55000000000000004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 x14ac:dyDescent="0.55000000000000004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 x14ac:dyDescent="0.55000000000000004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 x14ac:dyDescent="0.55000000000000004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 x14ac:dyDescent="0.55000000000000004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 x14ac:dyDescent="0.55000000000000004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 x14ac:dyDescent="0.55000000000000004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 x14ac:dyDescent="0.55000000000000004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 x14ac:dyDescent="0.55000000000000004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 x14ac:dyDescent="0.55000000000000004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 x14ac:dyDescent="0.55000000000000004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 x14ac:dyDescent="0.55000000000000004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 x14ac:dyDescent="0.55000000000000004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 x14ac:dyDescent="0.55000000000000004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 x14ac:dyDescent="0.55000000000000004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 x14ac:dyDescent="0.55000000000000004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 x14ac:dyDescent="0.55000000000000004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 x14ac:dyDescent="0.55000000000000004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 x14ac:dyDescent="0.55000000000000004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 x14ac:dyDescent="0.55000000000000004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 x14ac:dyDescent="0.55000000000000004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 x14ac:dyDescent="0.55000000000000004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 x14ac:dyDescent="0.55000000000000004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 x14ac:dyDescent="0.55000000000000004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 x14ac:dyDescent="0.55000000000000004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 x14ac:dyDescent="0.55000000000000004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 x14ac:dyDescent="0.55000000000000004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 x14ac:dyDescent="0.55000000000000004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 x14ac:dyDescent="0.55000000000000004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 x14ac:dyDescent="0.55000000000000004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 x14ac:dyDescent="0.55000000000000004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 x14ac:dyDescent="0.55000000000000004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 x14ac:dyDescent="0.55000000000000004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 x14ac:dyDescent="0.55000000000000004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 x14ac:dyDescent="0.55000000000000004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 x14ac:dyDescent="0.55000000000000004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 x14ac:dyDescent="0.55000000000000004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 x14ac:dyDescent="0.55000000000000004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 x14ac:dyDescent="0.55000000000000004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 x14ac:dyDescent="0.55000000000000004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 x14ac:dyDescent="0.55000000000000004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 x14ac:dyDescent="0.55000000000000004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 x14ac:dyDescent="0.55000000000000004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 x14ac:dyDescent="0.55000000000000004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 x14ac:dyDescent="0.55000000000000004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 x14ac:dyDescent="0.55000000000000004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 x14ac:dyDescent="0.55000000000000004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 x14ac:dyDescent="0.55000000000000004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 x14ac:dyDescent="0.55000000000000004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 x14ac:dyDescent="0.55000000000000004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 x14ac:dyDescent="0.55000000000000004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 x14ac:dyDescent="0.55000000000000004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 x14ac:dyDescent="0.55000000000000004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 x14ac:dyDescent="0.55000000000000004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 x14ac:dyDescent="0.55000000000000004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 x14ac:dyDescent="0.55000000000000004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 x14ac:dyDescent="0.55000000000000004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 x14ac:dyDescent="0.55000000000000004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 x14ac:dyDescent="0.55000000000000004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 x14ac:dyDescent="0.55000000000000004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 x14ac:dyDescent="0.55000000000000004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 x14ac:dyDescent="0.55000000000000004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 x14ac:dyDescent="0.55000000000000004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 x14ac:dyDescent="0.55000000000000004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 x14ac:dyDescent="0.55000000000000004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 x14ac:dyDescent="0.55000000000000004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 x14ac:dyDescent="0.55000000000000004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 x14ac:dyDescent="0.55000000000000004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 x14ac:dyDescent="0.55000000000000004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 x14ac:dyDescent="0.55000000000000004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 x14ac:dyDescent="0.55000000000000004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 x14ac:dyDescent="0.55000000000000004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 x14ac:dyDescent="0.55000000000000004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 x14ac:dyDescent="0.55000000000000004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 x14ac:dyDescent="0.55000000000000004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 x14ac:dyDescent="0.55000000000000004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 x14ac:dyDescent="0.55000000000000004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 x14ac:dyDescent="0.55000000000000004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 x14ac:dyDescent="0.55000000000000004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 x14ac:dyDescent="0.55000000000000004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 x14ac:dyDescent="0.55000000000000004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 x14ac:dyDescent="0.55000000000000004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 x14ac:dyDescent="0.55000000000000004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 x14ac:dyDescent="0.55000000000000004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 x14ac:dyDescent="0.55000000000000004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 x14ac:dyDescent="0.55000000000000004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 x14ac:dyDescent="0.55000000000000004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 x14ac:dyDescent="0.55000000000000004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 x14ac:dyDescent="0.55000000000000004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 x14ac:dyDescent="0.55000000000000004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 x14ac:dyDescent="0.55000000000000004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 x14ac:dyDescent="0.55000000000000004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 x14ac:dyDescent="0.55000000000000004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 x14ac:dyDescent="0.55000000000000004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 x14ac:dyDescent="0.55000000000000004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 x14ac:dyDescent="0.55000000000000004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 x14ac:dyDescent="0.55000000000000004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 x14ac:dyDescent="0.55000000000000004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 x14ac:dyDescent="0.55000000000000004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 x14ac:dyDescent="0.55000000000000004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 x14ac:dyDescent="0.55000000000000004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 x14ac:dyDescent="0.55000000000000004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 x14ac:dyDescent="0.55000000000000004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 x14ac:dyDescent="0.55000000000000004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 x14ac:dyDescent="0.55000000000000004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 x14ac:dyDescent="0.55000000000000004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 x14ac:dyDescent="0.55000000000000004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 x14ac:dyDescent="0.55000000000000004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 x14ac:dyDescent="0.55000000000000004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 x14ac:dyDescent="0.55000000000000004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 x14ac:dyDescent="0.55000000000000004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 x14ac:dyDescent="0.55000000000000004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 x14ac:dyDescent="0.55000000000000004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 x14ac:dyDescent="0.55000000000000004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 x14ac:dyDescent="0.55000000000000004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 x14ac:dyDescent="0.55000000000000004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 x14ac:dyDescent="0.55000000000000004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 x14ac:dyDescent="0.55000000000000004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 x14ac:dyDescent="0.55000000000000004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 x14ac:dyDescent="0.55000000000000004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 x14ac:dyDescent="0.55000000000000004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 x14ac:dyDescent="0.55000000000000004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 x14ac:dyDescent="0.55000000000000004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 x14ac:dyDescent="0.55000000000000004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 x14ac:dyDescent="0.55000000000000004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 x14ac:dyDescent="0.55000000000000004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 x14ac:dyDescent="0.55000000000000004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 x14ac:dyDescent="0.55000000000000004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 x14ac:dyDescent="0.55000000000000004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 x14ac:dyDescent="0.55000000000000004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 x14ac:dyDescent="0.55000000000000004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 x14ac:dyDescent="0.55000000000000004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 x14ac:dyDescent="0.55000000000000004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 x14ac:dyDescent="0.55000000000000004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 x14ac:dyDescent="0.55000000000000004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 x14ac:dyDescent="0.55000000000000004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 x14ac:dyDescent="0.55000000000000004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 x14ac:dyDescent="0.55000000000000004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 x14ac:dyDescent="0.55000000000000004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 x14ac:dyDescent="0.55000000000000004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 x14ac:dyDescent="0.55000000000000004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 x14ac:dyDescent="0.55000000000000004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 x14ac:dyDescent="0.55000000000000004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 x14ac:dyDescent="0.55000000000000004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 x14ac:dyDescent="0.55000000000000004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 x14ac:dyDescent="0.55000000000000004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 x14ac:dyDescent="0.55000000000000004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 x14ac:dyDescent="0.55000000000000004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 x14ac:dyDescent="0.55000000000000004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 x14ac:dyDescent="0.55000000000000004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 x14ac:dyDescent="0.55000000000000004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 x14ac:dyDescent="0.55000000000000004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 x14ac:dyDescent="0.55000000000000004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 x14ac:dyDescent="0.55000000000000004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 x14ac:dyDescent="0.55000000000000004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 x14ac:dyDescent="0.55000000000000004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 x14ac:dyDescent="0.55000000000000004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 x14ac:dyDescent="0.55000000000000004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 x14ac:dyDescent="0.55000000000000004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 x14ac:dyDescent="0.55000000000000004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 x14ac:dyDescent="0.55000000000000004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 x14ac:dyDescent="0.55000000000000004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 x14ac:dyDescent="0.55000000000000004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 x14ac:dyDescent="0.55000000000000004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 x14ac:dyDescent="0.55000000000000004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 x14ac:dyDescent="0.55000000000000004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 x14ac:dyDescent="0.55000000000000004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 x14ac:dyDescent="0.55000000000000004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 x14ac:dyDescent="0.55000000000000004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 x14ac:dyDescent="0.55000000000000004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 x14ac:dyDescent="0.55000000000000004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 x14ac:dyDescent="0.55000000000000004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 x14ac:dyDescent="0.55000000000000004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 x14ac:dyDescent="0.55000000000000004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 x14ac:dyDescent="0.55000000000000004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 x14ac:dyDescent="0.55000000000000004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 x14ac:dyDescent="0.55000000000000004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 x14ac:dyDescent="0.55000000000000004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 x14ac:dyDescent="0.55000000000000004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 x14ac:dyDescent="0.55000000000000004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 x14ac:dyDescent="0.55000000000000004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 x14ac:dyDescent="0.55000000000000004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 x14ac:dyDescent="0.55000000000000004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 x14ac:dyDescent="0.55000000000000004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 x14ac:dyDescent="0.55000000000000004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 x14ac:dyDescent="0.55000000000000004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 x14ac:dyDescent="0.55000000000000004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 x14ac:dyDescent="0.55000000000000004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 x14ac:dyDescent="0.55000000000000004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 x14ac:dyDescent="0.55000000000000004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 x14ac:dyDescent="0.55000000000000004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 x14ac:dyDescent="0.55000000000000004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 x14ac:dyDescent="0.55000000000000004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 x14ac:dyDescent="0.55000000000000004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 x14ac:dyDescent="0.55000000000000004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 x14ac:dyDescent="0.55000000000000004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 x14ac:dyDescent="0.55000000000000004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 x14ac:dyDescent="0.55000000000000004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 x14ac:dyDescent="0.55000000000000004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 x14ac:dyDescent="0.55000000000000004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 x14ac:dyDescent="0.55000000000000004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 x14ac:dyDescent="0.55000000000000004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 x14ac:dyDescent="0.55000000000000004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 x14ac:dyDescent="0.55000000000000004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 x14ac:dyDescent="0.55000000000000004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 x14ac:dyDescent="0.55000000000000004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 x14ac:dyDescent="0.55000000000000004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 x14ac:dyDescent="0.55000000000000004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 x14ac:dyDescent="0.55000000000000004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 x14ac:dyDescent="0.55000000000000004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 x14ac:dyDescent="0.55000000000000004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 x14ac:dyDescent="0.55000000000000004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 x14ac:dyDescent="0.55000000000000004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 x14ac:dyDescent="0.55000000000000004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 x14ac:dyDescent="0.55000000000000004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 x14ac:dyDescent="0.55000000000000004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 x14ac:dyDescent="0.55000000000000004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 x14ac:dyDescent="0.55000000000000004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 x14ac:dyDescent="0.55000000000000004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 x14ac:dyDescent="0.55000000000000004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 x14ac:dyDescent="0.55000000000000004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 x14ac:dyDescent="0.55000000000000004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 x14ac:dyDescent="0.55000000000000004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 x14ac:dyDescent="0.55000000000000004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 x14ac:dyDescent="0.55000000000000004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 x14ac:dyDescent="0.55000000000000004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 x14ac:dyDescent="0.55000000000000004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 x14ac:dyDescent="0.55000000000000004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 x14ac:dyDescent="0.55000000000000004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 x14ac:dyDescent="0.55000000000000004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 x14ac:dyDescent="0.55000000000000004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 x14ac:dyDescent="0.55000000000000004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 x14ac:dyDescent="0.55000000000000004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 x14ac:dyDescent="0.55000000000000004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 x14ac:dyDescent="0.55000000000000004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 x14ac:dyDescent="0.55000000000000004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 x14ac:dyDescent="0.55000000000000004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 x14ac:dyDescent="0.55000000000000004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 x14ac:dyDescent="0.55000000000000004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 x14ac:dyDescent="0.55000000000000004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 x14ac:dyDescent="0.55000000000000004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 x14ac:dyDescent="0.55000000000000004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 x14ac:dyDescent="0.55000000000000004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 x14ac:dyDescent="0.55000000000000004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 x14ac:dyDescent="0.55000000000000004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 x14ac:dyDescent="0.55000000000000004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 x14ac:dyDescent="0.55000000000000004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 x14ac:dyDescent="0.55000000000000004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 x14ac:dyDescent="0.55000000000000004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 x14ac:dyDescent="0.55000000000000004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 x14ac:dyDescent="0.55000000000000004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 x14ac:dyDescent="0.55000000000000004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 x14ac:dyDescent="0.55000000000000004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 x14ac:dyDescent="0.55000000000000004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 x14ac:dyDescent="0.55000000000000004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 x14ac:dyDescent="0.55000000000000004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 x14ac:dyDescent="0.55000000000000004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 x14ac:dyDescent="0.55000000000000004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 x14ac:dyDescent="0.55000000000000004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 x14ac:dyDescent="0.55000000000000004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 x14ac:dyDescent="0.55000000000000004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 x14ac:dyDescent="0.55000000000000004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 x14ac:dyDescent="0.55000000000000004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 x14ac:dyDescent="0.55000000000000004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 x14ac:dyDescent="0.55000000000000004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 x14ac:dyDescent="0.55000000000000004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 x14ac:dyDescent="0.55000000000000004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 x14ac:dyDescent="0.55000000000000004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 x14ac:dyDescent="0.55000000000000004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 x14ac:dyDescent="0.55000000000000004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 x14ac:dyDescent="0.55000000000000004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 x14ac:dyDescent="0.55000000000000004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 x14ac:dyDescent="0.55000000000000004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 x14ac:dyDescent="0.55000000000000004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 x14ac:dyDescent="0.55000000000000004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 x14ac:dyDescent="0.55000000000000004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 x14ac:dyDescent="0.55000000000000004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 x14ac:dyDescent="0.55000000000000004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 x14ac:dyDescent="0.55000000000000004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 x14ac:dyDescent="0.55000000000000004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 x14ac:dyDescent="0.55000000000000004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 x14ac:dyDescent="0.55000000000000004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 x14ac:dyDescent="0.55000000000000004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 x14ac:dyDescent="0.55000000000000004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 x14ac:dyDescent="0.55000000000000004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 x14ac:dyDescent="0.55000000000000004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 x14ac:dyDescent="0.55000000000000004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 x14ac:dyDescent="0.55000000000000004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 x14ac:dyDescent="0.55000000000000004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 x14ac:dyDescent="0.55000000000000004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 x14ac:dyDescent="0.55000000000000004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 x14ac:dyDescent="0.55000000000000004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 x14ac:dyDescent="0.55000000000000004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 x14ac:dyDescent="0.55000000000000004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 x14ac:dyDescent="0.55000000000000004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 x14ac:dyDescent="0.55000000000000004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 x14ac:dyDescent="0.55000000000000004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 x14ac:dyDescent="0.55000000000000004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 x14ac:dyDescent="0.55000000000000004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 x14ac:dyDescent="0.55000000000000004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 x14ac:dyDescent="0.55000000000000004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 x14ac:dyDescent="0.55000000000000004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 x14ac:dyDescent="0.55000000000000004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 x14ac:dyDescent="0.55000000000000004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 x14ac:dyDescent="0.55000000000000004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 x14ac:dyDescent="0.55000000000000004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 x14ac:dyDescent="0.55000000000000004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 x14ac:dyDescent="0.55000000000000004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 x14ac:dyDescent="0.55000000000000004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 x14ac:dyDescent="0.55000000000000004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 x14ac:dyDescent="0.55000000000000004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 x14ac:dyDescent="0.55000000000000004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 x14ac:dyDescent="0.55000000000000004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 x14ac:dyDescent="0.55000000000000004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 x14ac:dyDescent="0.55000000000000004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 x14ac:dyDescent="0.55000000000000004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 x14ac:dyDescent="0.55000000000000004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 x14ac:dyDescent="0.55000000000000004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 x14ac:dyDescent="0.55000000000000004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 x14ac:dyDescent="0.55000000000000004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 x14ac:dyDescent="0.55000000000000004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 x14ac:dyDescent="0.55000000000000004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 x14ac:dyDescent="0.55000000000000004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 x14ac:dyDescent="0.55000000000000004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 x14ac:dyDescent="0.55000000000000004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 x14ac:dyDescent="0.55000000000000004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 x14ac:dyDescent="0.55000000000000004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 x14ac:dyDescent="0.55000000000000004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 x14ac:dyDescent="0.55000000000000004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 x14ac:dyDescent="0.55000000000000004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 x14ac:dyDescent="0.55000000000000004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 x14ac:dyDescent="0.55000000000000004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 x14ac:dyDescent="0.55000000000000004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 x14ac:dyDescent="0.55000000000000004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 x14ac:dyDescent="0.55000000000000004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 x14ac:dyDescent="0.55000000000000004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 x14ac:dyDescent="0.55000000000000004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 x14ac:dyDescent="0.55000000000000004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 x14ac:dyDescent="0.55000000000000004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 x14ac:dyDescent="0.55000000000000004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 x14ac:dyDescent="0.55000000000000004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 x14ac:dyDescent="0.55000000000000004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 x14ac:dyDescent="0.55000000000000004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 x14ac:dyDescent="0.55000000000000004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 x14ac:dyDescent="0.55000000000000004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 x14ac:dyDescent="0.55000000000000004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 x14ac:dyDescent="0.55000000000000004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 x14ac:dyDescent="0.55000000000000004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 x14ac:dyDescent="0.55000000000000004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 x14ac:dyDescent="0.55000000000000004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 x14ac:dyDescent="0.55000000000000004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 x14ac:dyDescent="0.55000000000000004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 x14ac:dyDescent="0.55000000000000004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 x14ac:dyDescent="0.55000000000000004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 x14ac:dyDescent="0.55000000000000004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 x14ac:dyDescent="0.55000000000000004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 x14ac:dyDescent="0.55000000000000004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 x14ac:dyDescent="0.55000000000000004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 x14ac:dyDescent="0.55000000000000004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 x14ac:dyDescent="0.55000000000000004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 x14ac:dyDescent="0.55000000000000004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 x14ac:dyDescent="0.55000000000000004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 x14ac:dyDescent="0.55000000000000004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 x14ac:dyDescent="0.55000000000000004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 x14ac:dyDescent="0.55000000000000004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 x14ac:dyDescent="0.55000000000000004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 x14ac:dyDescent="0.55000000000000004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 x14ac:dyDescent="0.55000000000000004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 x14ac:dyDescent="0.55000000000000004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 x14ac:dyDescent="0.55000000000000004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 x14ac:dyDescent="0.55000000000000004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 x14ac:dyDescent="0.55000000000000004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 x14ac:dyDescent="0.55000000000000004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 x14ac:dyDescent="0.55000000000000004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 x14ac:dyDescent="0.55000000000000004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 x14ac:dyDescent="0.55000000000000004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 x14ac:dyDescent="0.55000000000000004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 x14ac:dyDescent="0.55000000000000004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 x14ac:dyDescent="0.55000000000000004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 x14ac:dyDescent="0.55000000000000004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 x14ac:dyDescent="0.55000000000000004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 x14ac:dyDescent="0.55000000000000004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 x14ac:dyDescent="0.55000000000000004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 x14ac:dyDescent="0.55000000000000004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 x14ac:dyDescent="0.55000000000000004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 x14ac:dyDescent="0.55000000000000004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 x14ac:dyDescent="0.55000000000000004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 x14ac:dyDescent="0.55000000000000004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 x14ac:dyDescent="0.55000000000000004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 x14ac:dyDescent="0.55000000000000004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 x14ac:dyDescent="0.55000000000000004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 x14ac:dyDescent="0.55000000000000004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 x14ac:dyDescent="0.55000000000000004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 x14ac:dyDescent="0.55000000000000004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 x14ac:dyDescent="0.55000000000000004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 x14ac:dyDescent="0.55000000000000004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 x14ac:dyDescent="0.55000000000000004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 x14ac:dyDescent="0.55000000000000004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 x14ac:dyDescent="0.55000000000000004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 x14ac:dyDescent="0.55000000000000004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 x14ac:dyDescent="0.55000000000000004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 x14ac:dyDescent="0.55000000000000004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 x14ac:dyDescent="0.55000000000000004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 x14ac:dyDescent="0.55000000000000004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 x14ac:dyDescent="0.55000000000000004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 x14ac:dyDescent="0.55000000000000004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 x14ac:dyDescent="0.55000000000000004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 x14ac:dyDescent="0.55000000000000004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 x14ac:dyDescent="0.55000000000000004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 x14ac:dyDescent="0.55000000000000004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 x14ac:dyDescent="0.55000000000000004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 x14ac:dyDescent="0.55000000000000004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 x14ac:dyDescent="0.55000000000000004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 x14ac:dyDescent="0.55000000000000004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 x14ac:dyDescent="0.55000000000000004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 x14ac:dyDescent="0.55000000000000004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 x14ac:dyDescent="0.55000000000000004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 x14ac:dyDescent="0.55000000000000004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 x14ac:dyDescent="0.55000000000000004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 x14ac:dyDescent="0.55000000000000004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 x14ac:dyDescent="0.55000000000000004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 x14ac:dyDescent="0.55000000000000004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 x14ac:dyDescent="0.55000000000000004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 x14ac:dyDescent="0.55000000000000004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 x14ac:dyDescent="0.55000000000000004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 x14ac:dyDescent="0.55000000000000004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 x14ac:dyDescent="0.55000000000000004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 x14ac:dyDescent="0.55000000000000004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 x14ac:dyDescent="0.55000000000000004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 x14ac:dyDescent="0.55000000000000004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 x14ac:dyDescent="0.55000000000000004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 x14ac:dyDescent="0.55000000000000004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 x14ac:dyDescent="0.55000000000000004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 x14ac:dyDescent="0.55000000000000004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 x14ac:dyDescent="0.55000000000000004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 x14ac:dyDescent="0.55000000000000004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 x14ac:dyDescent="0.55000000000000004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 x14ac:dyDescent="0.55000000000000004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 x14ac:dyDescent="0.55000000000000004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 x14ac:dyDescent="0.55000000000000004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 x14ac:dyDescent="0.55000000000000004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 x14ac:dyDescent="0.55000000000000004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 x14ac:dyDescent="0.55000000000000004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 x14ac:dyDescent="0.55000000000000004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 x14ac:dyDescent="0.55000000000000004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 x14ac:dyDescent="0.55000000000000004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 x14ac:dyDescent="0.55000000000000004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 x14ac:dyDescent="0.55000000000000004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 x14ac:dyDescent="0.55000000000000004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 x14ac:dyDescent="0.55000000000000004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 x14ac:dyDescent="0.55000000000000004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 x14ac:dyDescent="0.55000000000000004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 x14ac:dyDescent="0.55000000000000004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 x14ac:dyDescent="0.55000000000000004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 x14ac:dyDescent="0.55000000000000004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 x14ac:dyDescent="0.55000000000000004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 x14ac:dyDescent="0.55000000000000004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 x14ac:dyDescent="0.55000000000000004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 x14ac:dyDescent="0.55000000000000004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 x14ac:dyDescent="0.55000000000000004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 x14ac:dyDescent="0.55000000000000004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 x14ac:dyDescent="0.55000000000000004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 x14ac:dyDescent="0.55000000000000004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 x14ac:dyDescent="0.55000000000000004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 x14ac:dyDescent="0.55000000000000004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 x14ac:dyDescent="0.55000000000000004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 x14ac:dyDescent="0.55000000000000004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 x14ac:dyDescent="0.55000000000000004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 x14ac:dyDescent="0.55000000000000004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 x14ac:dyDescent="0.55000000000000004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 x14ac:dyDescent="0.55000000000000004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 x14ac:dyDescent="0.55000000000000004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 x14ac:dyDescent="0.55000000000000004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 x14ac:dyDescent="0.55000000000000004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 x14ac:dyDescent="0.55000000000000004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 x14ac:dyDescent="0.55000000000000004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 x14ac:dyDescent="0.55000000000000004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 x14ac:dyDescent="0.55000000000000004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 x14ac:dyDescent="0.55000000000000004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 x14ac:dyDescent="0.55000000000000004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 x14ac:dyDescent="0.55000000000000004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 x14ac:dyDescent="0.55000000000000004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 x14ac:dyDescent="0.55000000000000004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 x14ac:dyDescent="0.55000000000000004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 x14ac:dyDescent="0.55000000000000004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 x14ac:dyDescent="0.55000000000000004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 x14ac:dyDescent="0.55000000000000004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 x14ac:dyDescent="0.55000000000000004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 x14ac:dyDescent="0.55000000000000004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 x14ac:dyDescent="0.55000000000000004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 x14ac:dyDescent="0.55000000000000004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 x14ac:dyDescent="0.55000000000000004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 x14ac:dyDescent="0.55000000000000004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 x14ac:dyDescent="0.55000000000000004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 x14ac:dyDescent="0.55000000000000004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 x14ac:dyDescent="0.55000000000000004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 x14ac:dyDescent="0.55000000000000004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 x14ac:dyDescent="0.55000000000000004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 x14ac:dyDescent="0.55000000000000004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 x14ac:dyDescent="0.55000000000000004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 x14ac:dyDescent="0.55000000000000004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 x14ac:dyDescent="0.55000000000000004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 x14ac:dyDescent="0.55000000000000004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 x14ac:dyDescent="0.55000000000000004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 x14ac:dyDescent="0.55000000000000004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 x14ac:dyDescent="0.55000000000000004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 x14ac:dyDescent="0.55000000000000004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 x14ac:dyDescent="0.55000000000000004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 x14ac:dyDescent="0.55000000000000004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 x14ac:dyDescent="0.55000000000000004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 x14ac:dyDescent="0.55000000000000004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 x14ac:dyDescent="0.55000000000000004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 x14ac:dyDescent="0.55000000000000004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 x14ac:dyDescent="0.55000000000000004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 x14ac:dyDescent="0.55000000000000004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 x14ac:dyDescent="0.55000000000000004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 x14ac:dyDescent="0.55000000000000004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 x14ac:dyDescent="0.55000000000000004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 x14ac:dyDescent="0.55000000000000004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 x14ac:dyDescent="0.55000000000000004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 x14ac:dyDescent="0.55000000000000004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 x14ac:dyDescent="0.55000000000000004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 x14ac:dyDescent="0.55000000000000004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 x14ac:dyDescent="0.55000000000000004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 x14ac:dyDescent="0.55000000000000004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 x14ac:dyDescent="0.55000000000000004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 x14ac:dyDescent="0.55000000000000004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 x14ac:dyDescent="0.55000000000000004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 x14ac:dyDescent="0.55000000000000004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 x14ac:dyDescent="0.55000000000000004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 x14ac:dyDescent="0.55000000000000004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 x14ac:dyDescent="0.55000000000000004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 x14ac:dyDescent="0.55000000000000004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 x14ac:dyDescent="0.55000000000000004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 x14ac:dyDescent="0.55000000000000004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 x14ac:dyDescent="0.55000000000000004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 x14ac:dyDescent="0.55000000000000004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 x14ac:dyDescent="0.55000000000000004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 x14ac:dyDescent="0.55000000000000004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 x14ac:dyDescent="0.55000000000000004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 x14ac:dyDescent="0.55000000000000004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 x14ac:dyDescent="0.55000000000000004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 x14ac:dyDescent="0.55000000000000004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 x14ac:dyDescent="0.55000000000000004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 x14ac:dyDescent="0.55000000000000004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 x14ac:dyDescent="0.55000000000000004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 x14ac:dyDescent="0.55000000000000004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 x14ac:dyDescent="0.55000000000000004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 x14ac:dyDescent="0.55000000000000004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 x14ac:dyDescent="0.55000000000000004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 x14ac:dyDescent="0.55000000000000004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 x14ac:dyDescent="0.55000000000000004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 x14ac:dyDescent="0.55000000000000004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 x14ac:dyDescent="0.55000000000000004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 x14ac:dyDescent="0.55000000000000004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 x14ac:dyDescent="0.55000000000000004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 x14ac:dyDescent="0.55000000000000004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 x14ac:dyDescent="0.55000000000000004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 x14ac:dyDescent="0.55000000000000004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 x14ac:dyDescent="0.55000000000000004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 x14ac:dyDescent="0.55000000000000004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 x14ac:dyDescent="0.55000000000000004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 x14ac:dyDescent="0.55000000000000004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 x14ac:dyDescent="0.55000000000000004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 x14ac:dyDescent="0.55000000000000004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 x14ac:dyDescent="0.55000000000000004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 x14ac:dyDescent="0.55000000000000004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 x14ac:dyDescent="0.55000000000000004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 x14ac:dyDescent="0.55000000000000004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 x14ac:dyDescent="0.55000000000000004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 x14ac:dyDescent="0.55000000000000004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 x14ac:dyDescent="0.55000000000000004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 x14ac:dyDescent="0.5500000000000000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 x14ac:dyDescent="0.5500000000000000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 x14ac:dyDescent="0.5500000000000000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 x14ac:dyDescent="0.5500000000000000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 x14ac:dyDescent="0.5500000000000000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 x14ac:dyDescent="0.5500000000000000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 x14ac:dyDescent="0.5500000000000000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 x14ac:dyDescent="0.5500000000000000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 x14ac:dyDescent="0.5500000000000000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 x14ac:dyDescent="0.5500000000000000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 x14ac:dyDescent="0.5500000000000000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 x14ac:dyDescent="0.5500000000000000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 x14ac:dyDescent="0.5500000000000000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 x14ac:dyDescent="0.5500000000000000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 x14ac:dyDescent="0.5500000000000000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 x14ac:dyDescent="0.5500000000000000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 x14ac:dyDescent="0.5500000000000000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 x14ac:dyDescent="0.5500000000000000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 x14ac:dyDescent="0.5500000000000000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 x14ac:dyDescent="0.5500000000000000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 x14ac:dyDescent="0.5500000000000000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 x14ac:dyDescent="0.5500000000000000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 x14ac:dyDescent="0.5500000000000000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 x14ac:dyDescent="0.5500000000000000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 x14ac:dyDescent="0.5500000000000000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 x14ac:dyDescent="0.5500000000000000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 x14ac:dyDescent="0.5500000000000000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 x14ac:dyDescent="0.5500000000000000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 x14ac:dyDescent="0.5500000000000000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 x14ac:dyDescent="0.5500000000000000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 x14ac:dyDescent="0.5500000000000000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 x14ac:dyDescent="0.5500000000000000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 x14ac:dyDescent="0.5500000000000000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 x14ac:dyDescent="0.5500000000000000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 x14ac:dyDescent="0.5500000000000000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 x14ac:dyDescent="0.5500000000000000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 x14ac:dyDescent="0.5500000000000000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 x14ac:dyDescent="0.5500000000000000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 x14ac:dyDescent="0.5500000000000000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 x14ac:dyDescent="0.5500000000000000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 x14ac:dyDescent="0.5500000000000000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 x14ac:dyDescent="0.5500000000000000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 x14ac:dyDescent="0.5500000000000000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 x14ac:dyDescent="0.5500000000000000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 x14ac:dyDescent="0.5500000000000000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 x14ac:dyDescent="0.5500000000000000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 x14ac:dyDescent="0.5500000000000000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 x14ac:dyDescent="0.5500000000000000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 x14ac:dyDescent="0.5500000000000000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 x14ac:dyDescent="0.5500000000000000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 x14ac:dyDescent="0.5500000000000000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 x14ac:dyDescent="0.5500000000000000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 x14ac:dyDescent="0.5500000000000000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 x14ac:dyDescent="0.5500000000000000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 x14ac:dyDescent="0.5500000000000000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 x14ac:dyDescent="0.5500000000000000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 x14ac:dyDescent="0.5500000000000000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 x14ac:dyDescent="0.5500000000000000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 x14ac:dyDescent="0.5500000000000000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 x14ac:dyDescent="0.5500000000000000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 x14ac:dyDescent="0.5500000000000000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 x14ac:dyDescent="0.5500000000000000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 x14ac:dyDescent="0.5500000000000000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 x14ac:dyDescent="0.5500000000000000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 x14ac:dyDescent="0.5500000000000000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 x14ac:dyDescent="0.5500000000000000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 x14ac:dyDescent="0.5500000000000000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 x14ac:dyDescent="0.5500000000000000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 x14ac:dyDescent="0.5500000000000000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 x14ac:dyDescent="0.5500000000000000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 x14ac:dyDescent="0.5500000000000000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 x14ac:dyDescent="0.5500000000000000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 x14ac:dyDescent="0.5500000000000000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 x14ac:dyDescent="0.5500000000000000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 x14ac:dyDescent="0.5500000000000000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 x14ac:dyDescent="0.5500000000000000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 x14ac:dyDescent="0.5500000000000000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 x14ac:dyDescent="0.5500000000000000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 x14ac:dyDescent="0.5500000000000000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 x14ac:dyDescent="0.5500000000000000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 x14ac:dyDescent="0.5500000000000000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 x14ac:dyDescent="0.5500000000000000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 x14ac:dyDescent="0.5500000000000000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 x14ac:dyDescent="0.5500000000000000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 x14ac:dyDescent="0.5500000000000000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 x14ac:dyDescent="0.5500000000000000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 x14ac:dyDescent="0.5500000000000000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 x14ac:dyDescent="0.5500000000000000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 x14ac:dyDescent="0.5500000000000000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 x14ac:dyDescent="0.5500000000000000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 x14ac:dyDescent="0.5500000000000000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 x14ac:dyDescent="0.5500000000000000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 x14ac:dyDescent="0.5500000000000000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 x14ac:dyDescent="0.5500000000000000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 x14ac:dyDescent="0.5500000000000000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 x14ac:dyDescent="0.5500000000000000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 x14ac:dyDescent="0.5500000000000000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 x14ac:dyDescent="0.5500000000000000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 x14ac:dyDescent="0.5500000000000000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 x14ac:dyDescent="0.5500000000000000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 x14ac:dyDescent="0.5500000000000000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 x14ac:dyDescent="0.5500000000000000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 x14ac:dyDescent="0.5500000000000000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 x14ac:dyDescent="0.5500000000000000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 x14ac:dyDescent="0.5500000000000000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 x14ac:dyDescent="0.5500000000000000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 x14ac:dyDescent="0.5500000000000000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 x14ac:dyDescent="0.5500000000000000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 x14ac:dyDescent="0.5500000000000000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 x14ac:dyDescent="0.5500000000000000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 x14ac:dyDescent="0.5500000000000000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 x14ac:dyDescent="0.5500000000000000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 x14ac:dyDescent="0.5500000000000000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 x14ac:dyDescent="0.5500000000000000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 x14ac:dyDescent="0.5500000000000000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 x14ac:dyDescent="0.5500000000000000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 x14ac:dyDescent="0.5500000000000000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 x14ac:dyDescent="0.5500000000000000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 x14ac:dyDescent="0.5500000000000000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 x14ac:dyDescent="0.5500000000000000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 x14ac:dyDescent="0.5500000000000000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 x14ac:dyDescent="0.5500000000000000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 x14ac:dyDescent="0.5500000000000000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 x14ac:dyDescent="0.5500000000000000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 x14ac:dyDescent="0.5500000000000000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 x14ac:dyDescent="0.5500000000000000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 x14ac:dyDescent="0.5500000000000000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 x14ac:dyDescent="0.5500000000000000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 x14ac:dyDescent="0.5500000000000000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 x14ac:dyDescent="0.5500000000000000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 x14ac:dyDescent="0.5500000000000000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 x14ac:dyDescent="0.5500000000000000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 x14ac:dyDescent="0.5500000000000000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 x14ac:dyDescent="0.5500000000000000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 x14ac:dyDescent="0.5500000000000000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 x14ac:dyDescent="0.5500000000000000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 x14ac:dyDescent="0.5500000000000000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 x14ac:dyDescent="0.5500000000000000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 x14ac:dyDescent="0.5500000000000000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 x14ac:dyDescent="0.5500000000000000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 x14ac:dyDescent="0.5500000000000000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 x14ac:dyDescent="0.5500000000000000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 x14ac:dyDescent="0.5500000000000000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 x14ac:dyDescent="0.5500000000000000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 x14ac:dyDescent="0.5500000000000000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 x14ac:dyDescent="0.5500000000000000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 x14ac:dyDescent="0.5500000000000000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 x14ac:dyDescent="0.5500000000000000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 x14ac:dyDescent="0.5500000000000000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 x14ac:dyDescent="0.5500000000000000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 x14ac:dyDescent="0.5500000000000000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 x14ac:dyDescent="0.5500000000000000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 x14ac:dyDescent="0.5500000000000000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 x14ac:dyDescent="0.5500000000000000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 x14ac:dyDescent="0.5500000000000000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 x14ac:dyDescent="0.5500000000000000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 x14ac:dyDescent="0.5500000000000000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 x14ac:dyDescent="0.5500000000000000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 x14ac:dyDescent="0.5500000000000000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 x14ac:dyDescent="0.5500000000000000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 x14ac:dyDescent="0.5500000000000000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 x14ac:dyDescent="0.5500000000000000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 x14ac:dyDescent="0.5500000000000000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 x14ac:dyDescent="0.5500000000000000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 x14ac:dyDescent="0.5500000000000000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 x14ac:dyDescent="0.5500000000000000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 x14ac:dyDescent="0.5500000000000000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 x14ac:dyDescent="0.5500000000000000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 x14ac:dyDescent="0.5500000000000000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 x14ac:dyDescent="0.5500000000000000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 x14ac:dyDescent="0.5500000000000000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 x14ac:dyDescent="0.5500000000000000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 x14ac:dyDescent="0.5500000000000000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 x14ac:dyDescent="0.5500000000000000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 x14ac:dyDescent="0.5500000000000000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 x14ac:dyDescent="0.5500000000000000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 x14ac:dyDescent="0.5500000000000000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 x14ac:dyDescent="0.5500000000000000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 x14ac:dyDescent="0.5500000000000000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 x14ac:dyDescent="0.5500000000000000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 x14ac:dyDescent="0.5500000000000000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 x14ac:dyDescent="0.5500000000000000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 x14ac:dyDescent="0.5500000000000000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 x14ac:dyDescent="0.5500000000000000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 x14ac:dyDescent="0.5500000000000000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 x14ac:dyDescent="0.5500000000000000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 x14ac:dyDescent="0.5500000000000000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 x14ac:dyDescent="0.5500000000000000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 x14ac:dyDescent="0.5500000000000000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 x14ac:dyDescent="0.5500000000000000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 x14ac:dyDescent="0.5500000000000000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 x14ac:dyDescent="0.5500000000000000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 x14ac:dyDescent="0.5500000000000000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 x14ac:dyDescent="0.5500000000000000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 x14ac:dyDescent="0.5500000000000000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 x14ac:dyDescent="0.5500000000000000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 x14ac:dyDescent="0.5500000000000000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 x14ac:dyDescent="0.5500000000000000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 x14ac:dyDescent="0.5500000000000000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 x14ac:dyDescent="0.5500000000000000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 x14ac:dyDescent="0.5500000000000000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 x14ac:dyDescent="0.5500000000000000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 x14ac:dyDescent="0.5500000000000000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 x14ac:dyDescent="0.5500000000000000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 x14ac:dyDescent="0.5500000000000000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 x14ac:dyDescent="0.5500000000000000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 x14ac:dyDescent="0.5500000000000000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 x14ac:dyDescent="0.5500000000000000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 x14ac:dyDescent="0.5500000000000000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 x14ac:dyDescent="0.5500000000000000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 x14ac:dyDescent="0.5500000000000000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 x14ac:dyDescent="0.5500000000000000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 x14ac:dyDescent="0.5500000000000000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 x14ac:dyDescent="0.5500000000000000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 x14ac:dyDescent="0.5500000000000000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 x14ac:dyDescent="0.5500000000000000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 x14ac:dyDescent="0.5500000000000000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 x14ac:dyDescent="0.5500000000000000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 x14ac:dyDescent="0.5500000000000000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 x14ac:dyDescent="0.5500000000000000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 x14ac:dyDescent="0.5500000000000000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 x14ac:dyDescent="0.5500000000000000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 x14ac:dyDescent="0.5500000000000000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 x14ac:dyDescent="0.5500000000000000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 x14ac:dyDescent="0.5500000000000000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 x14ac:dyDescent="0.5500000000000000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 x14ac:dyDescent="0.5500000000000000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 x14ac:dyDescent="0.5500000000000000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 x14ac:dyDescent="0.5500000000000000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 x14ac:dyDescent="0.5500000000000000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 x14ac:dyDescent="0.5500000000000000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 x14ac:dyDescent="0.5500000000000000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 x14ac:dyDescent="0.5500000000000000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 x14ac:dyDescent="0.5500000000000000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 x14ac:dyDescent="0.5500000000000000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 x14ac:dyDescent="0.5500000000000000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 x14ac:dyDescent="0.5500000000000000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 x14ac:dyDescent="0.5500000000000000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 x14ac:dyDescent="0.5500000000000000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 x14ac:dyDescent="0.5500000000000000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 x14ac:dyDescent="0.5500000000000000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 x14ac:dyDescent="0.5500000000000000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 x14ac:dyDescent="0.5500000000000000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 x14ac:dyDescent="0.5500000000000000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 x14ac:dyDescent="0.5500000000000000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 x14ac:dyDescent="0.5500000000000000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 x14ac:dyDescent="0.5500000000000000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 x14ac:dyDescent="0.5500000000000000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 x14ac:dyDescent="0.5500000000000000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 x14ac:dyDescent="0.5500000000000000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 x14ac:dyDescent="0.5500000000000000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 x14ac:dyDescent="0.5500000000000000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 x14ac:dyDescent="0.5500000000000000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 x14ac:dyDescent="0.5500000000000000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 x14ac:dyDescent="0.5500000000000000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 x14ac:dyDescent="0.5500000000000000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 x14ac:dyDescent="0.5500000000000000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 x14ac:dyDescent="0.5500000000000000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 x14ac:dyDescent="0.5500000000000000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 x14ac:dyDescent="0.5500000000000000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 x14ac:dyDescent="0.5500000000000000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 x14ac:dyDescent="0.5500000000000000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 x14ac:dyDescent="0.5500000000000000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 x14ac:dyDescent="0.5500000000000000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 x14ac:dyDescent="0.5500000000000000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 x14ac:dyDescent="0.5500000000000000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 x14ac:dyDescent="0.5500000000000000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 x14ac:dyDescent="0.5500000000000000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 x14ac:dyDescent="0.5500000000000000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 x14ac:dyDescent="0.5500000000000000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 x14ac:dyDescent="0.5500000000000000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 x14ac:dyDescent="0.5500000000000000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 x14ac:dyDescent="0.5500000000000000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 x14ac:dyDescent="0.5500000000000000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defaultColWidth="8.83984375" defaultRowHeight="14.4" x14ac:dyDescent="0.55000000000000004"/>
  <cols>
    <col min="3" max="3" width="10.68359375" bestFit="1" customWidth="1"/>
    <col min="6" max="6" width="11.47265625" bestFit="1" customWidth="1"/>
    <col min="9" max="9" width="14.156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55000000000000004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 x14ac:dyDescent="0.55000000000000004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 x14ac:dyDescent="0.55000000000000004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 x14ac:dyDescent="0.55000000000000004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 x14ac:dyDescent="0.55000000000000004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99</v>
      </c>
    </row>
    <row r="7" spans="1:9" x14ac:dyDescent="0.55000000000000004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100</v>
      </c>
    </row>
    <row r="8" spans="1:9" x14ac:dyDescent="0.55000000000000004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101</v>
      </c>
    </row>
    <row r="9" spans="1:9" x14ac:dyDescent="0.55000000000000004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102</v>
      </c>
    </row>
    <row r="10" spans="1:9" x14ac:dyDescent="0.55000000000000004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103</v>
      </c>
    </row>
    <row r="11" spans="1:9" x14ac:dyDescent="0.55000000000000004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104</v>
      </c>
    </row>
    <row r="12" spans="1:9" x14ac:dyDescent="0.55000000000000004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105</v>
      </c>
    </row>
    <row r="13" spans="1:9" x14ac:dyDescent="0.55000000000000004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106</v>
      </c>
    </row>
    <row r="14" spans="1:9" x14ac:dyDescent="0.55000000000000004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107</v>
      </c>
    </row>
    <row r="15" spans="1:9" x14ac:dyDescent="0.55000000000000004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108</v>
      </c>
    </row>
    <row r="16" spans="1:9" x14ac:dyDescent="0.55000000000000004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109</v>
      </c>
    </row>
    <row r="17" spans="1:9" x14ac:dyDescent="0.55000000000000004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110</v>
      </c>
    </row>
    <row r="18" spans="1:9" x14ac:dyDescent="0.55000000000000004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 x14ac:dyDescent="0.55000000000000004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 x14ac:dyDescent="0.55000000000000004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 x14ac:dyDescent="0.55000000000000004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 x14ac:dyDescent="0.55000000000000004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 x14ac:dyDescent="0.55000000000000004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 x14ac:dyDescent="0.55000000000000004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 x14ac:dyDescent="0.55000000000000004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 x14ac:dyDescent="0.55000000000000004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 x14ac:dyDescent="0.55000000000000004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 x14ac:dyDescent="0.55000000000000004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 x14ac:dyDescent="0.55000000000000004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 x14ac:dyDescent="0.55000000000000004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 x14ac:dyDescent="0.55000000000000004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 x14ac:dyDescent="0.55000000000000004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 x14ac:dyDescent="0.55000000000000004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 x14ac:dyDescent="0.55000000000000004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 x14ac:dyDescent="0.55000000000000004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 x14ac:dyDescent="0.55000000000000004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 x14ac:dyDescent="0.55000000000000004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 x14ac:dyDescent="0.55000000000000004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 x14ac:dyDescent="0.55000000000000004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 x14ac:dyDescent="0.55000000000000004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 x14ac:dyDescent="0.55000000000000004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 x14ac:dyDescent="0.55000000000000004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 x14ac:dyDescent="0.55000000000000004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 x14ac:dyDescent="0.55000000000000004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 x14ac:dyDescent="0.55000000000000004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 x14ac:dyDescent="0.55000000000000004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 x14ac:dyDescent="0.55000000000000004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 x14ac:dyDescent="0.55000000000000004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 x14ac:dyDescent="0.55000000000000004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 x14ac:dyDescent="0.55000000000000004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 x14ac:dyDescent="0.55000000000000004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 x14ac:dyDescent="0.55000000000000004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 x14ac:dyDescent="0.55000000000000004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 x14ac:dyDescent="0.55000000000000004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 x14ac:dyDescent="0.55000000000000004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 x14ac:dyDescent="0.55000000000000004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 x14ac:dyDescent="0.55000000000000004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 x14ac:dyDescent="0.55000000000000004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 x14ac:dyDescent="0.55000000000000004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 x14ac:dyDescent="0.55000000000000004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 x14ac:dyDescent="0.55000000000000004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 x14ac:dyDescent="0.55000000000000004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 x14ac:dyDescent="0.55000000000000004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 x14ac:dyDescent="0.55000000000000004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 x14ac:dyDescent="0.55000000000000004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 x14ac:dyDescent="0.55000000000000004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 x14ac:dyDescent="0.55000000000000004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 x14ac:dyDescent="0.55000000000000004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 x14ac:dyDescent="0.55000000000000004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 x14ac:dyDescent="0.55000000000000004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 x14ac:dyDescent="0.55000000000000004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 x14ac:dyDescent="0.55000000000000004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 x14ac:dyDescent="0.55000000000000004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 x14ac:dyDescent="0.55000000000000004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 x14ac:dyDescent="0.55000000000000004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 x14ac:dyDescent="0.55000000000000004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 x14ac:dyDescent="0.55000000000000004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 x14ac:dyDescent="0.55000000000000004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 x14ac:dyDescent="0.55000000000000004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 x14ac:dyDescent="0.55000000000000004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 x14ac:dyDescent="0.55000000000000004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 x14ac:dyDescent="0.55000000000000004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 x14ac:dyDescent="0.55000000000000004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 x14ac:dyDescent="0.55000000000000004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 x14ac:dyDescent="0.55000000000000004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 x14ac:dyDescent="0.55000000000000004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 x14ac:dyDescent="0.55000000000000004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 x14ac:dyDescent="0.55000000000000004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 x14ac:dyDescent="0.55000000000000004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 x14ac:dyDescent="0.55000000000000004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 x14ac:dyDescent="0.55000000000000004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 x14ac:dyDescent="0.55000000000000004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 x14ac:dyDescent="0.55000000000000004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 x14ac:dyDescent="0.55000000000000004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 x14ac:dyDescent="0.55000000000000004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 x14ac:dyDescent="0.55000000000000004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 x14ac:dyDescent="0.55000000000000004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 x14ac:dyDescent="0.55000000000000004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 x14ac:dyDescent="0.55000000000000004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 x14ac:dyDescent="0.55000000000000004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 x14ac:dyDescent="0.55000000000000004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 x14ac:dyDescent="0.55000000000000004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 x14ac:dyDescent="0.55000000000000004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 x14ac:dyDescent="0.55000000000000004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 x14ac:dyDescent="0.55000000000000004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 x14ac:dyDescent="0.55000000000000004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 x14ac:dyDescent="0.55000000000000004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 x14ac:dyDescent="0.55000000000000004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 x14ac:dyDescent="0.55000000000000004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 x14ac:dyDescent="0.55000000000000004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 x14ac:dyDescent="0.55000000000000004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 x14ac:dyDescent="0.55000000000000004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 x14ac:dyDescent="0.55000000000000004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 x14ac:dyDescent="0.55000000000000004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 x14ac:dyDescent="0.55000000000000004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 x14ac:dyDescent="0.55000000000000004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 x14ac:dyDescent="0.55000000000000004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 x14ac:dyDescent="0.55000000000000004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 x14ac:dyDescent="0.55000000000000004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 x14ac:dyDescent="0.55000000000000004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 x14ac:dyDescent="0.55000000000000004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 x14ac:dyDescent="0.55000000000000004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 x14ac:dyDescent="0.55000000000000004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 x14ac:dyDescent="0.55000000000000004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 x14ac:dyDescent="0.55000000000000004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 x14ac:dyDescent="0.55000000000000004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 x14ac:dyDescent="0.55000000000000004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 x14ac:dyDescent="0.55000000000000004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 x14ac:dyDescent="0.55000000000000004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 x14ac:dyDescent="0.55000000000000004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 x14ac:dyDescent="0.55000000000000004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 x14ac:dyDescent="0.55000000000000004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 x14ac:dyDescent="0.55000000000000004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 x14ac:dyDescent="0.55000000000000004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 x14ac:dyDescent="0.55000000000000004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 x14ac:dyDescent="0.55000000000000004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 x14ac:dyDescent="0.55000000000000004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 x14ac:dyDescent="0.55000000000000004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 x14ac:dyDescent="0.55000000000000004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 x14ac:dyDescent="0.55000000000000004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 x14ac:dyDescent="0.55000000000000004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 x14ac:dyDescent="0.55000000000000004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 x14ac:dyDescent="0.55000000000000004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 x14ac:dyDescent="0.55000000000000004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 x14ac:dyDescent="0.55000000000000004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 x14ac:dyDescent="0.55000000000000004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 x14ac:dyDescent="0.55000000000000004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 x14ac:dyDescent="0.55000000000000004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 x14ac:dyDescent="0.55000000000000004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 x14ac:dyDescent="0.55000000000000004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 x14ac:dyDescent="0.55000000000000004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 x14ac:dyDescent="0.55000000000000004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 x14ac:dyDescent="0.55000000000000004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 x14ac:dyDescent="0.55000000000000004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 x14ac:dyDescent="0.55000000000000004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 x14ac:dyDescent="0.55000000000000004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 x14ac:dyDescent="0.55000000000000004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 x14ac:dyDescent="0.55000000000000004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 x14ac:dyDescent="0.55000000000000004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 x14ac:dyDescent="0.55000000000000004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 x14ac:dyDescent="0.55000000000000004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 x14ac:dyDescent="0.55000000000000004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 x14ac:dyDescent="0.55000000000000004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 x14ac:dyDescent="0.55000000000000004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 x14ac:dyDescent="0.55000000000000004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 x14ac:dyDescent="0.55000000000000004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 x14ac:dyDescent="0.55000000000000004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 x14ac:dyDescent="0.55000000000000004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 x14ac:dyDescent="0.55000000000000004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 x14ac:dyDescent="0.55000000000000004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 x14ac:dyDescent="0.55000000000000004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 x14ac:dyDescent="0.55000000000000004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 x14ac:dyDescent="0.55000000000000004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 x14ac:dyDescent="0.55000000000000004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 x14ac:dyDescent="0.55000000000000004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 x14ac:dyDescent="0.55000000000000004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 x14ac:dyDescent="0.55000000000000004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 x14ac:dyDescent="0.55000000000000004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 x14ac:dyDescent="0.55000000000000004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 x14ac:dyDescent="0.55000000000000004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 x14ac:dyDescent="0.55000000000000004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 x14ac:dyDescent="0.55000000000000004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 x14ac:dyDescent="0.55000000000000004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 x14ac:dyDescent="0.55000000000000004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 x14ac:dyDescent="0.55000000000000004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 x14ac:dyDescent="0.55000000000000004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 x14ac:dyDescent="0.55000000000000004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 x14ac:dyDescent="0.55000000000000004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 x14ac:dyDescent="0.55000000000000004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 x14ac:dyDescent="0.55000000000000004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 x14ac:dyDescent="0.55000000000000004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 x14ac:dyDescent="0.55000000000000004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 x14ac:dyDescent="0.55000000000000004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 x14ac:dyDescent="0.55000000000000004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 x14ac:dyDescent="0.55000000000000004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 x14ac:dyDescent="0.55000000000000004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 x14ac:dyDescent="0.55000000000000004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 x14ac:dyDescent="0.55000000000000004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 x14ac:dyDescent="0.55000000000000004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 x14ac:dyDescent="0.55000000000000004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 x14ac:dyDescent="0.55000000000000004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 x14ac:dyDescent="0.55000000000000004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 x14ac:dyDescent="0.55000000000000004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 x14ac:dyDescent="0.55000000000000004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 x14ac:dyDescent="0.55000000000000004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 x14ac:dyDescent="0.55000000000000004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 x14ac:dyDescent="0.55000000000000004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 x14ac:dyDescent="0.55000000000000004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 x14ac:dyDescent="0.55000000000000004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 x14ac:dyDescent="0.55000000000000004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 x14ac:dyDescent="0.55000000000000004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 x14ac:dyDescent="0.55000000000000004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 x14ac:dyDescent="0.55000000000000004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 x14ac:dyDescent="0.55000000000000004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 x14ac:dyDescent="0.55000000000000004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 x14ac:dyDescent="0.55000000000000004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 x14ac:dyDescent="0.55000000000000004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 x14ac:dyDescent="0.55000000000000004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 x14ac:dyDescent="0.55000000000000004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 x14ac:dyDescent="0.55000000000000004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 x14ac:dyDescent="0.55000000000000004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 x14ac:dyDescent="0.55000000000000004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 x14ac:dyDescent="0.55000000000000004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 x14ac:dyDescent="0.55000000000000004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 x14ac:dyDescent="0.55000000000000004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 x14ac:dyDescent="0.55000000000000004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 x14ac:dyDescent="0.55000000000000004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 x14ac:dyDescent="0.55000000000000004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 x14ac:dyDescent="0.55000000000000004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 x14ac:dyDescent="0.55000000000000004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 x14ac:dyDescent="0.55000000000000004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 x14ac:dyDescent="0.55000000000000004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 x14ac:dyDescent="0.55000000000000004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 x14ac:dyDescent="0.55000000000000004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 x14ac:dyDescent="0.55000000000000004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 x14ac:dyDescent="0.55000000000000004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 x14ac:dyDescent="0.55000000000000004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 x14ac:dyDescent="0.55000000000000004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 x14ac:dyDescent="0.55000000000000004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 x14ac:dyDescent="0.55000000000000004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 x14ac:dyDescent="0.55000000000000004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 x14ac:dyDescent="0.55000000000000004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 x14ac:dyDescent="0.55000000000000004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 x14ac:dyDescent="0.55000000000000004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 x14ac:dyDescent="0.55000000000000004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 x14ac:dyDescent="0.55000000000000004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 x14ac:dyDescent="0.55000000000000004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 x14ac:dyDescent="0.55000000000000004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 x14ac:dyDescent="0.55000000000000004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 x14ac:dyDescent="0.55000000000000004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 x14ac:dyDescent="0.55000000000000004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 x14ac:dyDescent="0.55000000000000004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 x14ac:dyDescent="0.55000000000000004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 x14ac:dyDescent="0.55000000000000004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 x14ac:dyDescent="0.55000000000000004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 x14ac:dyDescent="0.55000000000000004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 x14ac:dyDescent="0.55000000000000004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 x14ac:dyDescent="0.55000000000000004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 x14ac:dyDescent="0.55000000000000004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 x14ac:dyDescent="0.55000000000000004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 x14ac:dyDescent="0.55000000000000004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 x14ac:dyDescent="0.55000000000000004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 x14ac:dyDescent="0.55000000000000004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 x14ac:dyDescent="0.55000000000000004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 x14ac:dyDescent="0.55000000000000004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 x14ac:dyDescent="0.55000000000000004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 x14ac:dyDescent="0.55000000000000004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 x14ac:dyDescent="0.55000000000000004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 x14ac:dyDescent="0.55000000000000004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 x14ac:dyDescent="0.55000000000000004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 x14ac:dyDescent="0.55000000000000004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 x14ac:dyDescent="0.55000000000000004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 x14ac:dyDescent="0.55000000000000004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 x14ac:dyDescent="0.55000000000000004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 x14ac:dyDescent="0.55000000000000004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 x14ac:dyDescent="0.55000000000000004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 x14ac:dyDescent="0.55000000000000004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 x14ac:dyDescent="0.55000000000000004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 x14ac:dyDescent="0.55000000000000004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 x14ac:dyDescent="0.55000000000000004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 x14ac:dyDescent="0.55000000000000004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 x14ac:dyDescent="0.55000000000000004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 x14ac:dyDescent="0.55000000000000004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 x14ac:dyDescent="0.55000000000000004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 x14ac:dyDescent="0.55000000000000004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 x14ac:dyDescent="0.55000000000000004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 x14ac:dyDescent="0.55000000000000004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 x14ac:dyDescent="0.55000000000000004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 x14ac:dyDescent="0.55000000000000004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 x14ac:dyDescent="0.55000000000000004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 x14ac:dyDescent="0.55000000000000004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 x14ac:dyDescent="0.55000000000000004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 x14ac:dyDescent="0.55000000000000004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 x14ac:dyDescent="0.55000000000000004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 x14ac:dyDescent="0.55000000000000004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 x14ac:dyDescent="0.55000000000000004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 x14ac:dyDescent="0.55000000000000004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 x14ac:dyDescent="0.55000000000000004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 x14ac:dyDescent="0.55000000000000004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 x14ac:dyDescent="0.55000000000000004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 x14ac:dyDescent="0.55000000000000004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 x14ac:dyDescent="0.55000000000000004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 x14ac:dyDescent="0.55000000000000004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 x14ac:dyDescent="0.55000000000000004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 x14ac:dyDescent="0.55000000000000004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 x14ac:dyDescent="0.55000000000000004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 x14ac:dyDescent="0.55000000000000004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 x14ac:dyDescent="0.55000000000000004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 x14ac:dyDescent="0.55000000000000004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 x14ac:dyDescent="0.55000000000000004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 x14ac:dyDescent="0.55000000000000004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 x14ac:dyDescent="0.55000000000000004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 x14ac:dyDescent="0.55000000000000004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 x14ac:dyDescent="0.55000000000000004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 x14ac:dyDescent="0.55000000000000004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 x14ac:dyDescent="0.55000000000000004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 x14ac:dyDescent="0.55000000000000004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 x14ac:dyDescent="0.55000000000000004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 x14ac:dyDescent="0.55000000000000004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 x14ac:dyDescent="0.55000000000000004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 x14ac:dyDescent="0.55000000000000004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 x14ac:dyDescent="0.55000000000000004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 x14ac:dyDescent="0.55000000000000004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 x14ac:dyDescent="0.55000000000000004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 x14ac:dyDescent="0.55000000000000004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 x14ac:dyDescent="0.55000000000000004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 x14ac:dyDescent="0.55000000000000004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 x14ac:dyDescent="0.55000000000000004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 x14ac:dyDescent="0.55000000000000004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 x14ac:dyDescent="0.55000000000000004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 x14ac:dyDescent="0.55000000000000004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 x14ac:dyDescent="0.55000000000000004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 x14ac:dyDescent="0.55000000000000004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 x14ac:dyDescent="0.55000000000000004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 x14ac:dyDescent="0.55000000000000004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 x14ac:dyDescent="0.55000000000000004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 x14ac:dyDescent="0.55000000000000004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 x14ac:dyDescent="0.55000000000000004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 x14ac:dyDescent="0.55000000000000004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 x14ac:dyDescent="0.55000000000000004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 x14ac:dyDescent="0.55000000000000004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 x14ac:dyDescent="0.55000000000000004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 x14ac:dyDescent="0.55000000000000004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 x14ac:dyDescent="0.55000000000000004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 x14ac:dyDescent="0.55000000000000004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 x14ac:dyDescent="0.55000000000000004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 x14ac:dyDescent="0.55000000000000004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 x14ac:dyDescent="0.55000000000000004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 x14ac:dyDescent="0.55000000000000004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 x14ac:dyDescent="0.55000000000000004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 x14ac:dyDescent="0.55000000000000004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 x14ac:dyDescent="0.55000000000000004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 x14ac:dyDescent="0.55000000000000004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 x14ac:dyDescent="0.55000000000000004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 x14ac:dyDescent="0.55000000000000004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 x14ac:dyDescent="0.55000000000000004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 x14ac:dyDescent="0.55000000000000004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 x14ac:dyDescent="0.55000000000000004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 x14ac:dyDescent="0.55000000000000004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 x14ac:dyDescent="0.55000000000000004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 x14ac:dyDescent="0.55000000000000004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 x14ac:dyDescent="0.55000000000000004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 x14ac:dyDescent="0.55000000000000004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 x14ac:dyDescent="0.55000000000000004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 x14ac:dyDescent="0.55000000000000004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 x14ac:dyDescent="0.55000000000000004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 x14ac:dyDescent="0.55000000000000004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 x14ac:dyDescent="0.55000000000000004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 x14ac:dyDescent="0.55000000000000004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 x14ac:dyDescent="0.55000000000000004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 x14ac:dyDescent="0.55000000000000004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 x14ac:dyDescent="0.55000000000000004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 x14ac:dyDescent="0.55000000000000004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 x14ac:dyDescent="0.55000000000000004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 x14ac:dyDescent="0.55000000000000004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 x14ac:dyDescent="0.55000000000000004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 x14ac:dyDescent="0.55000000000000004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 x14ac:dyDescent="0.55000000000000004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 x14ac:dyDescent="0.55000000000000004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 x14ac:dyDescent="0.55000000000000004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 x14ac:dyDescent="0.55000000000000004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 x14ac:dyDescent="0.55000000000000004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 x14ac:dyDescent="0.55000000000000004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 x14ac:dyDescent="0.55000000000000004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 x14ac:dyDescent="0.55000000000000004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 x14ac:dyDescent="0.55000000000000004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 x14ac:dyDescent="0.55000000000000004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 x14ac:dyDescent="0.55000000000000004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 x14ac:dyDescent="0.55000000000000004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 x14ac:dyDescent="0.55000000000000004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 x14ac:dyDescent="0.55000000000000004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 x14ac:dyDescent="0.55000000000000004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 x14ac:dyDescent="0.55000000000000004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 x14ac:dyDescent="0.55000000000000004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 x14ac:dyDescent="0.55000000000000004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 x14ac:dyDescent="0.55000000000000004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 x14ac:dyDescent="0.55000000000000004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 x14ac:dyDescent="0.55000000000000004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 x14ac:dyDescent="0.55000000000000004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 x14ac:dyDescent="0.55000000000000004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 x14ac:dyDescent="0.55000000000000004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 x14ac:dyDescent="0.55000000000000004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 x14ac:dyDescent="0.55000000000000004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 x14ac:dyDescent="0.55000000000000004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 x14ac:dyDescent="0.55000000000000004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 x14ac:dyDescent="0.55000000000000004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 x14ac:dyDescent="0.55000000000000004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 x14ac:dyDescent="0.55000000000000004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 x14ac:dyDescent="0.55000000000000004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 x14ac:dyDescent="0.55000000000000004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 x14ac:dyDescent="0.55000000000000004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 x14ac:dyDescent="0.55000000000000004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 x14ac:dyDescent="0.55000000000000004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 x14ac:dyDescent="0.55000000000000004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 x14ac:dyDescent="0.55000000000000004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 x14ac:dyDescent="0.55000000000000004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 x14ac:dyDescent="0.55000000000000004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 x14ac:dyDescent="0.55000000000000004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 x14ac:dyDescent="0.55000000000000004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 x14ac:dyDescent="0.55000000000000004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 x14ac:dyDescent="0.55000000000000004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 x14ac:dyDescent="0.55000000000000004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 x14ac:dyDescent="0.55000000000000004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 x14ac:dyDescent="0.55000000000000004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 x14ac:dyDescent="0.55000000000000004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 x14ac:dyDescent="0.55000000000000004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 x14ac:dyDescent="0.55000000000000004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 x14ac:dyDescent="0.55000000000000004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 x14ac:dyDescent="0.55000000000000004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 x14ac:dyDescent="0.55000000000000004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 x14ac:dyDescent="0.55000000000000004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 x14ac:dyDescent="0.55000000000000004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 x14ac:dyDescent="0.55000000000000004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 x14ac:dyDescent="0.55000000000000004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 x14ac:dyDescent="0.55000000000000004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 x14ac:dyDescent="0.55000000000000004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 x14ac:dyDescent="0.55000000000000004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 x14ac:dyDescent="0.55000000000000004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 x14ac:dyDescent="0.55000000000000004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 x14ac:dyDescent="0.55000000000000004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 x14ac:dyDescent="0.55000000000000004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 x14ac:dyDescent="0.55000000000000004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 x14ac:dyDescent="0.55000000000000004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 x14ac:dyDescent="0.55000000000000004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 x14ac:dyDescent="0.55000000000000004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 x14ac:dyDescent="0.55000000000000004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 x14ac:dyDescent="0.55000000000000004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 x14ac:dyDescent="0.55000000000000004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 x14ac:dyDescent="0.55000000000000004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 x14ac:dyDescent="0.55000000000000004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 x14ac:dyDescent="0.55000000000000004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 x14ac:dyDescent="0.55000000000000004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 x14ac:dyDescent="0.55000000000000004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 x14ac:dyDescent="0.55000000000000004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 x14ac:dyDescent="0.55000000000000004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 x14ac:dyDescent="0.55000000000000004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 x14ac:dyDescent="0.55000000000000004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 x14ac:dyDescent="0.55000000000000004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 x14ac:dyDescent="0.55000000000000004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 x14ac:dyDescent="0.55000000000000004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 x14ac:dyDescent="0.55000000000000004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 x14ac:dyDescent="0.55000000000000004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 x14ac:dyDescent="0.55000000000000004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 x14ac:dyDescent="0.55000000000000004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 x14ac:dyDescent="0.55000000000000004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 x14ac:dyDescent="0.55000000000000004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 x14ac:dyDescent="0.55000000000000004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 x14ac:dyDescent="0.55000000000000004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 x14ac:dyDescent="0.55000000000000004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 x14ac:dyDescent="0.55000000000000004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 x14ac:dyDescent="0.55000000000000004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 x14ac:dyDescent="0.55000000000000004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 x14ac:dyDescent="0.55000000000000004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 x14ac:dyDescent="0.55000000000000004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 x14ac:dyDescent="0.55000000000000004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 x14ac:dyDescent="0.55000000000000004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 x14ac:dyDescent="0.55000000000000004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 x14ac:dyDescent="0.55000000000000004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 x14ac:dyDescent="0.55000000000000004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 x14ac:dyDescent="0.55000000000000004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 x14ac:dyDescent="0.55000000000000004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 x14ac:dyDescent="0.55000000000000004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 x14ac:dyDescent="0.55000000000000004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 x14ac:dyDescent="0.55000000000000004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 x14ac:dyDescent="0.55000000000000004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 x14ac:dyDescent="0.55000000000000004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 x14ac:dyDescent="0.55000000000000004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 x14ac:dyDescent="0.55000000000000004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 x14ac:dyDescent="0.55000000000000004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 x14ac:dyDescent="0.55000000000000004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 x14ac:dyDescent="0.55000000000000004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 x14ac:dyDescent="0.55000000000000004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 x14ac:dyDescent="0.55000000000000004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 x14ac:dyDescent="0.55000000000000004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 x14ac:dyDescent="0.55000000000000004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 x14ac:dyDescent="0.55000000000000004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 x14ac:dyDescent="0.55000000000000004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 x14ac:dyDescent="0.55000000000000004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 x14ac:dyDescent="0.55000000000000004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 x14ac:dyDescent="0.55000000000000004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 x14ac:dyDescent="0.55000000000000004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 x14ac:dyDescent="0.55000000000000004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 x14ac:dyDescent="0.55000000000000004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 x14ac:dyDescent="0.55000000000000004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 x14ac:dyDescent="0.55000000000000004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 x14ac:dyDescent="0.55000000000000004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 x14ac:dyDescent="0.55000000000000004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 x14ac:dyDescent="0.55000000000000004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 x14ac:dyDescent="0.55000000000000004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 x14ac:dyDescent="0.55000000000000004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 x14ac:dyDescent="0.55000000000000004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 x14ac:dyDescent="0.55000000000000004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 x14ac:dyDescent="0.55000000000000004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 x14ac:dyDescent="0.55000000000000004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 x14ac:dyDescent="0.55000000000000004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 x14ac:dyDescent="0.55000000000000004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 x14ac:dyDescent="0.55000000000000004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 x14ac:dyDescent="0.55000000000000004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 x14ac:dyDescent="0.55000000000000004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 x14ac:dyDescent="0.55000000000000004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 x14ac:dyDescent="0.55000000000000004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 x14ac:dyDescent="0.55000000000000004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 x14ac:dyDescent="0.55000000000000004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 x14ac:dyDescent="0.55000000000000004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 x14ac:dyDescent="0.55000000000000004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 x14ac:dyDescent="0.55000000000000004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 x14ac:dyDescent="0.55000000000000004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 x14ac:dyDescent="0.55000000000000004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 x14ac:dyDescent="0.55000000000000004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 x14ac:dyDescent="0.55000000000000004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 x14ac:dyDescent="0.55000000000000004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 x14ac:dyDescent="0.55000000000000004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 x14ac:dyDescent="0.55000000000000004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 x14ac:dyDescent="0.55000000000000004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 x14ac:dyDescent="0.55000000000000004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 x14ac:dyDescent="0.55000000000000004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 x14ac:dyDescent="0.55000000000000004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 x14ac:dyDescent="0.55000000000000004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 x14ac:dyDescent="0.55000000000000004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 x14ac:dyDescent="0.55000000000000004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 x14ac:dyDescent="0.55000000000000004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 x14ac:dyDescent="0.55000000000000004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 x14ac:dyDescent="0.55000000000000004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 x14ac:dyDescent="0.55000000000000004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 x14ac:dyDescent="0.55000000000000004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 x14ac:dyDescent="0.55000000000000004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 x14ac:dyDescent="0.55000000000000004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 x14ac:dyDescent="0.55000000000000004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 x14ac:dyDescent="0.55000000000000004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 x14ac:dyDescent="0.55000000000000004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 x14ac:dyDescent="0.55000000000000004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 x14ac:dyDescent="0.55000000000000004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 x14ac:dyDescent="0.55000000000000004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 x14ac:dyDescent="0.55000000000000004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 x14ac:dyDescent="0.55000000000000004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 x14ac:dyDescent="0.55000000000000004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 x14ac:dyDescent="0.55000000000000004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 x14ac:dyDescent="0.55000000000000004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 x14ac:dyDescent="0.55000000000000004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 x14ac:dyDescent="0.55000000000000004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 x14ac:dyDescent="0.55000000000000004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 x14ac:dyDescent="0.55000000000000004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 x14ac:dyDescent="0.55000000000000004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 x14ac:dyDescent="0.55000000000000004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 x14ac:dyDescent="0.55000000000000004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 x14ac:dyDescent="0.55000000000000004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 x14ac:dyDescent="0.55000000000000004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 x14ac:dyDescent="0.55000000000000004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 x14ac:dyDescent="0.55000000000000004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 x14ac:dyDescent="0.55000000000000004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 x14ac:dyDescent="0.55000000000000004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 x14ac:dyDescent="0.55000000000000004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 x14ac:dyDescent="0.55000000000000004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 x14ac:dyDescent="0.55000000000000004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 x14ac:dyDescent="0.55000000000000004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 x14ac:dyDescent="0.55000000000000004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 x14ac:dyDescent="0.55000000000000004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 x14ac:dyDescent="0.55000000000000004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 x14ac:dyDescent="0.55000000000000004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 x14ac:dyDescent="0.55000000000000004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 x14ac:dyDescent="0.55000000000000004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 x14ac:dyDescent="0.55000000000000004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 x14ac:dyDescent="0.55000000000000004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 x14ac:dyDescent="0.55000000000000004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 x14ac:dyDescent="0.55000000000000004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 x14ac:dyDescent="0.55000000000000004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 x14ac:dyDescent="0.55000000000000004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 x14ac:dyDescent="0.55000000000000004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 x14ac:dyDescent="0.55000000000000004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 x14ac:dyDescent="0.55000000000000004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 x14ac:dyDescent="0.55000000000000004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 x14ac:dyDescent="0.55000000000000004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 x14ac:dyDescent="0.55000000000000004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 x14ac:dyDescent="0.55000000000000004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 x14ac:dyDescent="0.55000000000000004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 x14ac:dyDescent="0.55000000000000004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 x14ac:dyDescent="0.55000000000000004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 x14ac:dyDescent="0.55000000000000004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 x14ac:dyDescent="0.55000000000000004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 x14ac:dyDescent="0.55000000000000004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 x14ac:dyDescent="0.55000000000000004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 x14ac:dyDescent="0.55000000000000004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 x14ac:dyDescent="0.55000000000000004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 x14ac:dyDescent="0.55000000000000004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 x14ac:dyDescent="0.55000000000000004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 x14ac:dyDescent="0.55000000000000004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 x14ac:dyDescent="0.55000000000000004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 x14ac:dyDescent="0.55000000000000004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 x14ac:dyDescent="0.55000000000000004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 x14ac:dyDescent="0.55000000000000004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 x14ac:dyDescent="0.55000000000000004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 x14ac:dyDescent="0.55000000000000004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 x14ac:dyDescent="0.55000000000000004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 x14ac:dyDescent="0.55000000000000004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 x14ac:dyDescent="0.55000000000000004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 x14ac:dyDescent="0.55000000000000004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 x14ac:dyDescent="0.55000000000000004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 x14ac:dyDescent="0.55000000000000004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 x14ac:dyDescent="0.55000000000000004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 x14ac:dyDescent="0.55000000000000004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 x14ac:dyDescent="0.55000000000000004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 x14ac:dyDescent="0.55000000000000004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 x14ac:dyDescent="0.55000000000000004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 x14ac:dyDescent="0.55000000000000004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 x14ac:dyDescent="0.55000000000000004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 x14ac:dyDescent="0.55000000000000004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 x14ac:dyDescent="0.55000000000000004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 x14ac:dyDescent="0.55000000000000004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 x14ac:dyDescent="0.55000000000000004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 x14ac:dyDescent="0.55000000000000004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 x14ac:dyDescent="0.55000000000000004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 x14ac:dyDescent="0.55000000000000004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 x14ac:dyDescent="0.55000000000000004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 x14ac:dyDescent="0.55000000000000004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 x14ac:dyDescent="0.55000000000000004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 x14ac:dyDescent="0.55000000000000004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 x14ac:dyDescent="0.55000000000000004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 x14ac:dyDescent="0.55000000000000004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 x14ac:dyDescent="0.55000000000000004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 x14ac:dyDescent="0.55000000000000004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 x14ac:dyDescent="0.55000000000000004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 x14ac:dyDescent="0.55000000000000004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 x14ac:dyDescent="0.55000000000000004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 x14ac:dyDescent="0.55000000000000004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 x14ac:dyDescent="0.55000000000000004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 x14ac:dyDescent="0.55000000000000004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 x14ac:dyDescent="0.55000000000000004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 x14ac:dyDescent="0.55000000000000004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 x14ac:dyDescent="0.55000000000000004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 x14ac:dyDescent="0.55000000000000004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 x14ac:dyDescent="0.55000000000000004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 x14ac:dyDescent="0.55000000000000004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 x14ac:dyDescent="0.55000000000000004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 x14ac:dyDescent="0.55000000000000004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 x14ac:dyDescent="0.55000000000000004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 x14ac:dyDescent="0.55000000000000004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 x14ac:dyDescent="0.55000000000000004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 x14ac:dyDescent="0.55000000000000004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 x14ac:dyDescent="0.55000000000000004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 x14ac:dyDescent="0.55000000000000004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 x14ac:dyDescent="0.55000000000000004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 x14ac:dyDescent="0.55000000000000004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 x14ac:dyDescent="0.55000000000000004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 x14ac:dyDescent="0.55000000000000004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 x14ac:dyDescent="0.55000000000000004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 x14ac:dyDescent="0.55000000000000004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 x14ac:dyDescent="0.55000000000000004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 x14ac:dyDescent="0.55000000000000004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 x14ac:dyDescent="0.55000000000000004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 x14ac:dyDescent="0.55000000000000004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 x14ac:dyDescent="0.55000000000000004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 x14ac:dyDescent="0.55000000000000004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 x14ac:dyDescent="0.55000000000000004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 x14ac:dyDescent="0.55000000000000004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 x14ac:dyDescent="0.55000000000000004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 x14ac:dyDescent="0.55000000000000004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 x14ac:dyDescent="0.55000000000000004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 x14ac:dyDescent="0.55000000000000004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 x14ac:dyDescent="0.55000000000000004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 x14ac:dyDescent="0.55000000000000004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 x14ac:dyDescent="0.55000000000000004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 x14ac:dyDescent="0.55000000000000004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 x14ac:dyDescent="0.55000000000000004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 x14ac:dyDescent="0.55000000000000004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 x14ac:dyDescent="0.55000000000000004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 x14ac:dyDescent="0.55000000000000004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 x14ac:dyDescent="0.55000000000000004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 x14ac:dyDescent="0.55000000000000004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 x14ac:dyDescent="0.55000000000000004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 x14ac:dyDescent="0.55000000000000004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 x14ac:dyDescent="0.55000000000000004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 x14ac:dyDescent="0.55000000000000004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 x14ac:dyDescent="0.55000000000000004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 x14ac:dyDescent="0.55000000000000004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 x14ac:dyDescent="0.55000000000000004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 x14ac:dyDescent="0.55000000000000004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 x14ac:dyDescent="0.55000000000000004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 x14ac:dyDescent="0.55000000000000004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 x14ac:dyDescent="0.55000000000000004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 x14ac:dyDescent="0.55000000000000004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 x14ac:dyDescent="0.55000000000000004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 x14ac:dyDescent="0.55000000000000004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 x14ac:dyDescent="0.55000000000000004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 x14ac:dyDescent="0.55000000000000004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 x14ac:dyDescent="0.55000000000000004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 x14ac:dyDescent="0.55000000000000004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 x14ac:dyDescent="0.55000000000000004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 x14ac:dyDescent="0.55000000000000004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 x14ac:dyDescent="0.55000000000000004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 x14ac:dyDescent="0.55000000000000004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 x14ac:dyDescent="0.55000000000000004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 x14ac:dyDescent="0.55000000000000004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 x14ac:dyDescent="0.55000000000000004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 x14ac:dyDescent="0.55000000000000004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 x14ac:dyDescent="0.55000000000000004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 x14ac:dyDescent="0.55000000000000004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 x14ac:dyDescent="0.55000000000000004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 x14ac:dyDescent="0.55000000000000004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 x14ac:dyDescent="0.55000000000000004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 x14ac:dyDescent="0.55000000000000004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 x14ac:dyDescent="0.55000000000000004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 x14ac:dyDescent="0.55000000000000004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 x14ac:dyDescent="0.55000000000000004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 x14ac:dyDescent="0.55000000000000004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 x14ac:dyDescent="0.55000000000000004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 x14ac:dyDescent="0.55000000000000004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 x14ac:dyDescent="0.55000000000000004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 x14ac:dyDescent="0.55000000000000004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 x14ac:dyDescent="0.55000000000000004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 x14ac:dyDescent="0.55000000000000004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 x14ac:dyDescent="0.55000000000000004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 x14ac:dyDescent="0.55000000000000004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 x14ac:dyDescent="0.55000000000000004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 x14ac:dyDescent="0.55000000000000004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 x14ac:dyDescent="0.55000000000000004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 x14ac:dyDescent="0.55000000000000004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 x14ac:dyDescent="0.55000000000000004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 x14ac:dyDescent="0.55000000000000004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 x14ac:dyDescent="0.55000000000000004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 x14ac:dyDescent="0.55000000000000004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 x14ac:dyDescent="0.55000000000000004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 x14ac:dyDescent="0.55000000000000004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 x14ac:dyDescent="0.55000000000000004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 x14ac:dyDescent="0.55000000000000004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 x14ac:dyDescent="0.55000000000000004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 x14ac:dyDescent="0.55000000000000004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 x14ac:dyDescent="0.55000000000000004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 x14ac:dyDescent="0.55000000000000004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 x14ac:dyDescent="0.55000000000000004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 x14ac:dyDescent="0.55000000000000004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 x14ac:dyDescent="0.55000000000000004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 x14ac:dyDescent="0.55000000000000004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 x14ac:dyDescent="0.55000000000000004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 x14ac:dyDescent="0.55000000000000004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 x14ac:dyDescent="0.55000000000000004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 x14ac:dyDescent="0.55000000000000004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 x14ac:dyDescent="0.55000000000000004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 x14ac:dyDescent="0.55000000000000004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 x14ac:dyDescent="0.55000000000000004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 x14ac:dyDescent="0.55000000000000004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 x14ac:dyDescent="0.55000000000000004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 x14ac:dyDescent="0.55000000000000004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 x14ac:dyDescent="0.55000000000000004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 x14ac:dyDescent="0.55000000000000004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 x14ac:dyDescent="0.55000000000000004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 x14ac:dyDescent="0.55000000000000004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 x14ac:dyDescent="0.55000000000000004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 x14ac:dyDescent="0.55000000000000004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 x14ac:dyDescent="0.55000000000000004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 x14ac:dyDescent="0.55000000000000004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 x14ac:dyDescent="0.55000000000000004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 x14ac:dyDescent="0.55000000000000004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 x14ac:dyDescent="0.55000000000000004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 x14ac:dyDescent="0.55000000000000004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 x14ac:dyDescent="0.55000000000000004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 x14ac:dyDescent="0.55000000000000004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 x14ac:dyDescent="0.55000000000000004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 x14ac:dyDescent="0.55000000000000004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 x14ac:dyDescent="0.55000000000000004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 x14ac:dyDescent="0.55000000000000004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 x14ac:dyDescent="0.55000000000000004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 x14ac:dyDescent="0.55000000000000004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 x14ac:dyDescent="0.55000000000000004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 x14ac:dyDescent="0.55000000000000004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 x14ac:dyDescent="0.55000000000000004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 x14ac:dyDescent="0.55000000000000004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 x14ac:dyDescent="0.55000000000000004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 x14ac:dyDescent="0.55000000000000004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 x14ac:dyDescent="0.55000000000000004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 x14ac:dyDescent="0.55000000000000004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 x14ac:dyDescent="0.55000000000000004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 x14ac:dyDescent="0.55000000000000004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 x14ac:dyDescent="0.55000000000000004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 x14ac:dyDescent="0.55000000000000004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 x14ac:dyDescent="0.55000000000000004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 x14ac:dyDescent="0.55000000000000004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 x14ac:dyDescent="0.55000000000000004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 x14ac:dyDescent="0.55000000000000004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 x14ac:dyDescent="0.55000000000000004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 x14ac:dyDescent="0.55000000000000004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 x14ac:dyDescent="0.55000000000000004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 x14ac:dyDescent="0.55000000000000004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 x14ac:dyDescent="0.55000000000000004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 x14ac:dyDescent="0.55000000000000004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 x14ac:dyDescent="0.55000000000000004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 x14ac:dyDescent="0.55000000000000004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 x14ac:dyDescent="0.55000000000000004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 x14ac:dyDescent="0.55000000000000004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 x14ac:dyDescent="0.55000000000000004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 x14ac:dyDescent="0.55000000000000004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 x14ac:dyDescent="0.55000000000000004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 x14ac:dyDescent="0.55000000000000004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 x14ac:dyDescent="0.55000000000000004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 x14ac:dyDescent="0.55000000000000004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 x14ac:dyDescent="0.55000000000000004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 x14ac:dyDescent="0.55000000000000004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 x14ac:dyDescent="0.55000000000000004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 x14ac:dyDescent="0.55000000000000004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 x14ac:dyDescent="0.55000000000000004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 x14ac:dyDescent="0.55000000000000004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 x14ac:dyDescent="0.55000000000000004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 x14ac:dyDescent="0.55000000000000004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 x14ac:dyDescent="0.55000000000000004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 x14ac:dyDescent="0.55000000000000004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 x14ac:dyDescent="0.55000000000000004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 x14ac:dyDescent="0.55000000000000004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 x14ac:dyDescent="0.55000000000000004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 x14ac:dyDescent="0.55000000000000004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 x14ac:dyDescent="0.55000000000000004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 x14ac:dyDescent="0.55000000000000004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 x14ac:dyDescent="0.55000000000000004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 x14ac:dyDescent="0.55000000000000004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 x14ac:dyDescent="0.55000000000000004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 x14ac:dyDescent="0.55000000000000004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 x14ac:dyDescent="0.55000000000000004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 x14ac:dyDescent="0.55000000000000004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 x14ac:dyDescent="0.55000000000000004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 x14ac:dyDescent="0.55000000000000004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 x14ac:dyDescent="0.55000000000000004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 x14ac:dyDescent="0.55000000000000004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 x14ac:dyDescent="0.55000000000000004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 x14ac:dyDescent="0.55000000000000004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 x14ac:dyDescent="0.55000000000000004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 x14ac:dyDescent="0.55000000000000004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 x14ac:dyDescent="0.55000000000000004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 x14ac:dyDescent="0.55000000000000004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 x14ac:dyDescent="0.55000000000000004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 x14ac:dyDescent="0.55000000000000004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 x14ac:dyDescent="0.55000000000000004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 x14ac:dyDescent="0.55000000000000004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 x14ac:dyDescent="0.55000000000000004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 x14ac:dyDescent="0.55000000000000004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 x14ac:dyDescent="0.55000000000000004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 x14ac:dyDescent="0.55000000000000004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 x14ac:dyDescent="0.55000000000000004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 x14ac:dyDescent="0.55000000000000004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 x14ac:dyDescent="0.55000000000000004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 x14ac:dyDescent="0.55000000000000004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 x14ac:dyDescent="0.55000000000000004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 x14ac:dyDescent="0.55000000000000004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 x14ac:dyDescent="0.55000000000000004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 x14ac:dyDescent="0.55000000000000004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 x14ac:dyDescent="0.55000000000000004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 x14ac:dyDescent="0.55000000000000004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 x14ac:dyDescent="0.55000000000000004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 x14ac:dyDescent="0.55000000000000004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 x14ac:dyDescent="0.55000000000000004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 x14ac:dyDescent="0.55000000000000004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 x14ac:dyDescent="0.55000000000000004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 x14ac:dyDescent="0.55000000000000004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 x14ac:dyDescent="0.55000000000000004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 x14ac:dyDescent="0.55000000000000004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 x14ac:dyDescent="0.55000000000000004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 x14ac:dyDescent="0.55000000000000004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 x14ac:dyDescent="0.55000000000000004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 x14ac:dyDescent="0.55000000000000004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 x14ac:dyDescent="0.55000000000000004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 x14ac:dyDescent="0.55000000000000004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 x14ac:dyDescent="0.55000000000000004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 x14ac:dyDescent="0.55000000000000004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 x14ac:dyDescent="0.55000000000000004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 x14ac:dyDescent="0.55000000000000004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 x14ac:dyDescent="0.55000000000000004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 x14ac:dyDescent="0.55000000000000004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 x14ac:dyDescent="0.55000000000000004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 x14ac:dyDescent="0.55000000000000004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 x14ac:dyDescent="0.55000000000000004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 x14ac:dyDescent="0.55000000000000004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 x14ac:dyDescent="0.55000000000000004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 x14ac:dyDescent="0.55000000000000004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 x14ac:dyDescent="0.55000000000000004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 x14ac:dyDescent="0.55000000000000004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 x14ac:dyDescent="0.55000000000000004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 x14ac:dyDescent="0.55000000000000004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 x14ac:dyDescent="0.55000000000000004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 x14ac:dyDescent="0.55000000000000004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 x14ac:dyDescent="0.55000000000000004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 x14ac:dyDescent="0.55000000000000004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 x14ac:dyDescent="0.55000000000000004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 x14ac:dyDescent="0.55000000000000004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 x14ac:dyDescent="0.55000000000000004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 x14ac:dyDescent="0.55000000000000004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 x14ac:dyDescent="0.55000000000000004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 x14ac:dyDescent="0.55000000000000004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 x14ac:dyDescent="0.55000000000000004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 x14ac:dyDescent="0.55000000000000004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 x14ac:dyDescent="0.55000000000000004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 x14ac:dyDescent="0.55000000000000004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 x14ac:dyDescent="0.55000000000000004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 x14ac:dyDescent="0.55000000000000004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 x14ac:dyDescent="0.55000000000000004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 x14ac:dyDescent="0.55000000000000004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 x14ac:dyDescent="0.55000000000000004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 x14ac:dyDescent="0.55000000000000004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 x14ac:dyDescent="0.55000000000000004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 x14ac:dyDescent="0.55000000000000004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 x14ac:dyDescent="0.55000000000000004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 x14ac:dyDescent="0.55000000000000004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 x14ac:dyDescent="0.55000000000000004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 x14ac:dyDescent="0.55000000000000004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 x14ac:dyDescent="0.55000000000000004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 x14ac:dyDescent="0.55000000000000004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 x14ac:dyDescent="0.55000000000000004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 x14ac:dyDescent="0.55000000000000004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 x14ac:dyDescent="0.55000000000000004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 x14ac:dyDescent="0.55000000000000004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 x14ac:dyDescent="0.55000000000000004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 x14ac:dyDescent="0.55000000000000004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 x14ac:dyDescent="0.55000000000000004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 x14ac:dyDescent="0.55000000000000004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 x14ac:dyDescent="0.55000000000000004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 x14ac:dyDescent="0.55000000000000004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 x14ac:dyDescent="0.55000000000000004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 x14ac:dyDescent="0.55000000000000004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 x14ac:dyDescent="0.55000000000000004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 x14ac:dyDescent="0.55000000000000004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 x14ac:dyDescent="0.55000000000000004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 x14ac:dyDescent="0.55000000000000004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 x14ac:dyDescent="0.55000000000000004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 x14ac:dyDescent="0.55000000000000004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 x14ac:dyDescent="0.55000000000000004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 x14ac:dyDescent="0.55000000000000004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 x14ac:dyDescent="0.55000000000000004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 x14ac:dyDescent="0.55000000000000004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 x14ac:dyDescent="0.55000000000000004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 x14ac:dyDescent="0.55000000000000004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 x14ac:dyDescent="0.55000000000000004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 x14ac:dyDescent="0.55000000000000004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 x14ac:dyDescent="0.55000000000000004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 x14ac:dyDescent="0.55000000000000004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 x14ac:dyDescent="0.55000000000000004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 x14ac:dyDescent="0.55000000000000004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 x14ac:dyDescent="0.55000000000000004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 x14ac:dyDescent="0.55000000000000004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 x14ac:dyDescent="0.55000000000000004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 x14ac:dyDescent="0.55000000000000004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 x14ac:dyDescent="0.55000000000000004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 x14ac:dyDescent="0.55000000000000004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 x14ac:dyDescent="0.55000000000000004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 x14ac:dyDescent="0.55000000000000004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 x14ac:dyDescent="0.55000000000000004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 x14ac:dyDescent="0.55000000000000004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 x14ac:dyDescent="0.55000000000000004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 x14ac:dyDescent="0.55000000000000004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 x14ac:dyDescent="0.55000000000000004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 x14ac:dyDescent="0.55000000000000004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 x14ac:dyDescent="0.55000000000000004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 x14ac:dyDescent="0.55000000000000004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 x14ac:dyDescent="0.55000000000000004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 x14ac:dyDescent="0.55000000000000004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 x14ac:dyDescent="0.55000000000000004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 x14ac:dyDescent="0.55000000000000004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 x14ac:dyDescent="0.55000000000000004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 x14ac:dyDescent="0.55000000000000004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 x14ac:dyDescent="0.55000000000000004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 x14ac:dyDescent="0.55000000000000004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 x14ac:dyDescent="0.55000000000000004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 x14ac:dyDescent="0.55000000000000004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 x14ac:dyDescent="0.55000000000000004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 x14ac:dyDescent="0.55000000000000004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 x14ac:dyDescent="0.55000000000000004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 x14ac:dyDescent="0.55000000000000004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 x14ac:dyDescent="0.55000000000000004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 x14ac:dyDescent="0.55000000000000004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 x14ac:dyDescent="0.55000000000000004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 x14ac:dyDescent="0.55000000000000004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 x14ac:dyDescent="0.55000000000000004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 x14ac:dyDescent="0.55000000000000004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 x14ac:dyDescent="0.55000000000000004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 x14ac:dyDescent="0.55000000000000004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 x14ac:dyDescent="0.55000000000000004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 x14ac:dyDescent="0.55000000000000004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 x14ac:dyDescent="0.55000000000000004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 x14ac:dyDescent="0.55000000000000004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 x14ac:dyDescent="0.55000000000000004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 x14ac:dyDescent="0.55000000000000004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 x14ac:dyDescent="0.55000000000000004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 x14ac:dyDescent="0.55000000000000004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 x14ac:dyDescent="0.55000000000000004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 x14ac:dyDescent="0.55000000000000004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 x14ac:dyDescent="0.55000000000000004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 x14ac:dyDescent="0.55000000000000004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 x14ac:dyDescent="0.55000000000000004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 x14ac:dyDescent="0.55000000000000004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 x14ac:dyDescent="0.55000000000000004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 x14ac:dyDescent="0.55000000000000004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 x14ac:dyDescent="0.55000000000000004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 x14ac:dyDescent="0.55000000000000004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 x14ac:dyDescent="0.55000000000000004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 x14ac:dyDescent="0.55000000000000004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 x14ac:dyDescent="0.55000000000000004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 x14ac:dyDescent="0.55000000000000004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 x14ac:dyDescent="0.55000000000000004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 x14ac:dyDescent="0.55000000000000004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 x14ac:dyDescent="0.55000000000000004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 x14ac:dyDescent="0.55000000000000004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 x14ac:dyDescent="0.55000000000000004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 x14ac:dyDescent="0.55000000000000004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 x14ac:dyDescent="0.55000000000000004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 x14ac:dyDescent="0.55000000000000004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 x14ac:dyDescent="0.55000000000000004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 x14ac:dyDescent="0.55000000000000004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 x14ac:dyDescent="0.55000000000000004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 x14ac:dyDescent="0.55000000000000004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 x14ac:dyDescent="0.55000000000000004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 x14ac:dyDescent="0.55000000000000004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 x14ac:dyDescent="0.55000000000000004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 x14ac:dyDescent="0.55000000000000004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 x14ac:dyDescent="0.55000000000000004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 x14ac:dyDescent="0.55000000000000004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 x14ac:dyDescent="0.55000000000000004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 x14ac:dyDescent="0.55000000000000004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 x14ac:dyDescent="0.55000000000000004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 x14ac:dyDescent="0.55000000000000004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 x14ac:dyDescent="0.55000000000000004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 x14ac:dyDescent="0.55000000000000004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 x14ac:dyDescent="0.55000000000000004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 x14ac:dyDescent="0.55000000000000004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 x14ac:dyDescent="0.55000000000000004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 x14ac:dyDescent="0.55000000000000004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 x14ac:dyDescent="0.55000000000000004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 x14ac:dyDescent="0.55000000000000004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 x14ac:dyDescent="0.55000000000000004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 x14ac:dyDescent="0.55000000000000004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 x14ac:dyDescent="0.55000000000000004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 x14ac:dyDescent="0.55000000000000004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 x14ac:dyDescent="0.55000000000000004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 x14ac:dyDescent="0.55000000000000004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 x14ac:dyDescent="0.55000000000000004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 x14ac:dyDescent="0.55000000000000004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 x14ac:dyDescent="0.55000000000000004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 x14ac:dyDescent="0.55000000000000004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 x14ac:dyDescent="0.55000000000000004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 x14ac:dyDescent="0.55000000000000004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 x14ac:dyDescent="0.55000000000000004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 x14ac:dyDescent="0.55000000000000004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 x14ac:dyDescent="0.55000000000000004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 x14ac:dyDescent="0.55000000000000004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 x14ac:dyDescent="0.55000000000000004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 x14ac:dyDescent="0.55000000000000004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 x14ac:dyDescent="0.55000000000000004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 x14ac:dyDescent="0.55000000000000004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 x14ac:dyDescent="0.55000000000000004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 x14ac:dyDescent="0.55000000000000004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 x14ac:dyDescent="0.55000000000000004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 x14ac:dyDescent="0.55000000000000004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 x14ac:dyDescent="0.55000000000000004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 x14ac:dyDescent="0.55000000000000004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 x14ac:dyDescent="0.55000000000000004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 x14ac:dyDescent="0.55000000000000004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 x14ac:dyDescent="0.55000000000000004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 x14ac:dyDescent="0.55000000000000004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 x14ac:dyDescent="0.55000000000000004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 x14ac:dyDescent="0.55000000000000004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 x14ac:dyDescent="0.55000000000000004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 x14ac:dyDescent="0.55000000000000004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 x14ac:dyDescent="0.55000000000000004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 x14ac:dyDescent="0.55000000000000004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 x14ac:dyDescent="0.55000000000000004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 x14ac:dyDescent="0.55000000000000004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 x14ac:dyDescent="0.55000000000000004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 x14ac:dyDescent="0.55000000000000004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 x14ac:dyDescent="0.55000000000000004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 x14ac:dyDescent="0.55000000000000004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 x14ac:dyDescent="0.55000000000000004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 x14ac:dyDescent="0.55000000000000004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 x14ac:dyDescent="0.55000000000000004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 x14ac:dyDescent="0.55000000000000004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 x14ac:dyDescent="0.55000000000000004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 x14ac:dyDescent="0.55000000000000004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 x14ac:dyDescent="0.55000000000000004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 x14ac:dyDescent="0.55000000000000004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 x14ac:dyDescent="0.55000000000000004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 x14ac:dyDescent="0.55000000000000004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 x14ac:dyDescent="0.55000000000000004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 x14ac:dyDescent="0.55000000000000004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 x14ac:dyDescent="0.55000000000000004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 x14ac:dyDescent="0.55000000000000004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 x14ac:dyDescent="0.55000000000000004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 x14ac:dyDescent="0.55000000000000004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 x14ac:dyDescent="0.55000000000000004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 x14ac:dyDescent="0.55000000000000004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 x14ac:dyDescent="0.55000000000000004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 x14ac:dyDescent="0.55000000000000004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 x14ac:dyDescent="0.55000000000000004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 x14ac:dyDescent="0.55000000000000004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 x14ac:dyDescent="0.55000000000000004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 x14ac:dyDescent="0.55000000000000004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 x14ac:dyDescent="0.55000000000000004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 x14ac:dyDescent="0.55000000000000004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 x14ac:dyDescent="0.55000000000000004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 x14ac:dyDescent="0.55000000000000004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 x14ac:dyDescent="0.55000000000000004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 x14ac:dyDescent="0.55000000000000004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 x14ac:dyDescent="0.55000000000000004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 x14ac:dyDescent="0.55000000000000004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 x14ac:dyDescent="0.55000000000000004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 x14ac:dyDescent="0.55000000000000004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 x14ac:dyDescent="0.55000000000000004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 x14ac:dyDescent="0.55000000000000004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 x14ac:dyDescent="0.55000000000000004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 x14ac:dyDescent="0.55000000000000004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 x14ac:dyDescent="0.55000000000000004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 x14ac:dyDescent="0.55000000000000004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 x14ac:dyDescent="0.55000000000000004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 x14ac:dyDescent="0.55000000000000004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 x14ac:dyDescent="0.55000000000000004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 x14ac:dyDescent="0.55000000000000004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 x14ac:dyDescent="0.55000000000000004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 x14ac:dyDescent="0.55000000000000004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 x14ac:dyDescent="0.55000000000000004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 x14ac:dyDescent="0.55000000000000004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 x14ac:dyDescent="0.55000000000000004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 x14ac:dyDescent="0.55000000000000004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 x14ac:dyDescent="0.55000000000000004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 x14ac:dyDescent="0.55000000000000004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 x14ac:dyDescent="0.55000000000000004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 x14ac:dyDescent="0.55000000000000004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 x14ac:dyDescent="0.55000000000000004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 x14ac:dyDescent="0.55000000000000004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 x14ac:dyDescent="0.55000000000000004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 x14ac:dyDescent="0.55000000000000004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 x14ac:dyDescent="0.55000000000000004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 x14ac:dyDescent="0.55000000000000004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 x14ac:dyDescent="0.55000000000000004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 x14ac:dyDescent="0.55000000000000004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 x14ac:dyDescent="0.55000000000000004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 x14ac:dyDescent="0.55000000000000004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 x14ac:dyDescent="0.55000000000000004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 x14ac:dyDescent="0.55000000000000004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 x14ac:dyDescent="0.55000000000000004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 x14ac:dyDescent="0.55000000000000004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 x14ac:dyDescent="0.55000000000000004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 x14ac:dyDescent="0.55000000000000004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 x14ac:dyDescent="0.55000000000000004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 x14ac:dyDescent="0.55000000000000004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 x14ac:dyDescent="0.55000000000000004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 x14ac:dyDescent="0.55000000000000004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 x14ac:dyDescent="0.55000000000000004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 x14ac:dyDescent="0.55000000000000004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 x14ac:dyDescent="0.55000000000000004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 x14ac:dyDescent="0.55000000000000004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 x14ac:dyDescent="0.55000000000000004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 x14ac:dyDescent="0.55000000000000004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 x14ac:dyDescent="0.55000000000000004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 x14ac:dyDescent="0.55000000000000004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 x14ac:dyDescent="0.55000000000000004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 x14ac:dyDescent="0.55000000000000004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 x14ac:dyDescent="0.55000000000000004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 x14ac:dyDescent="0.55000000000000004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 x14ac:dyDescent="0.55000000000000004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 x14ac:dyDescent="0.55000000000000004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 x14ac:dyDescent="0.55000000000000004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 x14ac:dyDescent="0.55000000000000004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 x14ac:dyDescent="0.55000000000000004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 x14ac:dyDescent="0.55000000000000004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 x14ac:dyDescent="0.55000000000000004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 x14ac:dyDescent="0.55000000000000004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 x14ac:dyDescent="0.55000000000000004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 x14ac:dyDescent="0.55000000000000004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 x14ac:dyDescent="0.55000000000000004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 x14ac:dyDescent="0.55000000000000004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 x14ac:dyDescent="0.55000000000000004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 x14ac:dyDescent="0.55000000000000004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 x14ac:dyDescent="0.55000000000000004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 x14ac:dyDescent="0.55000000000000004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 x14ac:dyDescent="0.55000000000000004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 x14ac:dyDescent="0.55000000000000004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 x14ac:dyDescent="0.55000000000000004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 x14ac:dyDescent="0.55000000000000004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 x14ac:dyDescent="0.55000000000000004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 x14ac:dyDescent="0.55000000000000004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 x14ac:dyDescent="0.55000000000000004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 x14ac:dyDescent="0.55000000000000004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 x14ac:dyDescent="0.55000000000000004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 x14ac:dyDescent="0.55000000000000004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 x14ac:dyDescent="0.55000000000000004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 x14ac:dyDescent="0.55000000000000004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 x14ac:dyDescent="0.55000000000000004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 x14ac:dyDescent="0.55000000000000004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 x14ac:dyDescent="0.55000000000000004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 x14ac:dyDescent="0.55000000000000004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 x14ac:dyDescent="0.55000000000000004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 x14ac:dyDescent="0.55000000000000004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 x14ac:dyDescent="0.55000000000000004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 x14ac:dyDescent="0.55000000000000004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 x14ac:dyDescent="0.55000000000000004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 x14ac:dyDescent="0.55000000000000004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 x14ac:dyDescent="0.55000000000000004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 x14ac:dyDescent="0.55000000000000004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 x14ac:dyDescent="0.55000000000000004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 x14ac:dyDescent="0.55000000000000004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 x14ac:dyDescent="0.55000000000000004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 x14ac:dyDescent="0.55000000000000004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 x14ac:dyDescent="0.55000000000000004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 x14ac:dyDescent="0.55000000000000004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 x14ac:dyDescent="0.55000000000000004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 x14ac:dyDescent="0.55000000000000004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 x14ac:dyDescent="0.55000000000000004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 x14ac:dyDescent="0.55000000000000004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 x14ac:dyDescent="0.55000000000000004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 x14ac:dyDescent="0.55000000000000004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 x14ac:dyDescent="0.55000000000000004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 x14ac:dyDescent="0.55000000000000004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 x14ac:dyDescent="0.55000000000000004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 x14ac:dyDescent="0.55000000000000004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 x14ac:dyDescent="0.55000000000000004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 x14ac:dyDescent="0.55000000000000004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 x14ac:dyDescent="0.55000000000000004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 x14ac:dyDescent="0.55000000000000004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 x14ac:dyDescent="0.55000000000000004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 x14ac:dyDescent="0.55000000000000004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 x14ac:dyDescent="0.55000000000000004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 x14ac:dyDescent="0.55000000000000004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 x14ac:dyDescent="0.55000000000000004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 x14ac:dyDescent="0.55000000000000004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 x14ac:dyDescent="0.55000000000000004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 x14ac:dyDescent="0.55000000000000004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 x14ac:dyDescent="0.55000000000000004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 x14ac:dyDescent="0.55000000000000004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 x14ac:dyDescent="0.55000000000000004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 x14ac:dyDescent="0.55000000000000004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 x14ac:dyDescent="0.55000000000000004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 x14ac:dyDescent="0.55000000000000004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 x14ac:dyDescent="0.55000000000000004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 x14ac:dyDescent="0.55000000000000004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 x14ac:dyDescent="0.55000000000000004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 x14ac:dyDescent="0.55000000000000004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 x14ac:dyDescent="0.55000000000000004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 x14ac:dyDescent="0.55000000000000004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 x14ac:dyDescent="0.55000000000000004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 x14ac:dyDescent="0.55000000000000004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 x14ac:dyDescent="0.55000000000000004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 x14ac:dyDescent="0.55000000000000004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 x14ac:dyDescent="0.55000000000000004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 x14ac:dyDescent="0.55000000000000004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 x14ac:dyDescent="0.55000000000000004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 x14ac:dyDescent="0.55000000000000004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 x14ac:dyDescent="0.55000000000000004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 x14ac:dyDescent="0.55000000000000004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 x14ac:dyDescent="0.55000000000000004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 x14ac:dyDescent="0.55000000000000004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 x14ac:dyDescent="0.55000000000000004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 x14ac:dyDescent="0.55000000000000004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 x14ac:dyDescent="0.55000000000000004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 x14ac:dyDescent="0.55000000000000004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 x14ac:dyDescent="0.55000000000000004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 x14ac:dyDescent="0.55000000000000004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 x14ac:dyDescent="0.55000000000000004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 x14ac:dyDescent="0.55000000000000004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 x14ac:dyDescent="0.55000000000000004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 x14ac:dyDescent="0.55000000000000004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 x14ac:dyDescent="0.55000000000000004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 x14ac:dyDescent="0.55000000000000004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 x14ac:dyDescent="0.55000000000000004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 x14ac:dyDescent="0.55000000000000004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 x14ac:dyDescent="0.55000000000000004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 x14ac:dyDescent="0.55000000000000004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 x14ac:dyDescent="0.55000000000000004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 x14ac:dyDescent="0.55000000000000004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 x14ac:dyDescent="0.55000000000000004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 x14ac:dyDescent="0.55000000000000004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 x14ac:dyDescent="0.55000000000000004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 x14ac:dyDescent="0.55000000000000004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 x14ac:dyDescent="0.55000000000000004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 x14ac:dyDescent="0.55000000000000004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 x14ac:dyDescent="0.55000000000000004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 x14ac:dyDescent="0.55000000000000004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 x14ac:dyDescent="0.55000000000000004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 x14ac:dyDescent="0.55000000000000004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 x14ac:dyDescent="0.55000000000000004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 x14ac:dyDescent="0.55000000000000004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 x14ac:dyDescent="0.55000000000000004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 x14ac:dyDescent="0.55000000000000004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 x14ac:dyDescent="0.55000000000000004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 x14ac:dyDescent="0.55000000000000004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 x14ac:dyDescent="0.55000000000000004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 x14ac:dyDescent="0.55000000000000004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 x14ac:dyDescent="0.55000000000000004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 x14ac:dyDescent="0.55000000000000004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 x14ac:dyDescent="0.55000000000000004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 x14ac:dyDescent="0.55000000000000004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 x14ac:dyDescent="0.55000000000000004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 x14ac:dyDescent="0.55000000000000004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 x14ac:dyDescent="0.55000000000000004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 x14ac:dyDescent="0.55000000000000004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 x14ac:dyDescent="0.55000000000000004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 x14ac:dyDescent="0.55000000000000004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 x14ac:dyDescent="0.55000000000000004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 x14ac:dyDescent="0.55000000000000004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 x14ac:dyDescent="0.55000000000000004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 x14ac:dyDescent="0.55000000000000004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 x14ac:dyDescent="0.55000000000000004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 x14ac:dyDescent="0.55000000000000004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 x14ac:dyDescent="0.55000000000000004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 x14ac:dyDescent="0.55000000000000004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 x14ac:dyDescent="0.55000000000000004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 x14ac:dyDescent="0.55000000000000004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 x14ac:dyDescent="0.55000000000000004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 x14ac:dyDescent="0.55000000000000004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 x14ac:dyDescent="0.55000000000000004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 x14ac:dyDescent="0.55000000000000004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 x14ac:dyDescent="0.55000000000000004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 x14ac:dyDescent="0.55000000000000004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 x14ac:dyDescent="0.55000000000000004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 x14ac:dyDescent="0.55000000000000004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 x14ac:dyDescent="0.55000000000000004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 x14ac:dyDescent="0.55000000000000004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 x14ac:dyDescent="0.55000000000000004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 x14ac:dyDescent="0.55000000000000004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 x14ac:dyDescent="0.55000000000000004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 x14ac:dyDescent="0.55000000000000004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 x14ac:dyDescent="0.55000000000000004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 x14ac:dyDescent="0.55000000000000004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 x14ac:dyDescent="0.55000000000000004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 x14ac:dyDescent="0.55000000000000004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 x14ac:dyDescent="0.55000000000000004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 x14ac:dyDescent="0.55000000000000004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 x14ac:dyDescent="0.55000000000000004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 x14ac:dyDescent="0.55000000000000004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 x14ac:dyDescent="0.55000000000000004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 x14ac:dyDescent="0.55000000000000004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 x14ac:dyDescent="0.55000000000000004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 x14ac:dyDescent="0.55000000000000004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 x14ac:dyDescent="0.55000000000000004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 x14ac:dyDescent="0.55000000000000004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 x14ac:dyDescent="0.55000000000000004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 x14ac:dyDescent="0.55000000000000004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 x14ac:dyDescent="0.55000000000000004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 x14ac:dyDescent="0.55000000000000004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 x14ac:dyDescent="0.55000000000000004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 x14ac:dyDescent="0.55000000000000004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 x14ac:dyDescent="0.55000000000000004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 x14ac:dyDescent="0.55000000000000004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 x14ac:dyDescent="0.55000000000000004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 x14ac:dyDescent="0.55000000000000004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 x14ac:dyDescent="0.55000000000000004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 x14ac:dyDescent="0.55000000000000004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 x14ac:dyDescent="0.55000000000000004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 x14ac:dyDescent="0.55000000000000004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 x14ac:dyDescent="0.55000000000000004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 x14ac:dyDescent="0.55000000000000004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 x14ac:dyDescent="0.55000000000000004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 x14ac:dyDescent="0.55000000000000004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 x14ac:dyDescent="0.55000000000000004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 x14ac:dyDescent="0.55000000000000004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 x14ac:dyDescent="0.55000000000000004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 x14ac:dyDescent="0.55000000000000004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 x14ac:dyDescent="0.55000000000000004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 x14ac:dyDescent="0.55000000000000004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 x14ac:dyDescent="0.55000000000000004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 x14ac:dyDescent="0.55000000000000004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 x14ac:dyDescent="0.55000000000000004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 x14ac:dyDescent="0.55000000000000004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 x14ac:dyDescent="0.55000000000000004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 x14ac:dyDescent="0.55000000000000004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 x14ac:dyDescent="0.55000000000000004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 x14ac:dyDescent="0.55000000000000004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 x14ac:dyDescent="0.55000000000000004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 x14ac:dyDescent="0.55000000000000004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 x14ac:dyDescent="0.55000000000000004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 x14ac:dyDescent="0.55000000000000004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 x14ac:dyDescent="0.55000000000000004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 x14ac:dyDescent="0.55000000000000004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 x14ac:dyDescent="0.55000000000000004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 x14ac:dyDescent="0.55000000000000004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 x14ac:dyDescent="0.55000000000000004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 x14ac:dyDescent="0.55000000000000004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 x14ac:dyDescent="0.55000000000000004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 x14ac:dyDescent="0.55000000000000004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 x14ac:dyDescent="0.55000000000000004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 x14ac:dyDescent="0.55000000000000004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 x14ac:dyDescent="0.55000000000000004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 x14ac:dyDescent="0.55000000000000004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 x14ac:dyDescent="0.55000000000000004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 x14ac:dyDescent="0.55000000000000004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 x14ac:dyDescent="0.55000000000000004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 x14ac:dyDescent="0.55000000000000004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 x14ac:dyDescent="0.55000000000000004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 x14ac:dyDescent="0.55000000000000004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 x14ac:dyDescent="0.55000000000000004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 x14ac:dyDescent="0.55000000000000004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 x14ac:dyDescent="0.55000000000000004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 x14ac:dyDescent="0.55000000000000004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 x14ac:dyDescent="0.55000000000000004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 x14ac:dyDescent="0.55000000000000004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 x14ac:dyDescent="0.55000000000000004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 x14ac:dyDescent="0.55000000000000004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 x14ac:dyDescent="0.55000000000000004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 x14ac:dyDescent="0.55000000000000004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 x14ac:dyDescent="0.55000000000000004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 x14ac:dyDescent="0.55000000000000004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 x14ac:dyDescent="0.55000000000000004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 x14ac:dyDescent="0.55000000000000004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 x14ac:dyDescent="0.55000000000000004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 x14ac:dyDescent="0.55000000000000004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 x14ac:dyDescent="0.55000000000000004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 x14ac:dyDescent="0.55000000000000004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 x14ac:dyDescent="0.55000000000000004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 x14ac:dyDescent="0.55000000000000004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 x14ac:dyDescent="0.55000000000000004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 x14ac:dyDescent="0.55000000000000004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 x14ac:dyDescent="0.55000000000000004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 x14ac:dyDescent="0.55000000000000004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 x14ac:dyDescent="0.55000000000000004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 x14ac:dyDescent="0.55000000000000004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 x14ac:dyDescent="0.55000000000000004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 x14ac:dyDescent="0.55000000000000004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 x14ac:dyDescent="0.55000000000000004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 x14ac:dyDescent="0.55000000000000004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 x14ac:dyDescent="0.55000000000000004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 x14ac:dyDescent="0.55000000000000004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 x14ac:dyDescent="0.55000000000000004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 x14ac:dyDescent="0.55000000000000004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 x14ac:dyDescent="0.55000000000000004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 x14ac:dyDescent="0.55000000000000004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 x14ac:dyDescent="0.55000000000000004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 x14ac:dyDescent="0.55000000000000004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 x14ac:dyDescent="0.55000000000000004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 x14ac:dyDescent="0.55000000000000004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 x14ac:dyDescent="0.55000000000000004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 x14ac:dyDescent="0.55000000000000004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 x14ac:dyDescent="0.55000000000000004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 x14ac:dyDescent="0.55000000000000004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 x14ac:dyDescent="0.55000000000000004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 x14ac:dyDescent="0.55000000000000004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 x14ac:dyDescent="0.55000000000000004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 x14ac:dyDescent="0.55000000000000004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 x14ac:dyDescent="0.55000000000000004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 x14ac:dyDescent="0.55000000000000004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 x14ac:dyDescent="0.55000000000000004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 x14ac:dyDescent="0.55000000000000004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 x14ac:dyDescent="0.55000000000000004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 x14ac:dyDescent="0.55000000000000004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 x14ac:dyDescent="0.55000000000000004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 x14ac:dyDescent="0.55000000000000004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 x14ac:dyDescent="0.55000000000000004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 x14ac:dyDescent="0.55000000000000004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 x14ac:dyDescent="0.55000000000000004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 x14ac:dyDescent="0.55000000000000004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 x14ac:dyDescent="0.55000000000000004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 x14ac:dyDescent="0.55000000000000004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 x14ac:dyDescent="0.55000000000000004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 x14ac:dyDescent="0.55000000000000004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 x14ac:dyDescent="0.55000000000000004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 x14ac:dyDescent="0.55000000000000004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 x14ac:dyDescent="0.55000000000000004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 x14ac:dyDescent="0.55000000000000004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 x14ac:dyDescent="0.55000000000000004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 x14ac:dyDescent="0.55000000000000004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 x14ac:dyDescent="0.55000000000000004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 x14ac:dyDescent="0.55000000000000004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 x14ac:dyDescent="0.55000000000000004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 x14ac:dyDescent="0.55000000000000004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 x14ac:dyDescent="0.55000000000000004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 x14ac:dyDescent="0.55000000000000004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 x14ac:dyDescent="0.55000000000000004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 x14ac:dyDescent="0.55000000000000004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 x14ac:dyDescent="0.55000000000000004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 x14ac:dyDescent="0.55000000000000004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 x14ac:dyDescent="0.55000000000000004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 x14ac:dyDescent="0.55000000000000004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 x14ac:dyDescent="0.55000000000000004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 x14ac:dyDescent="0.55000000000000004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 x14ac:dyDescent="0.55000000000000004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 x14ac:dyDescent="0.55000000000000004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 x14ac:dyDescent="0.55000000000000004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 x14ac:dyDescent="0.55000000000000004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 x14ac:dyDescent="0.55000000000000004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 x14ac:dyDescent="0.55000000000000004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 x14ac:dyDescent="0.55000000000000004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 x14ac:dyDescent="0.55000000000000004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 x14ac:dyDescent="0.55000000000000004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 x14ac:dyDescent="0.55000000000000004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 x14ac:dyDescent="0.55000000000000004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 x14ac:dyDescent="0.55000000000000004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 x14ac:dyDescent="0.55000000000000004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 x14ac:dyDescent="0.55000000000000004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 x14ac:dyDescent="0.55000000000000004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 x14ac:dyDescent="0.55000000000000004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 x14ac:dyDescent="0.55000000000000004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 x14ac:dyDescent="0.55000000000000004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 x14ac:dyDescent="0.55000000000000004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 x14ac:dyDescent="0.55000000000000004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 x14ac:dyDescent="0.55000000000000004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 x14ac:dyDescent="0.55000000000000004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 x14ac:dyDescent="0.55000000000000004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 x14ac:dyDescent="0.55000000000000004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 x14ac:dyDescent="0.55000000000000004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 x14ac:dyDescent="0.55000000000000004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 x14ac:dyDescent="0.55000000000000004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 x14ac:dyDescent="0.55000000000000004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 x14ac:dyDescent="0.55000000000000004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 x14ac:dyDescent="0.55000000000000004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 x14ac:dyDescent="0.55000000000000004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 x14ac:dyDescent="0.55000000000000004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 x14ac:dyDescent="0.55000000000000004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 x14ac:dyDescent="0.55000000000000004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 x14ac:dyDescent="0.55000000000000004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 x14ac:dyDescent="0.55000000000000004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 x14ac:dyDescent="0.55000000000000004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 x14ac:dyDescent="0.55000000000000004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 x14ac:dyDescent="0.55000000000000004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 x14ac:dyDescent="0.55000000000000004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 x14ac:dyDescent="0.55000000000000004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 x14ac:dyDescent="0.55000000000000004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 x14ac:dyDescent="0.55000000000000004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 x14ac:dyDescent="0.55000000000000004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 x14ac:dyDescent="0.55000000000000004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 x14ac:dyDescent="0.55000000000000004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 x14ac:dyDescent="0.55000000000000004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 x14ac:dyDescent="0.55000000000000004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 x14ac:dyDescent="0.55000000000000004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 x14ac:dyDescent="0.55000000000000004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 x14ac:dyDescent="0.55000000000000004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 x14ac:dyDescent="0.55000000000000004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 x14ac:dyDescent="0.55000000000000004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 x14ac:dyDescent="0.55000000000000004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 x14ac:dyDescent="0.55000000000000004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 x14ac:dyDescent="0.55000000000000004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 x14ac:dyDescent="0.55000000000000004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 x14ac:dyDescent="0.55000000000000004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 x14ac:dyDescent="0.55000000000000004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 x14ac:dyDescent="0.55000000000000004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 x14ac:dyDescent="0.55000000000000004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 x14ac:dyDescent="0.55000000000000004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 x14ac:dyDescent="0.55000000000000004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 x14ac:dyDescent="0.55000000000000004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 x14ac:dyDescent="0.55000000000000004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 x14ac:dyDescent="0.55000000000000004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 x14ac:dyDescent="0.55000000000000004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 x14ac:dyDescent="0.55000000000000004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 x14ac:dyDescent="0.55000000000000004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 x14ac:dyDescent="0.55000000000000004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 x14ac:dyDescent="0.55000000000000004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 x14ac:dyDescent="0.55000000000000004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 x14ac:dyDescent="0.55000000000000004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 x14ac:dyDescent="0.55000000000000004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 x14ac:dyDescent="0.55000000000000004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 x14ac:dyDescent="0.55000000000000004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 x14ac:dyDescent="0.55000000000000004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 x14ac:dyDescent="0.55000000000000004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 x14ac:dyDescent="0.55000000000000004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 x14ac:dyDescent="0.55000000000000004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 x14ac:dyDescent="0.55000000000000004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 x14ac:dyDescent="0.55000000000000004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 x14ac:dyDescent="0.55000000000000004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 x14ac:dyDescent="0.55000000000000004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 x14ac:dyDescent="0.55000000000000004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 x14ac:dyDescent="0.55000000000000004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 x14ac:dyDescent="0.55000000000000004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 x14ac:dyDescent="0.55000000000000004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 x14ac:dyDescent="0.55000000000000004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 x14ac:dyDescent="0.55000000000000004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 x14ac:dyDescent="0.55000000000000004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 x14ac:dyDescent="0.55000000000000004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 x14ac:dyDescent="0.55000000000000004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 x14ac:dyDescent="0.55000000000000004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 x14ac:dyDescent="0.55000000000000004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 x14ac:dyDescent="0.55000000000000004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 x14ac:dyDescent="0.55000000000000004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 x14ac:dyDescent="0.55000000000000004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 x14ac:dyDescent="0.55000000000000004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 x14ac:dyDescent="0.55000000000000004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 x14ac:dyDescent="0.55000000000000004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 x14ac:dyDescent="0.55000000000000004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 x14ac:dyDescent="0.55000000000000004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 x14ac:dyDescent="0.55000000000000004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 x14ac:dyDescent="0.55000000000000004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 x14ac:dyDescent="0.55000000000000004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 x14ac:dyDescent="0.55000000000000004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 x14ac:dyDescent="0.55000000000000004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 x14ac:dyDescent="0.55000000000000004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 x14ac:dyDescent="0.55000000000000004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 x14ac:dyDescent="0.55000000000000004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 x14ac:dyDescent="0.55000000000000004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 x14ac:dyDescent="0.55000000000000004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 x14ac:dyDescent="0.55000000000000004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 x14ac:dyDescent="0.55000000000000004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 x14ac:dyDescent="0.55000000000000004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 x14ac:dyDescent="0.55000000000000004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 x14ac:dyDescent="0.55000000000000004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 x14ac:dyDescent="0.55000000000000004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 x14ac:dyDescent="0.55000000000000004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 x14ac:dyDescent="0.55000000000000004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 x14ac:dyDescent="0.55000000000000004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 x14ac:dyDescent="0.55000000000000004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 x14ac:dyDescent="0.55000000000000004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 x14ac:dyDescent="0.55000000000000004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 x14ac:dyDescent="0.55000000000000004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 x14ac:dyDescent="0.55000000000000004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 x14ac:dyDescent="0.55000000000000004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 x14ac:dyDescent="0.55000000000000004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 x14ac:dyDescent="0.55000000000000004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 x14ac:dyDescent="0.55000000000000004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 x14ac:dyDescent="0.55000000000000004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 x14ac:dyDescent="0.55000000000000004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 x14ac:dyDescent="0.55000000000000004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 x14ac:dyDescent="0.55000000000000004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 x14ac:dyDescent="0.55000000000000004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 x14ac:dyDescent="0.55000000000000004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 x14ac:dyDescent="0.55000000000000004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 x14ac:dyDescent="0.55000000000000004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 x14ac:dyDescent="0.55000000000000004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 x14ac:dyDescent="0.55000000000000004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 x14ac:dyDescent="0.55000000000000004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 x14ac:dyDescent="0.55000000000000004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 x14ac:dyDescent="0.55000000000000004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 x14ac:dyDescent="0.55000000000000004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 x14ac:dyDescent="0.55000000000000004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 x14ac:dyDescent="0.55000000000000004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 x14ac:dyDescent="0.55000000000000004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 x14ac:dyDescent="0.55000000000000004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 x14ac:dyDescent="0.55000000000000004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 x14ac:dyDescent="0.55000000000000004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 x14ac:dyDescent="0.55000000000000004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 x14ac:dyDescent="0.55000000000000004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 x14ac:dyDescent="0.55000000000000004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 x14ac:dyDescent="0.55000000000000004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 x14ac:dyDescent="0.55000000000000004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 x14ac:dyDescent="0.55000000000000004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 x14ac:dyDescent="0.55000000000000004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 x14ac:dyDescent="0.55000000000000004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 x14ac:dyDescent="0.55000000000000004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 x14ac:dyDescent="0.55000000000000004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 x14ac:dyDescent="0.55000000000000004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 x14ac:dyDescent="0.55000000000000004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 x14ac:dyDescent="0.55000000000000004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 x14ac:dyDescent="0.55000000000000004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 x14ac:dyDescent="0.55000000000000004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 x14ac:dyDescent="0.55000000000000004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 x14ac:dyDescent="0.55000000000000004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 x14ac:dyDescent="0.55000000000000004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 x14ac:dyDescent="0.55000000000000004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 x14ac:dyDescent="0.55000000000000004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 x14ac:dyDescent="0.55000000000000004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 x14ac:dyDescent="0.55000000000000004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 x14ac:dyDescent="0.55000000000000004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 x14ac:dyDescent="0.55000000000000004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 x14ac:dyDescent="0.55000000000000004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 x14ac:dyDescent="0.55000000000000004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 x14ac:dyDescent="0.55000000000000004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 x14ac:dyDescent="0.55000000000000004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 x14ac:dyDescent="0.55000000000000004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 x14ac:dyDescent="0.55000000000000004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 x14ac:dyDescent="0.55000000000000004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 x14ac:dyDescent="0.55000000000000004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 x14ac:dyDescent="0.55000000000000004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 x14ac:dyDescent="0.55000000000000004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 x14ac:dyDescent="0.55000000000000004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 x14ac:dyDescent="0.55000000000000004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 x14ac:dyDescent="0.55000000000000004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 x14ac:dyDescent="0.55000000000000004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 x14ac:dyDescent="0.55000000000000004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 x14ac:dyDescent="0.55000000000000004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 x14ac:dyDescent="0.55000000000000004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 x14ac:dyDescent="0.55000000000000004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 x14ac:dyDescent="0.55000000000000004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 x14ac:dyDescent="0.55000000000000004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 x14ac:dyDescent="0.55000000000000004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 x14ac:dyDescent="0.55000000000000004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 x14ac:dyDescent="0.55000000000000004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 x14ac:dyDescent="0.55000000000000004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 x14ac:dyDescent="0.55000000000000004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 x14ac:dyDescent="0.55000000000000004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 x14ac:dyDescent="0.55000000000000004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 x14ac:dyDescent="0.55000000000000004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 x14ac:dyDescent="0.55000000000000004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 x14ac:dyDescent="0.55000000000000004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 x14ac:dyDescent="0.55000000000000004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 x14ac:dyDescent="0.55000000000000004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 x14ac:dyDescent="0.55000000000000004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 x14ac:dyDescent="0.55000000000000004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 x14ac:dyDescent="0.55000000000000004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 x14ac:dyDescent="0.55000000000000004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 x14ac:dyDescent="0.55000000000000004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 x14ac:dyDescent="0.55000000000000004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 x14ac:dyDescent="0.55000000000000004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 x14ac:dyDescent="0.55000000000000004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 x14ac:dyDescent="0.55000000000000004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 x14ac:dyDescent="0.55000000000000004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 x14ac:dyDescent="0.55000000000000004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 x14ac:dyDescent="0.55000000000000004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 x14ac:dyDescent="0.55000000000000004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 x14ac:dyDescent="0.55000000000000004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 x14ac:dyDescent="0.55000000000000004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 x14ac:dyDescent="0.55000000000000004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 x14ac:dyDescent="0.55000000000000004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 x14ac:dyDescent="0.55000000000000004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 x14ac:dyDescent="0.55000000000000004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 x14ac:dyDescent="0.55000000000000004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 x14ac:dyDescent="0.55000000000000004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 x14ac:dyDescent="0.55000000000000004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 x14ac:dyDescent="0.55000000000000004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 x14ac:dyDescent="0.55000000000000004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 x14ac:dyDescent="0.55000000000000004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 x14ac:dyDescent="0.55000000000000004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 x14ac:dyDescent="0.55000000000000004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 x14ac:dyDescent="0.55000000000000004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 x14ac:dyDescent="0.55000000000000004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 x14ac:dyDescent="0.55000000000000004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 x14ac:dyDescent="0.55000000000000004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 x14ac:dyDescent="0.55000000000000004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 x14ac:dyDescent="0.55000000000000004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 x14ac:dyDescent="0.55000000000000004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 x14ac:dyDescent="0.55000000000000004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 x14ac:dyDescent="0.55000000000000004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 x14ac:dyDescent="0.55000000000000004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 x14ac:dyDescent="0.55000000000000004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 x14ac:dyDescent="0.55000000000000004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 x14ac:dyDescent="0.55000000000000004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 x14ac:dyDescent="0.55000000000000004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 x14ac:dyDescent="0.55000000000000004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 x14ac:dyDescent="0.55000000000000004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 x14ac:dyDescent="0.55000000000000004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 x14ac:dyDescent="0.55000000000000004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 x14ac:dyDescent="0.55000000000000004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 x14ac:dyDescent="0.55000000000000004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 x14ac:dyDescent="0.55000000000000004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 x14ac:dyDescent="0.55000000000000004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 x14ac:dyDescent="0.55000000000000004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 x14ac:dyDescent="0.55000000000000004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 x14ac:dyDescent="0.55000000000000004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 x14ac:dyDescent="0.55000000000000004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 x14ac:dyDescent="0.55000000000000004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 x14ac:dyDescent="0.55000000000000004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 x14ac:dyDescent="0.55000000000000004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 x14ac:dyDescent="0.55000000000000004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 x14ac:dyDescent="0.55000000000000004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 x14ac:dyDescent="0.55000000000000004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 x14ac:dyDescent="0.55000000000000004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 x14ac:dyDescent="0.55000000000000004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 x14ac:dyDescent="0.55000000000000004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 x14ac:dyDescent="0.55000000000000004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 x14ac:dyDescent="0.55000000000000004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 x14ac:dyDescent="0.55000000000000004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 x14ac:dyDescent="0.55000000000000004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 x14ac:dyDescent="0.55000000000000004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 x14ac:dyDescent="0.55000000000000004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 x14ac:dyDescent="0.55000000000000004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 x14ac:dyDescent="0.55000000000000004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 x14ac:dyDescent="0.55000000000000004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 x14ac:dyDescent="0.55000000000000004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 x14ac:dyDescent="0.55000000000000004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 x14ac:dyDescent="0.55000000000000004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 x14ac:dyDescent="0.55000000000000004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 x14ac:dyDescent="0.55000000000000004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 x14ac:dyDescent="0.55000000000000004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 x14ac:dyDescent="0.55000000000000004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 x14ac:dyDescent="0.55000000000000004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 x14ac:dyDescent="0.55000000000000004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 x14ac:dyDescent="0.55000000000000004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 x14ac:dyDescent="0.55000000000000004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 x14ac:dyDescent="0.55000000000000004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 x14ac:dyDescent="0.55000000000000004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 x14ac:dyDescent="0.55000000000000004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 x14ac:dyDescent="0.55000000000000004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 x14ac:dyDescent="0.55000000000000004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 x14ac:dyDescent="0.55000000000000004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 x14ac:dyDescent="0.55000000000000004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 x14ac:dyDescent="0.55000000000000004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 x14ac:dyDescent="0.55000000000000004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 x14ac:dyDescent="0.55000000000000004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 x14ac:dyDescent="0.55000000000000004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 x14ac:dyDescent="0.55000000000000004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 x14ac:dyDescent="0.55000000000000004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 x14ac:dyDescent="0.55000000000000004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 x14ac:dyDescent="0.55000000000000004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 x14ac:dyDescent="0.55000000000000004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 x14ac:dyDescent="0.55000000000000004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 x14ac:dyDescent="0.55000000000000004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 x14ac:dyDescent="0.55000000000000004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 x14ac:dyDescent="0.55000000000000004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 x14ac:dyDescent="0.55000000000000004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 x14ac:dyDescent="0.55000000000000004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 x14ac:dyDescent="0.55000000000000004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 x14ac:dyDescent="0.55000000000000004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 x14ac:dyDescent="0.55000000000000004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 x14ac:dyDescent="0.55000000000000004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 x14ac:dyDescent="0.55000000000000004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 x14ac:dyDescent="0.55000000000000004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 x14ac:dyDescent="0.55000000000000004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 x14ac:dyDescent="0.55000000000000004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 x14ac:dyDescent="0.55000000000000004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 x14ac:dyDescent="0.55000000000000004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 x14ac:dyDescent="0.55000000000000004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 x14ac:dyDescent="0.55000000000000004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 x14ac:dyDescent="0.55000000000000004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 x14ac:dyDescent="0.55000000000000004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 x14ac:dyDescent="0.55000000000000004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 x14ac:dyDescent="0.55000000000000004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 x14ac:dyDescent="0.55000000000000004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 x14ac:dyDescent="0.55000000000000004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 x14ac:dyDescent="0.55000000000000004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 x14ac:dyDescent="0.55000000000000004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 x14ac:dyDescent="0.55000000000000004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 x14ac:dyDescent="0.55000000000000004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 x14ac:dyDescent="0.55000000000000004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 x14ac:dyDescent="0.55000000000000004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 x14ac:dyDescent="0.55000000000000004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 x14ac:dyDescent="0.55000000000000004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 x14ac:dyDescent="0.55000000000000004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 x14ac:dyDescent="0.55000000000000004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 x14ac:dyDescent="0.55000000000000004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 x14ac:dyDescent="0.55000000000000004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 x14ac:dyDescent="0.55000000000000004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 x14ac:dyDescent="0.55000000000000004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 x14ac:dyDescent="0.55000000000000004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 x14ac:dyDescent="0.55000000000000004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 x14ac:dyDescent="0.55000000000000004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 x14ac:dyDescent="0.55000000000000004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 x14ac:dyDescent="0.55000000000000004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 x14ac:dyDescent="0.55000000000000004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 x14ac:dyDescent="0.55000000000000004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 x14ac:dyDescent="0.55000000000000004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 x14ac:dyDescent="0.55000000000000004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 x14ac:dyDescent="0.55000000000000004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 x14ac:dyDescent="0.55000000000000004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 x14ac:dyDescent="0.55000000000000004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 x14ac:dyDescent="0.55000000000000004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 x14ac:dyDescent="0.55000000000000004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 x14ac:dyDescent="0.55000000000000004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 x14ac:dyDescent="0.55000000000000004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 x14ac:dyDescent="0.55000000000000004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 x14ac:dyDescent="0.55000000000000004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 x14ac:dyDescent="0.55000000000000004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 x14ac:dyDescent="0.55000000000000004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 x14ac:dyDescent="0.55000000000000004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 x14ac:dyDescent="0.55000000000000004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 x14ac:dyDescent="0.55000000000000004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 x14ac:dyDescent="0.55000000000000004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 x14ac:dyDescent="0.55000000000000004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 x14ac:dyDescent="0.55000000000000004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 x14ac:dyDescent="0.55000000000000004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 x14ac:dyDescent="0.55000000000000004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 x14ac:dyDescent="0.55000000000000004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 x14ac:dyDescent="0.55000000000000004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 x14ac:dyDescent="0.55000000000000004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 x14ac:dyDescent="0.55000000000000004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 x14ac:dyDescent="0.55000000000000004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 x14ac:dyDescent="0.55000000000000004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 x14ac:dyDescent="0.55000000000000004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 x14ac:dyDescent="0.55000000000000004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 x14ac:dyDescent="0.55000000000000004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 x14ac:dyDescent="0.55000000000000004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 x14ac:dyDescent="0.55000000000000004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 x14ac:dyDescent="0.55000000000000004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 x14ac:dyDescent="0.55000000000000004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 x14ac:dyDescent="0.55000000000000004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 x14ac:dyDescent="0.55000000000000004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 x14ac:dyDescent="0.55000000000000004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 x14ac:dyDescent="0.55000000000000004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 x14ac:dyDescent="0.55000000000000004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 x14ac:dyDescent="0.55000000000000004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 x14ac:dyDescent="0.55000000000000004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 x14ac:dyDescent="0.55000000000000004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 x14ac:dyDescent="0.55000000000000004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 x14ac:dyDescent="0.55000000000000004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 x14ac:dyDescent="0.55000000000000004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 x14ac:dyDescent="0.55000000000000004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 x14ac:dyDescent="0.55000000000000004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 x14ac:dyDescent="0.55000000000000004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 x14ac:dyDescent="0.55000000000000004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 x14ac:dyDescent="0.55000000000000004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 x14ac:dyDescent="0.55000000000000004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 x14ac:dyDescent="0.55000000000000004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 x14ac:dyDescent="0.55000000000000004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 x14ac:dyDescent="0.55000000000000004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 x14ac:dyDescent="0.55000000000000004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 x14ac:dyDescent="0.55000000000000004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 x14ac:dyDescent="0.55000000000000004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 x14ac:dyDescent="0.55000000000000004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 x14ac:dyDescent="0.55000000000000004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 x14ac:dyDescent="0.55000000000000004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 x14ac:dyDescent="0.55000000000000004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 x14ac:dyDescent="0.55000000000000004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 x14ac:dyDescent="0.55000000000000004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 x14ac:dyDescent="0.55000000000000004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 x14ac:dyDescent="0.55000000000000004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 x14ac:dyDescent="0.55000000000000004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 x14ac:dyDescent="0.55000000000000004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 x14ac:dyDescent="0.55000000000000004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 x14ac:dyDescent="0.55000000000000004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 x14ac:dyDescent="0.55000000000000004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 x14ac:dyDescent="0.55000000000000004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 x14ac:dyDescent="0.55000000000000004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 x14ac:dyDescent="0.55000000000000004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 x14ac:dyDescent="0.55000000000000004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 x14ac:dyDescent="0.55000000000000004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 x14ac:dyDescent="0.55000000000000004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 x14ac:dyDescent="0.55000000000000004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 x14ac:dyDescent="0.55000000000000004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 x14ac:dyDescent="0.55000000000000004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 x14ac:dyDescent="0.55000000000000004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 x14ac:dyDescent="0.55000000000000004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 x14ac:dyDescent="0.55000000000000004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 x14ac:dyDescent="0.55000000000000004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 x14ac:dyDescent="0.55000000000000004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 x14ac:dyDescent="0.55000000000000004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 x14ac:dyDescent="0.55000000000000004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 x14ac:dyDescent="0.55000000000000004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 x14ac:dyDescent="0.55000000000000004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 x14ac:dyDescent="0.55000000000000004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 x14ac:dyDescent="0.55000000000000004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 x14ac:dyDescent="0.55000000000000004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 x14ac:dyDescent="0.55000000000000004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 x14ac:dyDescent="0.55000000000000004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 x14ac:dyDescent="0.55000000000000004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 x14ac:dyDescent="0.55000000000000004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 x14ac:dyDescent="0.55000000000000004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 x14ac:dyDescent="0.55000000000000004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 x14ac:dyDescent="0.55000000000000004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 x14ac:dyDescent="0.55000000000000004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 x14ac:dyDescent="0.55000000000000004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 x14ac:dyDescent="0.55000000000000004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 x14ac:dyDescent="0.55000000000000004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 x14ac:dyDescent="0.55000000000000004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 x14ac:dyDescent="0.55000000000000004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 x14ac:dyDescent="0.55000000000000004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 x14ac:dyDescent="0.55000000000000004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 x14ac:dyDescent="0.55000000000000004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 x14ac:dyDescent="0.55000000000000004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 x14ac:dyDescent="0.55000000000000004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 x14ac:dyDescent="0.55000000000000004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 x14ac:dyDescent="0.55000000000000004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 x14ac:dyDescent="0.55000000000000004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 x14ac:dyDescent="0.55000000000000004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 x14ac:dyDescent="0.55000000000000004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 x14ac:dyDescent="0.55000000000000004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 x14ac:dyDescent="0.55000000000000004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 x14ac:dyDescent="0.55000000000000004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 x14ac:dyDescent="0.55000000000000004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 x14ac:dyDescent="0.55000000000000004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 x14ac:dyDescent="0.55000000000000004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 x14ac:dyDescent="0.55000000000000004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 x14ac:dyDescent="0.55000000000000004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 x14ac:dyDescent="0.55000000000000004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 x14ac:dyDescent="0.55000000000000004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 x14ac:dyDescent="0.55000000000000004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 x14ac:dyDescent="0.55000000000000004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 x14ac:dyDescent="0.55000000000000004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 x14ac:dyDescent="0.55000000000000004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 x14ac:dyDescent="0.55000000000000004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 x14ac:dyDescent="0.55000000000000004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 x14ac:dyDescent="0.55000000000000004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 x14ac:dyDescent="0.55000000000000004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 x14ac:dyDescent="0.55000000000000004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 x14ac:dyDescent="0.55000000000000004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 x14ac:dyDescent="0.55000000000000004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 x14ac:dyDescent="0.55000000000000004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 x14ac:dyDescent="0.55000000000000004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 x14ac:dyDescent="0.55000000000000004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 x14ac:dyDescent="0.55000000000000004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 x14ac:dyDescent="0.55000000000000004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 x14ac:dyDescent="0.55000000000000004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 x14ac:dyDescent="0.55000000000000004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 x14ac:dyDescent="0.55000000000000004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 x14ac:dyDescent="0.55000000000000004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 x14ac:dyDescent="0.55000000000000004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 x14ac:dyDescent="0.55000000000000004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 x14ac:dyDescent="0.55000000000000004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 x14ac:dyDescent="0.55000000000000004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 x14ac:dyDescent="0.55000000000000004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 x14ac:dyDescent="0.55000000000000004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 x14ac:dyDescent="0.55000000000000004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 x14ac:dyDescent="0.55000000000000004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 x14ac:dyDescent="0.55000000000000004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 x14ac:dyDescent="0.55000000000000004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 x14ac:dyDescent="0.55000000000000004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 x14ac:dyDescent="0.55000000000000004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 x14ac:dyDescent="0.55000000000000004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 x14ac:dyDescent="0.55000000000000004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 x14ac:dyDescent="0.55000000000000004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 x14ac:dyDescent="0.55000000000000004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 x14ac:dyDescent="0.55000000000000004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 x14ac:dyDescent="0.55000000000000004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 x14ac:dyDescent="0.55000000000000004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 x14ac:dyDescent="0.55000000000000004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 x14ac:dyDescent="0.55000000000000004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 x14ac:dyDescent="0.55000000000000004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 x14ac:dyDescent="0.55000000000000004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 x14ac:dyDescent="0.55000000000000004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 x14ac:dyDescent="0.55000000000000004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 x14ac:dyDescent="0.55000000000000004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 x14ac:dyDescent="0.55000000000000004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 x14ac:dyDescent="0.55000000000000004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 x14ac:dyDescent="0.55000000000000004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 x14ac:dyDescent="0.55000000000000004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 x14ac:dyDescent="0.55000000000000004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 x14ac:dyDescent="0.55000000000000004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 x14ac:dyDescent="0.55000000000000004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 x14ac:dyDescent="0.55000000000000004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 x14ac:dyDescent="0.55000000000000004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 x14ac:dyDescent="0.55000000000000004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 x14ac:dyDescent="0.55000000000000004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 x14ac:dyDescent="0.55000000000000004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 x14ac:dyDescent="0.55000000000000004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 x14ac:dyDescent="0.55000000000000004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 x14ac:dyDescent="0.55000000000000004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 x14ac:dyDescent="0.55000000000000004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 x14ac:dyDescent="0.55000000000000004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 x14ac:dyDescent="0.55000000000000004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 x14ac:dyDescent="0.55000000000000004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 x14ac:dyDescent="0.55000000000000004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 x14ac:dyDescent="0.55000000000000004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 x14ac:dyDescent="0.55000000000000004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 x14ac:dyDescent="0.55000000000000004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 x14ac:dyDescent="0.55000000000000004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 x14ac:dyDescent="0.55000000000000004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 x14ac:dyDescent="0.55000000000000004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 x14ac:dyDescent="0.55000000000000004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 x14ac:dyDescent="0.55000000000000004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 x14ac:dyDescent="0.55000000000000004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 x14ac:dyDescent="0.55000000000000004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 x14ac:dyDescent="0.55000000000000004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 x14ac:dyDescent="0.55000000000000004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 x14ac:dyDescent="0.55000000000000004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 x14ac:dyDescent="0.55000000000000004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 x14ac:dyDescent="0.55000000000000004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 x14ac:dyDescent="0.55000000000000004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 x14ac:dyDescent="0.55000000000000004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 x14ac:dyDescent="0.55000000000000004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 x14ac:dyDescent="0.55000000000000004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 x14ac:dyDescent="0.55000000000000004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 x14ac:dyDescent="0.55000000000000004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 x14ac:dyDescent="0.55000000000000004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 x14ac:dyDescent="0.55000000000000004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 x14ac:dyDescent="0.55000000000000004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 x14ac:dyDescent="0.55000000000000004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 x14ac:dyDescent="0.55000000000000004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 x14ac:dyDescent="0.55000000000000004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 x14ac:dyDescent="0.55000000000000004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 x14ac:dyDescent="0.55000000000000004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 x14ac:dyDescent="0.55000000000000004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 x14ac:dyDescent="0.55000000000000004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 x14ac:dyDescent="0.55000000000000004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 x14ac:dyDescent="0.55000000000000004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 x14ac:dyDescent="0.55000000000000004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 x14ac:dyDescent="0.55000000000000004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 x14ac:dyDescent="0.55000000000000004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 x14ac:dyDescent="0.55000000000000004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 x14ac:dyDescent="0.55000000000000004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 x14ac:dyDescent="0.55000000000000004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 x14ac:dyDescent="0.55000000000000004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 x14ac:dyDescent="0.55000000000000004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 x14ac:dyDescent="0.55000000000000004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 x14ac:dyDescent="0.55000000000000004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 x14ac:dyDescent="0.55000000000000004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 x14ac:dyDescent="0.55000000000000004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 x14ac:dyDescent="0.55000000000000004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 x14ac:dyDescent="0.55000000000000004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 x14ac:dyDescent="0.55000000000000004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 x14ac:dyDescent="0.55000000000000004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 x14ac:dyDescent="0.55000000000000004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 x14ac:dyDescent="0.55000000000000004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 x14ac:dyDescent="0.55000000000000004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 x14ac:dyDescent="0.55000000000000004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 x14ac:dyDescent="0.55000000000000004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 x14ac:dyDescent="0.55000000000000004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 x14ac:dyDescent="0.55000000000000004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 x14ac:dyDescent="0.55000000000000004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 x14ac:dyDescent="0.55000000000000004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 x14ac:dyDescent="0.55000000000000004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 x14ac:dyDescent="0.55000000000000004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 x14ac:dyDescent="0.55000000000000004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 x14ac:dyDescent="0.55000000000000004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 x14ac:dyDescent="0.55000000000000004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 x14ac:dyDescent="0.55000000000000004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 x14ac:dyDescent="0.55000000000000004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 x14ac:dyDescent="0.55000000000000004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 x14ac:dyDescent="0.55000000000000004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 x14ac:dyDescent="0.55000000000000004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 x14ac:dyDescent="0.55000000000000004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 x14ac:dyDescent="0.55000000000000004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 x14ac:dyDescent="0.55000000000000004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 x14ac:dyDescent="0.55000000000000004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 x14ac:dyDescent="0.55000000000000004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 x14ac:dyDescent="0.55000000000000004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 x14ac:dyDescent="0.55000000000000004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 x14ac:dyDescent="0.55000000000000004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 x14ac:dyDescent="0.55000000000000004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 x14ac:dyDescent="0.55000000000000004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 x14ac:dyDescent="0.55000000000000004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 x14ac:dyDescent="0.55000000000000004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 x14ac:dyDescent="0.55000000000000004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 x14ac:dyDescent="0.55000000000000004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 x14ac:dyDescent="0.55000000000000004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 x14ac:dyDescent="0.55000000000000004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 x14ac:dyDescent="0.55000000000000004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 x14ac:dyDescent="0.55000000000000004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 x14ac:dyDescent="0.55000000000000004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 x14ac:dyDescent="0.55000000000000004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 x14ac:dyDescent="0.55000000000000004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 x14ac:dyDescent="0.55000000000000004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 x14ac:dyDescent="0.55000000000000004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 x14ac:dyDescent="0.55000000000000004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 x14ac:dyDescent="0.55000000000000004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 x14ac:dyDescent="0.55000000000000004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 x14ac:dyDescent="0.55000000000000004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 x14ac:dyDescent="0.55000000000000004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 x14ac:dyDescent="0.55000000000000004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 x14ac:dyDescent="0.55000000000000004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 x14ac:dyDescent="0.55000000000000004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 x14ac:dyDescent="0.55000000000000004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 x14ac:dyDescent="0.55000000000000004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 x14ac:dyDescent="0.55000000000000004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 x14ac:dyDescent="0.55000000000000004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 x14ac:dyDescent="0.55000000000000004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 x14ac:dyDescent="0.55000000000000004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 x14ac:dyDescent="0.55000000000000004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 x14ac:dyDescent="0.55000000000000004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 x14ac:dyDescent="0.55000000000000004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 x14ac:dyDescent="0.55000000000000004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 x14ac:dyDescent="0.55000000000000004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 x14ac:dyDescent="0.55000000000000004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 x14ac:dyDescent="0.55000000000000004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 x14ac:dyDescent="0.55000000000000004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 x14ac:dyDescent="0.55000000000000004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 x14ac:dyDescent="0.55000000000000004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 x14ac:dyDescent="0.55000000000000004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 x14ac:dyDescent="0.55000000000000004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 x14ac:dyDescent="0.55000000000000004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 x14ac:dyDescent="0.55000000000000004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 x14ac:dyDescent="0.55000000000000004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 x14ac:dyDescent="0.55000000000000004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 x14ac:dyDescent="0.55000000000000004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 x14ac:dyDescent="0.55000000000000004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 x14ac:dyDescent="0.55000000000000004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 x14ac:dyDescent="0.55000000000000004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 x14ac:dyDescent="0.55000000000000004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 x14ac:dyDescent="0.55000000000000004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 x14ac:dyDescent="0.55000000000000004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 x14ac:dyDescent="0.55000000000000004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 x14ac:dyDescent="0.55000000000000004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 x14ac:dyDescent="0.55000000000000004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 x14ac:dyDescent="0.55000000000000004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 x14ac:dyDescent="0.55000000000000004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 x14ac:dyDescent="0.55000000000000004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 x14ac:dyDescent="0.55000000000000004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 x14ac:dyDescent="0.55000000000000004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 x14ac:dyDescent="0.55000000000000004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 x14ac:dyDescent="0.55000000000000004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 x14ac:dyDescent="0.55000000000000004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 x14ac:dyDescent="0.55000000000000004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 x14ac:dyDescent="0.55000000000000004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 x14ac:dyDescent="0.55000000000000004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 x14ac:dyDescent="0.55000000000000004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 x14ac:dyDescent="0.55000000000000004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 x14ac:dyDescent="0.55000000000000004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 x14ac:dyDescent="0.55000000000000004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 x14ac:dyDescent="0.55000000000000004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 x14ac:dyDescent="0.55000000000000004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 x14ac:dyDescent="0.55000000000000004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 x14ac:dyDescent="0.55000000000000004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 x14ac:dyDescent="0.55000000000000004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 x14ac:dyDescent="0.55000000000000004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 x14ac:dyDescent="0.55000000000000004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 x14ac:dyDescent="0.55000000000000004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 x14ac:dyDescent="0.55000000000000004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 x14ac:dyDescent="0.55000000000000004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 x14ac:dyDescent="0.55000000000000004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 x14ac:dyDescent="0.55000000000000004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 x14ac:dyDescent="0.55000000000000004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 x14ac:dyDescent="0.55000000000000004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 x14ac:dyDescent="0.55000000000000004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 x14ac:dyDescent="0.55000000000000004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 x14ac:dyDescent="0.55000000000000004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 x14ac:dyDescent="0.55000000000000004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 x14ac:dyDescent="0.55000000000000004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 x14ac:dyDescent="0.55000000000000004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 x14ac:dyDescent="0.55000000000000004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 x14ac:dyDescent="0.55000000000000004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 x14ac:dyDescent="0.55000000000000004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 x14ac:dyDescent="0.55000000000000004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 x14ac:dyDescent="0.55000000000000004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 x14ac:dyDescent="0.55000000000000004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 x14ac:dyDescent="0.55000000000000004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 x14ac:dyDescent="0.55000000000000004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 x14ac:dyDescent="0.55000000000000004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 x14ac:dyDescent="0.55000000000000004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 x14ac:dyDescent="0.55000000000000004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 x14ac:dyDescent="0.55000000000000004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 x14ac:dyDescent="0.55000000000000004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 x14ac:dyDescent="0.55000000000000004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 x14ac:dyDescent="0.55000000000000004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 x14ac:dyDescent="0.55000000000000004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 x14ac:dyDescent="0.55000000000000004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 x14ac:dyDescent="0.55000000000000004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 x14ac:dyDescent="0.55000000000000004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 x14ac:dyDescent="0.55000000000000004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 x14ac:dyDescent="0.55000000000000004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 x14ac:dyDescent="0.55000000000000004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 x14ac:dyDescent="0.55000000000000004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 x14ac:dyDescent="0.55000000000000004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 x14ac:dyDescent="0.55000000000000004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 x14ac:dyDescent="0.55000000000000004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 x14ac:dyDescent="0.55000000000000004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 x14ac:dyDescent="0.55000000000000004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 x14ac:dyDescent="0.55000000000000004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 x14ac:dyDescent="0.55000000000000004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 x14ac:dyDescent="0.55000000000000004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 x14ac:dyDescent="0.55000000000000004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 x14ac:dyDescent="0.55000000000000004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 x14ac:dyDescent="0.55000000000000004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 x14ac:dyDescent="0.55000000000000004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 x14ac:dyDescent="0.55000000000000004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 x14ac:dyDescent="0.55000000000000004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 x14ac:dyDescent="0.55000000000000004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 x14ac:dyDescent="0.55000000000000004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 x14ac:dyDescent="0.55000000000000004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 x14ac:dyDescent="0.55000000000000004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 x14ac:dyDescent="0.55000000000000004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 x14ac:dyDescent="0.55000000000000004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 x14ac:dyDescent="0.55000000000000004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 x14ac:dyDescent="0.55000000000000004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 x14ac:dyDescent="0.55000000000000004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 x14ac:dyDescent="0.55000000000000004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 x14ac:dyDescent="0.55000000000000004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 x14ac:dyDescent="0.55000000000000004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 x14ac:dyDescent="0.55000000000000004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 x14ac:dyDescent="0.55000000000000004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 x14ac:dyDescent="0.55000000000000004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 x14ac:dyDescent="0.55000000000000004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 x14ac:dyDescent="0.55000000000000004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 x14ac:dyDescent="0.55000000000000004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 x14ac:dyDescent="0.55000000000000004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 x14ac:dyDescent="0.55000000000000004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 x14ac:dyDescent="0.55000000000000004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 x14ac:dyDescent="0.55000000000000004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 x14ac:dyDescent="0.55000000000000004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 x14ac:dyDescent="0.55000000000000004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 x14ac:dyDescent="0.55000000000000004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 x14ac:dyDescent="0.55000000000000004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 x14ac:dyDescent="0.55000000000000004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 x14ac:dyDescent="0.55000000000000004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 x14ac:dyDescent="0.55000000000000004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 x14ac:dyDescent="0.55000000000000004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 x14ac:dyDescent="0.55000000000000004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 x14ac:dyDescent="0.55000000000000004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 x14ac:dyDescent="0.55000000000000004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 x14ac:dyDescent="0.55000000000000004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 x14ac:dyDescent="0.55000000000000004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 x14ac:dyDescent="0.55000000000000004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 x14ac:dyDescent="0.55000000000000004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 x14ac:dyDescent="0.55000000000000004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 x14ac:dyDescent="0.55000000000000004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 x14ac:dyDescent="0.55000000000000004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 x14ac:dyDescent="0.55000000000000004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 x14ac:dyDescent="0.55000000000000004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 x14ac:dyDescent="0.55000000000000004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 x14ac:dyDescent="0.55000000000000004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 x14ac:dyDescent="0.55000000000000004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 x14ac:dyDescent="0.55000000000000004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 x14ac:dyDescent="0.55000000000000004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 x14ac:dyDescent="0.55000000000000004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 x14ac:dyDescent="0.55000000000000004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 x14ac:dyDescent="0.55000000000000004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 x14ac:dyDescent="0.55000000000000004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 x14ac:dyDescent="0.55000000000000004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 x14ac:dyDescent="0.55000000000000004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 x14ac:dyDescent="0.55000000000000004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 x14ac:dyDescent="0.55000000000000004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 x14ac:dyDescent="0.55000000000000004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 x14ac:dyDescent="0.55000000000000004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 x14ac:dyDescent="0.55000000000000004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 x14ac:dyDescent="0.55000000000000004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 x14ac:dyDescent="0.55000000000000004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 x14ac:dyDescent="0.55000000000000004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 x14ac:dyDescent="0.55000000000000004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 x14ac:dyDescent="0.55000000000000004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 x14ac:dyDescent="0.55000000000000004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 x14ac:dyDescent="0.55000000000000004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 x14ac:dyDescent="0.55000000000000004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 x14ac:dyDescent="0.55000000000000004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 x14ac:dyDescent="0.55000000000000004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 x14ac:dyDescent="0.55000000000000004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 x14ac:dyDescent="0.55000000000000004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 x14ac:dyDescent="0.55000000000000004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 x14ac:dyDescent="0.55000000000000004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 x14ac:dyDescent="0.55000000000000004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 x14ac:dyDescent="0.55000000000000004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 x14ac:dyDescent="0.55000000000000004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 x14ac:dyDescent="0.55000000000000004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 x14ac:dyDescent="0.55000000000000004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 x14ac:dyDescent="0.55000000000000004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 x14ac:dyDescent="0.55000000000000004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 x14ac:dyDescent="0.55000000000000004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 x14ac:dyDescent="0.55000000000000004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 x14ac:dyDescent="0.55000000000000004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 x14ac:dyDescent="0.55000000000000004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 x14ac:dyDescent="0.55000000000000004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 x14ac:dyDescent="0.55000000000000004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 x14ac:dyDescent="0.55000000000000004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 x14ac:dyDescent="0.55000000000000004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 x14ac:dyDescent="0.55000000000000004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 x14ac:dyDescent="0.55000000000000004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 x14ac:dyDescent="0.55000000000000004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 x14ac:dyDescent="0.55000000000000004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 x14ac:dyDescent="0.55000000000000004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 x14ac:dyDescent="0.55000000000000004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 x14ac:dyDescent="0.55000000000000004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 x14ac:dyDescent="0.55000000000000004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 x14ac:dyDescent="0.55000000000000004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 x14ac:dyDescent="0.55000000000000004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 x14ac:dyDescent="0.55000000000000004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 x14ac:dyDescent="0.55000000000000004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 x14ac:dyDescent="0.55000000000000004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 x14ac:dyDescent="0.55000000000000004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 x14ac:dyDescent="0.55000000000000004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 x14ac:dyDescent="0.55000000000000004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 x14ac:dyDescent="0.55000000000000004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 x14ac:dyDescent="0.55000000000000004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 x14ac:dyDescent="0.55000000000000004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 x14ac:dyDescent="0.55000000000000004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 x14ac:dyDescent="0.55000000000000004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 x14ac:dyDescent="0.55000000000000004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 x14ac:dyDescent="0.55000000000000004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 x14ac:dyDescent="0.55000000000000004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 x14ac:dyDescent="0.55000000000000004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 x14ac:dyDescent="0.55000000000000004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 x14ac:dyDescent="0.55000000000000004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 x14ac:dyDescent="0.55000000000000004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 x14ac:dyDescent="0.55000000000000004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 x14ac:dyDescent="0.55000000000000004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 x14ac:dyDescent="0.55000000000000004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 x14ac:dyDescent="0.55000000000000004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 x14ac:dyDescent="0.55000000000000004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 x14ac:dyDescent="0.55000000000000004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 x14ac:dyDescent="0.55000000000000004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 x14ac:dyDescent="0.55000000000000004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 x14ac:dyDescent="0.55000000000000004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 x14ac:dyDescent="0.55000000000000004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 x14ac:dyDescent="0.55000000000000004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 x14ac:dyDescent="0.55000000000000004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 x14ac:dyDescent="0.55000000000000004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 x14ac:dyDescent="0.55000000000000004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 x14ac:dyDescent="0.55000000000000004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 x14ac:dyDescent="0.55000000000000004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 x14ac:dyDescent="0.55000000000000004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 x14ac:dyDescent="0.55000000000000004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 x14ac:dyDescent="0.55000000000000004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 x14ac:dyDescent="0.55000000000000004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 x14ac:dyDescent="0.55000000000000004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 x14ac:dyDescent="0.55000000000000004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 x14ac:dyDescent="0.55000000000000004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 x14ac:dyDescent="0.55000000000000004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 x14ac:dyDescent="0.55000000000000004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 x14ac:dyDescent="0.55000000000000004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 x14ac:dyDescent="0.55000000000000004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 x14ac:dyDescent="0.55000000000000004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 x14ac:dyDescent="0.55000000000000004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 x14ac:dyDescent="0.55000000000000004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 x14ac:dyDescent="0.55000000000000004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 x14ac:dyDescent="0.55000000000000004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 x14ac:dyDescent="0.55000000000000004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 x14ac:dyDescent="0.55000000000000004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 x14ac:dyDescent="0.55000000000000004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 x14ac:dyDescent="0.55000000000000004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 x14ac:dyDescent="0.55000000000000004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 x14ac:dyDescent="0.55000000000000004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 x14ac:dyDescent="0.55000000000000004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 x14ac:dyDescent="0.55000000000000004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 x14ac:dyDescent="0.55000000000000004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 x14ac:dyDescent="0.55000000000000004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 x14ac:dyDescent="0.55000000000000004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 x14ac:dyDescent="0.55000000000000004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 x14ac:dyDescent="0.55000000000000004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 x14ac:dyDescent="0.55000000000000004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 x14ac:dyDescent="0.55000000000000004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17"/>
  <sheetViews>
    <sheetView tabSelected="1" zoomScale="125" zoomScaleNormal="125" zoomScalePageLayoutView="12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ColWidth="8.83984375" defaultRowHeight="14.4" x14ac:dyDescent="0.55000000000000004"/>
  <cols>
    <col min="1" max="1" width="50.47265625" style="15" customWidth="1"/>
    <col min="2" max="2" width="11.47265625" style="15" customWidth="1"/>
    <col min="3" max="3" width="10.3125" style="15" customWidth="1"/>
    <col min="4" max="4" width="23" style="15" customWidth="1"/>
    <col min="5" max="5" width="17.68359375" style="15" bestFit="1" customWidth="1"/>
    <col min="6" max="6" width="13.3125" style="15" customWidth="1"/>
    <col min="7" max="7" width="11.83984375" style="15" customWidth="1"/>
    <col min="8" max="8" width="33.83984375" style="15" customWidth="1"/>
    <col min="9" max="9" width="12.68359375" style="15" customWidth="1"/>
    <col min="10" max="11" width="12.15625" style="15" customWidth="1"/>
    <col min="12" max="12" width="10.83984375" style="15" customWidth="1"/>
    <col min="13" max="13" width="31.15625" style="15" customWidth="1"/>
    <col min="14" max="15" width="9" style="15" customWidth="1"/>
    <col min="16" max="16" width="27.47265625" style="15" bestFit="1" customWidth="1"/>
    <col min="17" max="17" width="19.68359375" style="15" customWidth="1"/>
    <col min="18" max="18" width="11.15625" style="15" customWidth="1"/>
    <col min="19" max="19" width="20.3125" style="15" bestFit="1" customWidth="1"/>
    <col min="20" max="20" width="13.3125" style="15" bestFit="1" customWidth="1"/>
    <col min="21" max="21" width="9" style="15" bestFit="1" customWidth="1"/>
    <col min="22" max="22" width="15.68359375" style="15" bestFit="1" customWidth="1"/>
    <col min="23" max="23" width="17.68359375" style="15" bestFit="1" customWidth="1"/>
    <col min="24" max="24" width="14.3125" style="15" bestFit="1" customWidth="1"/>
    <col min="25" max="25" width="16.47265625" style="15" bestFit="1" customWidth="1"/>
    <col min="26" max="16384" width="8.83984375" style="15"/>
  </cols>
  <sheetData>
    <row r="1" spans="1:25" x14ac:dyDescent="0.55000000000000004">
      <c r="A1" s="15" t="str">
        <f>[1]ReOrgnising!R4</f>
        <v>SimulationName</v>
      </c>
      <c r="B1" s="15" t="s">
        <v>97</v>
      </c>
      <c r="C1" s="15" t="s">
        <v>2</v>
      </c>
      <c r="D1" s="15" t="s">
        <v>574</v>
      </c>
      <c r="E1" s="15" t="s">
        <v>95</v>
      </c>
      <c r="F1" s="15" t="s">
        <v>93</v>
      </c>
      <c r="G1" s="15" t="s">
        <v>611</v>
      </c>
      <c r="H1" s="39" t="s">
        <v>612</v>
      </c>
      <c r="I1" s="15" t="s">
        <v>355</v>
      </c>
      <c r="J1" s="15" t="s">
        <v>124</v>
      </c>
      <c r="K1" s="15" t="s">
        <v>307</v>
      </c>
      <c r="L1" s="15" t="s">
        <v>96</v>
      </c>
      <c r="M1" s="15" t="s">
        <v>573</v>
      </c>
      <c r="N1" s="15" t="s">
        <v>586</v>
      </c>
      <c r="O1" s="15" t="s">
        <v>587</v>
      </c>
      <c r="P1" s="15" t="s">
        <v>613</v>
      </c>
      <c r="Q1" s="15" t="s">
        <v>591</v>
      </c>
      <c r="R1" s="15" t="s">
        <v>592</v>
      </c>
      <c r="S1" s="15" t="s">
        <v>589</v>
      </c>
      <c r="T1" s="15" t="s">
        <v>588</v>
      </c>
      <c r="U1" s="15" t="s">
        <v>590</v>
      </c>
      <c r="V1" s="15" t="s">
        <v>603</v>
      </c>
      <c r="W1" s="15" t="s">
        <v>604</v>
      </c>
      <c r="X1" s="15" t="s">
        <v>605</v>
      </c>
      <c r="Y1" s="15" t="s">
        <v>606</v>
      </c>
    </row>
    <row r="2" spans="1:25" x14ac:dyDescent="0.55000000000000004">
      <c r="A2" s="16" t="s">
        <v>210</v>
      </c>
      <c r="B2" s="15" t="s">
        <v>98</v>
      </c>
      <c r="C2" s="20">
        <v>33529</v>
      </c>
      <c r="D2" s="15">
        <v>578.07000000000005</v>
      </c>
      <c r="E2" s="15">
        <v>387.51</v>
      </c>
      <c r="F2" s="3">
        <v>3.16</v>
      </c>
      <c r="G2" s="40">
        <f>E2/H2</f>
        <v>3176.311475409836</v>
      </c>
      <c r="H2" s="37">
        <v>0.122</v>
      </c>
      <c r="L2" s="34">
        <f>C2-DATE(1991,5,29)+1</f>
        <v>143</v>
      </c>
      <c r="M2" s="39"/>
      <c r="P2" s="40">
        <f>G2/1.5</f>
        <v>2117.5409836065573</v>
      </c>
      <c r="Q2" s="39"/>
      <c r="R2" s="40">
        <f>E2/D2</f>
        <v>0.67035134153303222</v>
      </c>
    </row>
    <row r="3" spans="1:25" x14ac:dyDescent="0.55000000000000004">
      <c r="A3" s="16" t="s">
        <v>211</v>
      </c>
      <c r="B3" s="15" t="s">
        <v>98</v>
      </c>
      <c r="C3" s="20">
        <v>33570</v>
      </c>
      <c r="D3" s="15">
        <v>549.62</v>
      </c>
      <c r="E3" s="15">
        <v>190.9933</v>
      </c>
      <c r="F3" s="3">
        <v>2.8866666666666698</v>
      </c>
      <c r="G3" s="40">
        <f>E3/H3</f>
        <v>1503.884251968504</v>
      </c>
      <c r="H3" s="37">
        <v>0.127</v>
      </c>
      <c r="L3" s="34">
        <f>C3-DATE(1991,7,30)+1</f>
        <v>122</v>
      </c>
      <c r="M3" s="39"/>
      <c r="P3" s="40">
        <f>G3/1.5</f>
        <v>1002.589501312336</v>
      </c>
      <c r="Q3" s="39"/>
      <c r="R3" s="40">
        <f>E3/D3</f>
        <v>0.34750063680360976</v>
      </c>
    </row>
    <row r="4" spans="1:25" x14ac:dyDescent="0.55000000000000004">
      <c r="A4" s="16" t="s">
        <v>212</v>
      </c>
      <c r="B4" s="15" t="s">
        <v>98</v>
      </c>
      <c r="C4" s="20">
        <v>32797</v>
      </c>
      <c r="E4" s="15">
        <v>172.642</v>
      </c>
      <c r="H4" s="42"/>
      <c r="J4" s="15">
        <v>108</v>
      </c>
    </row>
    <row r="5" spans="1:25" x14ac:dyDescent="0.55000000000000004">
      <c r="A5" s="16" t="s">
        <v>213</v>
      </c>
      <c r="B5" s="15" t="s">
        <v>98</v>
      </c>
      <c r="C5" s="20">
        <v>32797</v>
      </c>
      <c r="E5" s="15">
        <v>270.76600000000002</v>
      </c>
      <c r="H5" s="42"/>
      <c r="J5" s="15">
        <v>65.7</v>
      </c>
    </row>
    <row r="6" spans="1:25" x14ac:dyDescent="0.55000000000000004">
      <c r="A6" s="16" t="s">
        <v>214</v>
      </c>
      <c r="B6" s="15" t="s">
        <v>98</v>
      </c>
      <c r="C6" s="20">
        <v>32800</v>
      </c>
      <c r="E6" s="15">
        <v>300.18099999999998</v>
      </c>
      <c r="H6" s="42"/>
      <c r="J6" s="15">
        <v>92</v>
      </c>
    </row>
    <row r="7" spans="1:25" x14ac:dyDescent="0.55000000000000004">
      <c r="A7" s="16" t="s">
        <v>215</v>
      </c>
      <c r="B7" s="15" t="s">
        <v>98</v>
      </c>
      <c r="C7" s="20">
        <v>32846</v>
      </c>
      <c r="E7" s="15">
        <v>158.804</v>
      </c>
      <c r="H7" s="42"/>
    </row>
    <row r="8" spans="1:25" x14ac:dyDescent="0.55000000000000004">
      <c r="A8" s="16" t="s">
        <v>216</v>
      </c>
      <c r="B8" s="15" t="s">
        <v>98</v>
      </c>
      <c r="C8" s="20">
        <v>33126</v>
      </c>
      <c r="E8" s="15">
        <v>206.625</v>
      </c>
      <c r="F8" s="6">
        <v>3.50535</v>
      </c>
      <c r="G8" s="40">
        <v>1357.8831152615219</v>
      </c>
      <c r="H8" s="6">
        <v>0.152167</v>
      </c>
      <c r="J8" s="15">
        <v>67</v>
      </c>
      <c r="N8" s="6">
        <v>1.0900000000000001</v>
      </c>
      <c r="P8" s="6">
        <v>1250.6199999999999</v>
      </c>
    </row>
    <row r="9" spans="1:25" x14ac:dyDescent="0.55000000000000004">
      <c r="A9" s="16" t="s">
        <v>217</v>
      </c>
      <c r="B9" s="15" t="s">
        <v>98</v>
      </c>
      <c r="C9" s="20">
        <v>33170</v>
      </c>
      <c r="E9" s="15">
        <v>213.947</v>
      </c>
      <c r="F9" s="6">
        <v>2.81549</v>
      </c>
      <c r="G9" s="40">
        <v>1463.7161602824167</v>
      </c>
      <c r="H9" s="6">
        <v>0.14616699999999999</v>
      </c>
      <c r="J9" s="15">
        <v>84</v>
      </c>
      <c r="N9" s="6">
        <v>1.18</v>
      </c>
      <c r="P9" s="6">
        <v>1233.95</v>
      </c>
    </row>
    <row r="10" spans="1:25" x14ac:dyDescent="0.55000000000000004">
      <c r="A10" s="16" t="s">
        <v>218</v>
      </c>
      <c r="B10" s="15" t="s">
        <v>98</v>
      </c>
      <c r="C10" s="20">
        <v>33203</v>
      </c>
      <c r="E10" s="15">
        <v>214.02</v>
      </c>
      <c r="F10" s="6">
        <v>1.9761500000000001</v>
      </c>
      <c r="G10" s="40">
        <v>1577.5391215254999</v>
      </c>
      <c r="H10" s="6">
        <v>0.13566700000000001</v>
      </c>
      <c r="J10" s="15">
        <v>85</v>
      </c>
      <c r="N10" s="6">
        <v>1.32</v>
      </c>
      <c r="P10" s="6">
        <v>1181.03</v>
      </c>
    </row>
    <row r="11" spans="1:25" x14ac:dyDescent="0.55000000000000004">
      <c r="A11" s="16" t="s">
        <v>219</v>
      </c>
      <c r="B11" s="15" t="s">
        <v>98</v>
      </c>
      <c r="C11" s="20">
        <v>33210</v>
      </c>
      <c r="E11" s="15">
        <v>164.57499999999999</v>
      </c>
      <c r="G11" s="40">
        <v>1253.1123175439529</v>
      </c>
      <c r="H11" s="6">
        <v>0.13133300000000001</v>
      </c>
      <c r="J11" s="15">
        <v>72</v>
      </c>
      <c r="N11" s="6">
        <v>1.46</v>
      </c>
      <c r="P11" s="6">
        <v>864.92</v>
      </c>
    </row>
    <row r="12" spans="1:25" x14ac:dyDescent="0.55000000000000004">
      <c r="A12" s="16" t="s">
        <v>208</v>
      </c>
      <c r="B12" s="15" t="s">
        <v>98</v>
      </c>
      <c r="C12" s="20">
        <v>33161</v>
      </c>
      <c r="D12" s="15">
        <v>1114.07</v>
      </c>
      <c r="E12" s="15">
        <v>359.1</v>
      </c>
      <c r="H12" s="37"/>
      <c r="L12" s="34">
        <f>C12-DATE(1990,5,20)+1</f>
        <v>149</v>
      </c>
      <c r="P12" s="20"/>
      <c r="Q12" s="20"/>
      <c r="R12" s="41">
        <f>E12/D12</f>
        <v>0.32233163086700123</v>
      </c>
    </row>
    <row r="13" spans="1:25" x14ac:dyDescent="0.55000000000000004">
      <c r="A13" s="16" t="s">
        <v>209</v>
      </c>
      <c r="B13" s="15" t="s">
        <v>98</v>
      </c>
      <c r="C13" s="20">
        <v>33191</v>
      </c>
      <c r="D13" s="15">
        <v>720.48199999999997</v>
      </c>
      <c r="E13" s="15">
        <v>321.5</v>
      </c>
      <c r="H13" s="37"/>
      <c r="L13" s="34">
        <f>C13-DATE(1990,8,6)+1</f>
        <v>101</v>
      </c>
      <c r="R13" s="41">
        <f>E13/D13</f>
        <v>0.44622905221782089</v>
      </c>
    </row>
    <row r="14" spans="1:25" x14ac:dyDescent="0.55000000000000004">
      <c r="A14" s="16" t="s">
        <v>245</v>
      </c>
      <c r="B14" s="15" t="s">
        <v>98</v>
      </c>
      <c r="H14" s="37"/>
      <c r="J14" s="15">
        <v>125</v>
      </c>
    </row>
    <row r="15" spans="1:25" x14ac:dyDescent="0.55000000000000004">
      <c r="A15" s="16" t="s">
        <v>246</v>
      </c>
      <c r="B15" s="15" t="s">
        <v>98</v>
      </c>
      <c r="H15" s="37"/>
      <c r="J15" s="15">
        <v>115</v>
      </c>
    </row>
    <row r="16" spans="1:25" x14ac:dyDescent="0.55000000000000004">
      <c r="A16" s="16" t="s">
        <v>247</v>
      </c>
      <c r="B16" s="15" t="s">
        <v>98</v>
      </c>
      <c r="H16" s="37"/>
      <c r="J16" s="15">
        <v>88</v>
      </c>
    </row>
    <row r="17" spans="1:10" x14ac:dyDescent="0.55000000000000004">
      <c r="A17" s="16" t="s">
        <v>248</v>
      </c>
      <c r="B17" s="15" t="s">
        <v>98</v>
      </c>
      <c r="H17" s="37"/>
      <c r="J17" s="15">
        <v>95</v>
      </c>
    </row>
    <row r="18" spans="1:10" x14ac:dyDescent="0.55000000000000004">
      <c r="A18" s="16" t="s">
        <v>249</v>
      </c>
      <c r="B18" s="15" t="s">
        <v>98</v>
      </c>
      <c r="H18" s="37"/>
      <c r="J18" s="15">
        <v>89</v>
      </c>
    </row>
    <row r="19" spans="1:10" x14ac:dyDescent="0.55000000000000004">
      <c r="A19" s="16" t="s">
        <v>232</v>
      </c>
      <c r="B19" s="15" t="s">
        <v>98</v>
      </c>
      <c r="H19" s="37"/>
      <c r="J19" s="15">
        <v>69</v>
      </c>
    </row>
    <row r="20" spans="1:10" x14ac:dyDescent="0.55000000000000004">
      <c r="A20" s="16" t="s">
        <v>233</v>
      </c>
      <c r="B20" s="15" t="s">
        <v>98</v>
      </c>
      <c r="H20" s="37"/>
      <c r="J20" s="15">
        <v>69</v>
      </c>
    </row>
    <row r="21" spans="1:10" x14ac:dyDescent="0.55000000000000004">
      <c r="A21" s="16" t="s">
        <v>234</v>
      </c>
      <c r="B21" s="15" t="s">
        <v>98</v>
      </c>
      <c r="H21" s="37"/>
      <c r="J21" s="15">
        <v>71</v>
      </c>
    </row>
    <row r="22" spans="1:10" x14ac:dyDescent="0.55000000000000004">
      <c r="A22" s="16" t="s">
        <v>235</v>
      </c>
      <c r="B22" s="15" t="s">
        <v>98</v>
      </c>
      <c r="H22" s="37"/>
      <c r="J22" s="15">
        <v>66</v>
      </c>
    </row>
    <row r="23" spans="1:10" x14ac:dyDescent="0.55000000000000004">
      <c r="A23" s="16" t="s">
        <v>236</v>
      </c>
      <c r="B23" s="15" t="s">
        <v>98</v>
      </c>
      <c r="H23" s="37"/>
      <c r="J23" s="15">
        <v>67</v>
      </c>
    </row>
    <row r="24" spans="1:10" x14ac:dyDescent="0.55000000000000004">
      <c r="A24" s="16" t="s">
        <v>237</v>
      </c>
      <c r="B24" s="15" t="s">
        <v>98</v>
      </c>
      <c r="H24" s="37"/>
      <c r="J24" s="15">
        <v>88</v>
      </c>
    </row>
    <row r="25" spans="1:10" x14ac:dyDescent="0.55000000000000004">
      <c r="A25" s="16" t="s">
        <v>238</v>
      </c>
      <c r="B25" s="15" t="s">
        <v>98</v>
      </c>
      <c r="H25" s="37"/>
      <c r="J25" s="15">
        <v>67</v>
      </c>
    </row>
    <row r="26" spans="1:10" x14ac:dyDescent="0.55000000000000004">
      <c r="A26" s="16" t="s">
        <v>239</v>
      </c>
      <c r="B26" s="15" t="s">
        <v>98</v>
      </c>
      <c r="H26" s="37"/>
      <c r="J26" s="15">
        <v>75</v>
      </c>
    </row>
    <row r="27" spans="1:10" x14ac:dyDescent="0.55000000000000004">
      <c r="A27" s="16" t="s">
        <v>240</v>
      </c>
      <c r="B27" s="15" t="s">
        <v>98</v>
      </c>
      <c r="H27" s="37"/>
      <c r="J27" s="15">
        <v>54</v>
      </c>
    </row>
    <row r="28" spans="1:10" x14ac:dyDescent="0.55000000000000004">
      <c r="A28" s="16" t="s">
        <v>241</v>
      </c>
      <c r="B28" s="15" t="s">
        <v>98</v>
      </c>
      <c r="H28" s="37"/>
      <c r="J28" s="15">
        <v>99</v>
      </c>
    </row>
    <row r="29" spans="1:10" x14ac:dyDescent="0.55000000000000004">
      <c r="A29" s="16" t="s">
        <v>242</v>
      </c>
      <c r="B29" s="15" t="s">
        <v>98</v>
      </c>
      <c r="H29" s="37"/>
      <c r="J29" s="15">
        <v>110</v>
      </c>
    </row>
    <row r="30" spans="1:10" x14ac:dyDescent="0.55000000000000004">
      <c r="A30" s="16" t="s">
        <v>243</v>
      </c>
      <c r="B30" s="15" t="s">
        <v>98</v>
      </c>
      <c r="H30" s="37"/>
      <c r="J30" s="15">
        <v>93</v>
      </c>
    </row>
    <row r="31" spans="1:10" x14ac:dyDescent="0.55000000000000004">
      <c r="A31" s="16" t="s">
        <v>244</v>
      </c>
      <c r="B31" s="15" t="s">
        <v>98</v>
      </c>
      <c r="H31" s="37"/>
      <c r="J31" s="15">
        <v>82</v>
      </c>
    </row>
    <row r="32" spans="1:10" x14ac:dyDescent="0.55000000000000004">
      <c r="A32" s="16" t="s">
        <v>254</v>
      </c>
      <c r="B32" s="15" t="s">
        <v>98</v>
      </c>
      <c r="H32" s="37"/>
      <c r="J32" s="15">
        <v>108.66666666666667</v>
      </c>
    </row>
    <row r="33" spans="1:18" x14ac:dyDescent="0.55000000000000004">
      <c r="A33" s="16" t="s">
        <v>255</v>
      </c>
      <c r="B33" s="15" t="s">
        <v>98</v>
      </c>
      <c r="H33" s="37"/>
      <c r="J33" s="15">
        <v>94.333333333333329</v>
      </c>
    </row>
    <row r="34" spans="1:18" x14ac:dyDescent="0.55000000000000004">
      <c r="A34" s="16" t="s">
        <v>256</v>
      </c>
      <c r="B34" s="15" t="s">
        <v>98</v>
      </c>
      <c r="H34" s="37"/>
      <c r="J34" s="15">
        <v>72.666666666666671</v>
      </c>
    </row>
    <row r="35" spans="1:18" x14ac:dyDescent="0.55000000000000004">
      <c r="A35" s="16" t="s">
        <v>257</v>
      </c>
      <c r="B35" s="15" t="s">
        <v>98</v>
      </c>
      <c r="H35" s="37"/>
      <c r="J35" s="15">
        <v>78.333333333333329</v>
      </c>
    </row>
    <row r="36" spans="1:18" x14ac:dyDescent="0.55000000000000004">
      <c r="A36" s="16" t="s">
        <v>262</v>
      </c>
      <c r="B36" s="15" t="s">
        <v>98</v>
      </c>
      <c r="H36" s="37"/>
      <c r="J36" s="15">
        <v>51.333333333333336</v>
      </c>
    </row>
    <row r="37" spans="1:18" x14ac:dyDescent="0.55000000000000004">
      <c r="A37" s="16" t="s">
        <v>263</v>
      </c>
      <c r="B37" s="15" t="s">
        <v>98</v>
      </c>
      <c r="H37" s="37"/>
      <c r="J37" s="15">
        <v>51</v>
      </c>
    </row>
    <row r="38" spans="1:18" x14ac:dyDescent="0.55000000000000004">
      <c r="A38" s="16" t="s">
        <v>250</v>
      </c>
      <c r="B38" s="15" t="s">
        <v>98</v>
      </c>
      <c r="H38" s="37"/>
      <c r="J38" s="15">
        <v>64.333333333333329</v>
      </c>
    </row>
    <row r="39" spans="1:18" x14ac:dyDescent="0.55000000000000004">
      <c r="A39" s="16" t="s">
        <v>251</v>
      </c>
      <c r="B39" s="15" t="s">
        <v>98</v>
      </c>
      <c r="H39" s="37"/>
      <c r="J39" s="15">
        <v>133.66666666666666</v>
      </c>
    </row>
    <row r="40" spans="1:18" x14ac:dyDescent="0.55000000000000004">
      <c r="A40" s="16" t="s">
        <v>252</v>
      </c>
      <c r="B40" s="15" t="s">
        <v>98</v>
      </c>
      <c r="H40" s="37"/>
      <c r="J40" s="15">
        <v>118.33333333333333</v>
      </c>
    </row>
    <row r="41" spans="1:18" x14ac:dyDescent="0.55000000000000004">
      <c r="A41" s="16" t="s">
        <v>253</v>
      </c>
      <c r="B41" s="15" t="s">
        <v>98</v>
      </c>
      <c r="H41" s="37"/>
      <c r="J41" s="15">
        <v>100.66666666666667</v>
      </c>
    </row>
    <row r="42" spans="1:18" x14ac:dyDescent="0.55000000000000004">
      <c r="A42" s="16" t="s">
        <v>258</v>
      </c>
      <c r="B42" s="15" t="s">
        <v>98</v>
      </c>
      <c r="H42" s="37"/>
      <c r="J42" s="15">
        <v>87</v>
      </c>
    </row>
    <row r="43" spans="1:18" x14ac:dyDescent="0.55000000000000004">
      <c r="A43" s="16" t="s">
        <v>259</v>
      </c>
      <c r="B43" s="15" t="s">
        <v>98</v>
      </c>
      <c r="H43" s="37"/>
      <c r="J43" s="15">
        <v>79</v>
      </c>
    </row>
    <row r="44" spans="1:18" x14ac:dyDescent="0.55000000000000004">
      <c r="A44" s="16" t="s">
        <v>260</v>
      </c>
      <c r="B44" s="15" t="s">
        <v>98</v>
      </c>
      <c r="H44" s="37"/>
      <c r="J44" s="15">
        <v>61.666666666666664</v>
      </c>
    </row>
    <row r="45" spans="1:18" x14ac:dyDescent="0.55000000000000004">
      <c r="A45" s="16" t="s">
        <v>261</v>
      </c>
      <c r="B45" s="15" t="s">
        <v>98</v>
      </c>
      <c r="H45" s="37"/>
      <c r="J45" s="15">
        <v>77</v>
      </c>
    </row>
    <row r="46" spans="1:18" x14ac:dyDescent="0.55000000000000004">
      <c r="A46" s="16" t="s">
        <v>280</v>
      </c>
      <c r="B46" s="15" t="s">
        <v>98</v>
      </c>
      <c r="C46" s="20">
        <v>36185</v>
      </c>
      <c r="D46" s="21">
        <v>469.56299999999999</v>
      </c>
      <c r="E46" s="21">
        <v>324.202</v>
      </c>
      <c r="F46" s="21"/>
      <c r="H46" s="37"/>
      <c r="J46" s="15">
        <v>52.96</v>
      </c>
      <c r="K46" s="15">
        <v>65.78</v>
      </c>
      <c r="L46" s="15">
        <v>83.04</v>
      </c>
      <c r="R46" s="40">
        <f>E46/D46</f>
        <v>0.69043344556534481</v>
      </c>
    </row>
    <row r="47" spans="1:18" x14ac:dyDescent="0.55000000000000004">
      <c r="A47" s="16" t="s">
        <v>281</v>
      </c>
      <c r="B47" s="15" t="s">
        <v>98</v>
      </c>
      <c r="C47" s="20">
        <v>36203</v>
      </c>
      <c r="D47" s="17">
        <v>981.85</v>
      </c>
      <c r="E47" s="21">
        <v>608.98400000000004</v>
      </c>
      <c r="H47" s="37"/>
      <c r="J47" s="15">
        <v>60.64</v>
      </c>
      <c r="K47" s="15">
        <v>78.87</v>
      </c>
      <c r="L47" s="15">
        <v>101.88</v>
      </c>
      <c r="R47" s="40">
        <f t="shared" ref="R47:R69" si="0">E47/D47</f>
        <v>0.6202413810663544</v>
      </c>
    </row>
    <row r="48" spans="1:18" x14ac:dyDescent="0.55000000000000004">
      <c r="A48" s="16" t="s">
        <v>288</v>
      </c>
      <c r="B48" s="15" t="s">
        <v>98</v>
      </c>
      <c r="C48" s="20">
        <v>36198</v>
      </c>
      <c r="D48" s="18">
        <v>752.61699999999996</v>
      </c>
      <c r="E48" s="19">
        <v>645.15899999999999</v>
      </c>
      <c r="H48" s="37"/>
      <c r="J48" s="15">
        <v>59.15</v>
      </c>
      <c r="K48" s="15">
        <v>74.97</v>
      </c>
      <c r="L48" s="15">
        <v>96.3</v>
      </c>
      <c r="R48" s="40">
        <f t="shared" si="0"/>
        <v>0.85722087064203978</v>
      </c>
    </row>
    <row r="49" spans="1:18" x14ac:dyDescent="0.55000000000000004">
      <c r="A49" s="16" t="s">
        <v>289</v>
      </c>
      <c r="B49" s="15" t="s">
        <v>98</v>
      </c>
      <c r="C49" s="20">
        <v>36191</v>
      </c>
      <c r="D49" s="18">
        <v>656.03899999999999</v>
      </c>
      <c r="E49" s="19">
        <v>648.33699999999999</v>
      </c>
      <c r="H49" s="37"/>
      <c r="J49" s="15">
        <v>60.38</v>
      </c>
      <c r="K49" s="15">
        <v>78.239999999999995</v>
      </c>
      <c r="L49" s="15">
        <v>89.4</v>
      </c>
      <c r="R49" s="40">
        <f t="shared" si="0"/>
        <v>0.98825984430803659</v>
      </c>
    </row>
    <row r="50" spans="1:18" x14ac:dyDescent="0.55000000000000004">
      <c r="A50" s="16" t="s">
        <v>290</v>
      </c>
      <c r="B50" s="15" t="s">
        <v>98</v>
      </c>
      <c r="C50" s="20">
        <v>36187</v>
      </c>
      <c r="D50" s="18">
        <v>571.00599999999997</v>
      </c>
      <c r="E50" s="19">
        <v>491.69</v>
      </c>
      <c r="H50" s="37"/>
      <c r="J50" s="15">
        <v>49.34</v>
      </c>
      <c r="K50" s="15">
        <v>65.540000000000006</v>
      </c>
      <c r="L50" s="15">
        <v>85.13</v>
      </c>
      <c r="R50" s="40">
        <f t="shared" si="0"/>
        <v>0.86109427921948289</v>
      </c>
    </row>
    <row r="51" spans="1:18" x14ac:dyDescent="0.55000000000000004">
      <c r="A51" s="16" t="s">
        <v>291</v>
      </c>
      <c r="B51" s="15" t="s">
        <v>98</v>
      </c>
      <c r="C51" s="20">
        <v>36187</v>
      </c>
      <c r="D51" s="18">
        <v>560.75199999999995</v>
      </c>
      <c r="E51" s="19">
        <v>380.71</v>
      </c>
      <c r="H51" s="37"/>
      <c r="J51" s="15">
        <v>52.99</v>
      </c>
      <c r="K51" s="15">
        <v>68.92</v>
      </c>
      <c r="L51" s="15">
        <v>85.03</v>
      </c>
      <c r="R51" s="40">
        <f t="shared" si="0"/>
        <v>0.67892758296002509</v>
      </c>
    </row>
    <row r="52" spans="1:18" x14ac:dyDescent="0.55000000000000004">
      <c r="A52" s="16" t="s">
        <v>292</v>
      </c>
      <c r="B52" s="15" t="s">
        <v>98</v>
      </c>
      <c r="C52" s="20">
        <v>36186</v>
      </c>
      <c r="D52" s="18">
        <v>544.50599999999997</v>
      </c>
      <c r="E52" s="19">
        <v>260.84399999999999</v>
      </c>
      <c r="H52" s="37"/>
      <c r="J52" s="15">
        <v>54.54</v>
      </c>
      <c r="K52" s="15">
        <v>70.56</v>
      </c>
      <c r="L52" s="15">
        <v>84.81</v>
      </c>
      <c r="R52" s="40">
        <f t="shared" si="0"/>
        <v>0.47904706284228277</v>
      </c>
    </row>
    <row r="53" spans="1:18" x14ac:dyDescent="0.55000000000000004">
      <c r="A53" s="16" t="s">
        <v>293</v>
      </c>
      <c r="B53" s="15" t="s">
        <v>98</v>
      </c>
      <c r="C53" s="20">
        <v>36186</v>
      </c>
      <c r="D53" s="18">
        <v>566.74</v>
      </c>
      <c r="E53" s="19">
        <v>327.447</v>
      </c>
      <c r="H53" s="37"/>
      <c r="J53" s="15">
        <v>54.49</v>
      </c>
      <c r="K53" s="15">
        <v>70.45</v>
      </c>
      <c r="L53" s="15">
        <v>84.27</v>
      </c>
      <c r="R53" s="40">
        <f t="shared" si="0"/>
        <v>0.57777287645128272</v>
      </c>
    </row>
    <row r="54" spans="1:18" x14ac:dyDescent="0.55000000000000004">
      <c r="A54" s="16" t="s">
        <v>282</v>
      </c>
      <c r="B54" s="15" t="s">
        <v>98</v>
      </c>
      <c r="C54" s="20">
        <v>36238</v>
      </c>
      <c r="D54" s="17">
        <v>608.84</v>
      </c>
      <c r="E54" s="21">
        <v>236.499</v>
      </c>
      <c r="H54" s="37"/>
      <c r="J54" s="15">
        <v>48.12</v>
      </c>
      <c r="K54" s="15">
        <v>62.21</v>
      </c>
      <c r="L54" s="15">
        <v>102.98</v>
      </c>
      <c r="R54" s="40">
        <f t="shared" si="0"/>
        <v>0.38844195519348268</v>
      </c>
    </row>
    <row r="55" spans="1:18" x14ac:dyDescent="0.55000000000000004">
      <c r="A55" s="16" t="s">
        <v>283</v>
      </c>
      <c r="B55" s="15" t="s">
        <v>98</v>
      </c>
      <c r="C55" s="20">
        <v>36249</v>
      </c>
      <c r="D55" s="17">
        <v>960.38199999999995</v>
      </c>
      <c r="E55" s="21">
        <v>213.03899999999999</v>
      </c>
      <c r="H55" s="37"/>
      <c r="J55" s="15">
        <v>48.13</v>
      </c>
      <c r="K55" s="15">
        <v>68.48</v>
      </c>
      <c r="L55" s="15">
        <v>113.56</v>
      </c>
      <c r="R55" s="40">
        <f t="shared" si="0"/>
        <v>0.22182735619784627</v>
      </c>
    </row>
    <row r="56" spans="1:18" x14ac:dyDescent="0.55000000000000004">
      <c r="A56" s="16" t="s">
        <v>294</v>
      </c>
      <c r="B56" s="15" t="s">
        <v>98</v>
      </c>
      <c r="C56" s="20">
        <v>36245</v>
      </c>
      <c r="D56" s="18">
        <v>740.72299999999996</v>
      </c>
      <c r="E56" s="19">
        <v>329.12299999999999</v>
      </c>
      <c r="H56" s="37"/>
      <c r="J56" s="15">
        <v>50.23</v>
      </c>
      <c r="K56" s="15">
        <v>67.400000000000006</v>
      </c>
      <c r="L56" s="15">
        <v>109.58</v>
      </c>
      <c r="R56" s="40">
        <f t="shared" si="0"/>
        <v>0.44432669162426441</v>
      </c>
    </row>
    <row r="57" spans="1:18" x14ac:dyDescent="0.55000000000000004">
      <c r="A57" s="16" t="s">
        <v>295</v>
      </c>
      <c r="B57" s="15" t="s">
        <v>98</v>
      </c>
      <c r="C57" s="20">
        <v>36238</v>
      </c>
      <c r="D57" s="18">
        <v>667.21600000000001</v>
      </c>
      <c r="E57" s="19">
        <v>260.00799999999998</v>
      </c>
      <c r="H57" s="37"/>
      <c r="J57" s="15">
        <v>46.92</v>
      </c>
      <c r="K57" s="15">
        <v>61.11</v>
      </c>
      <c r="L57" s="15">
        <v>102.01</v>
      </c>
      <c r="R57" s="40">
        <f t="shared" si="0"/>
        <v>0.38969089470276491</v>
      </c>
    </row>
    <row r="58" spans="1:18" x14ac:dyDescent="0.55000000000000004">
      <c r="A58" s="16" t="s">
        <v>296</v>
      </c>
      <c r="B58" s="15" t="s">
        <v>98</v>
      </c>
      <c r="C58" s="20">
        <v>36239</v>
      </c>
      <c r="D58" s="18">
        <v>819.77</v>
      </c>
      <c r="E58" s="19">
        <v>182.00800000000001</v>
      </c>
      <c r="H58" s="37"/>
      <c r="J58" s="15">
        <v>48.87</v>
      </c>
      <c r="K58" s="15">
        <v>62.6</v>
      </c>
      <c r="L58" s="15">
        <v>103.92</v>
      </c>
      <c r="R58" s="40">
        <f t="shared" si="0"/>
        <v>0.22202325042389939</v>
      </c>
    </row>
    <row r="59" spans="1:18" x14ac:dyDescent="0.55000000000000004">
      <c r="A59" s="16" t="s">
        <v>297</v>
      </c>
      <c r="B59" s="15" t="s">
        <v>98</v>
      </c>
      <c r="C59" s="20">
        <v>36240</v>
      </c>
      <c r="D59" s="18">
        <v>715.66499999999996</v>
      </c>
      <c r="E59" s="19">
        <v>196.602</v>
      </c>
      <c r="H59" s="37"/>
      <c r="J59" s="15">
        <v>48.91</v>
      </c>
      <c r="K59" s="15">
        <v>63.1</v>
      </c>
      <c r="L59" s="15">
        <v>104.36</v>
      </c>
      <c r="R59" s="40">
        <f t="shared" si="0"/>
        <v>0.27471233048982419</v>
      </c>
    </row>
    <row r="60" spans="1:18" x14ac:dyDescent="0.55000000000000004">
      <c r="A60" s="16" t="s">
        <v>298</v>
      </c>
      <c r="B60" s="15" t="s">
        <v>98</v>
      </c>
      <c r="C60" s="20">
        <v>36240</v>
      </c>
      <c r="D60" s="18">
        <v>762.6</v>
      </c>
      <c r="E60" s="19">
        <v>246.714</v>
      </c>
      <c r="H60" s="37"/>
      <c r="J60" s="15">
        <v>49.93</v>
      </c>
      <c r="K60" s="15">
        <v>63.84</v>
      </c>
      <c r="L60" s="15">
        <v>104.98</v>
      </c>
      <c r="R60" s="40">
        <f t="shared" si="0"/>
        <v>0.32351691581431941</v>
      </c>
    </row>
    <row r="61" spans="1:18" x14ac:dyDescent="0.55000000000000004">
      <c r="A61" s="16" t="s">
        <v>299</v>
      </c>
      <c r="B61" s="15" t="s">
        <v>98</v>
      </c>
      <c r="C61" s="20">
        <v>36239</v>
      </c>
      <c r="D61" s="18">
        <v>761.64300000000003</v>
      </c>
      <c r="E61" s="19">
        <v>205.5</v>
      </c>
      <c r="H61" s="37"/>
      <c r="J61" s="15">
        <v>48.51</v>
      </c>
      <c r="K61" s="15">
        <v>62.74</v>
      </c>
      <c r="L61" s="15">
        <v>103.76</v>
      </c>
      <c r="R61" s="40">
        <f t="shared" si="0"/>
        <v>0.26981144709529264</v>
      </c>
    </row>
    <row r="62" spans="1:18" x14ac:dyDescent="0.55000000000000004">
      <c r="A62" s="16" t="s">
        <v>284</v>
      </c>
      <c r="B62" s="15" t="s">
        <v>98</v>
      </c>
      <c r="C62" s="20">
        <v>36575</v>
      </c>
      <c r="D62" s="21">
        <v>580.08299999999997</v>
      </c>
      <c r="E62" s="21">
        <v>227.017</v>
      </c>
      <c r="H62" s="37"/>
      <c r="J62" s="15">
        <v>60.72</v>
      </c>
      <c r="K62" s="15">
        <v>82.33</v>
      </c>
      <c r="L62" s="15">
        <v>124.42</v>
      </c>
      <c r="R62" s="40">
        <f t="shared" si="0"/>
        <v>0.3913526167807021</v>
      </c>
    </row>
    <row r="63" spans="1:18" x14ac:dyDescent="0.55000000000000004">
      <c r="A63" s="16" t="s">
        <v>285</v>
      </c>
      <c r="B63" s="15" t="s">
        <v>98</v>
      </c>
      <c r="C63" s="20">
        <v>36575</v>
      </c>
      <c r="D63" s="21">
        <v>1065.6300000000001</v>
      </c>
      <c r="E63" s="21">
        <v>507.56150000000002</v>
      </c>
      <c r="H63" s="37"/>
      <c r="J63" s="15">
        <v>57.83</v>
      </c>
      <c r="K63" s="15">
        <v>78.72</v>
      </c>
      <c r="L63" s="15">
        <v>124.05</v>
      </c>
      <c r="R63" s="40">
        <f t="shared" si="0"/>
        <v>0.476301812073609</v>
      </c>
    </row>
    <row r="64" spans="1:18" x14ac:dyDescent="0.55000000000000004">
      <c r="A64" s="16" t="s">
        <v>300</v>
      </c>
      <c r="B64" s="15" t="s">
        <v>98</v>
      </c>
      <c r="C64" s="20">
        <v>36573</v>
      </c>
      <c r="D64" s="18">
        <v>606.78</v>
      </c>
      <c r="E64" s="19">
        <v>427.79500000000002</v>
      </c>
      <c r="H64" s="37"/>
      <c r="J64" s="15">
        <v>61.12</v>
      </c>
      <c r="K64" s="15">
        <v>81.290000000000006</v>
      </c>
      <c r="L64" s="15">
        <v>122.41</v>
      </c>
      <c r="R64" s="40">
        <f t="shared" si="0"/>
        <v>0.70502488546095787</v>
      </c>
    </row>
    <row r="65" spans="1:18" x14ac:dyDescent="0.55000000000000004">
      <c r="A65" s="16" t="s">
        <v>301</v>
      </c>
      <c r="B65" s="15" t="s">
        <v>98</v>
      </c>
      <c r="C65" s="20">
        <v>36575</v>
      </c>
      <c r="D65" s="18">
        <v>599.60299999999995</v>
      </c>
      <c r="E65" s="19">
        <v>350.63900000000001</v>
      </c>
      <c r="H65" s="37"/>
      <c r="J65" s="15">
        <v>58.66</v>
      </c>
      <c r="K65" s="15">
        <v>81.95</v>
      </c>
      <c r="L65" s="15">
        <v>124.19</v>
      </c>
      <c r="R65" s="40">
        <f t="shared" si="0"/>
        <v>0.58478526625116956</v>
      </c>
    </row>
    <row r="66" spans="1:18" x14ac:dyDescent="0.55000000000000004">
      <c r="A66" s="16" t="s">
        <v>286</v>
      </c>
      <c r="B66" s="15" t="s">
        <v>98</v>
      </c>
      <c r="C66" s="20">
        <v>36593</v>
      </c>
      <c r="D66" s="17">
        <v>531.87800000000004</v>
      </c>
      <c r="E66" s="21">
        <v>276.53699999999998</v>
      </c>
      <c r="H66" s="37"/>
      <c r="J66" s="15">
        <v>57.62</v>
      </c>
      <c r="K66" s="15">
        <v>76.72</v>
      </c>
      <c r="L66" s="15">
        <v>107.25</v>
      </c>
      <c r="R66" s="40">
        <f t="shared" si="0"/>
        <v>0.51992562204114467</v>
      </c>
    </row>
    <row r="67" spans="1:18" x14ac:dyDescent="0.55000000000000004">
      <c r="A67" s="16" t="s">
        <v>287</v>
      </c>
      <c r="B67" s="15" t="s">
        <v>98</v>
      </c>
      <c r="C67" s="20">
        <v>36609</v>
      </c>
      <c r="D67" s="17">
        <v>1042.56</v>
      </c>
      <c r="E67" s="21">
        <v>484.65499999999997</v>
      </c>
      <c r="H67" s="37"/>
      <c r="J67" s="15">
        <v>65.94</v>
      </c>
      <c r="K67" s="15">
        <v>82.6</v>
      </c>
      <c r="L67" s="15">
        <v>123.88</v>
      </c>
      <c r="R67" s="40">
        <f t="shared" si="0"/>
        <v>0.46487012737875999</v>
      </c>
    </row>
    <row r="68" spans="1:18" x14ac:dyDescent="0.55000000000000004">
      <c r="A68" s="16" t="s">
        <v>302</v>
      </c>
      <c r="B68" s="15" t="s">
        <v>98</v>
      </c>
      <c r="C68" s="20">
        <v>36607</v>
      </c>
      <c r="D68" s="18">
        <v>680.81100000000004</v>
      </c>
      <c r="E68" s="19">
        <v>406.87299999999999</v>
      </c>
      <c r="H68" s="37"/>
      <c r="J68" s="15">
        <v>66.13</v>
      </c>
      <c r="K68" s="15">
        <v>84.52</v>
      </c>
      <c r="L68" s="15">
        <v>121.92</v>
      </c>
      <c r="R68" s="40">
        <f t="shared" si="0"/>
        <v>0.59762988553357688</v>
      </c>
    </row>
    <row r="69" spans="1:18" x14ac:dyDescent="0.55000000000000004">
      <c r="A69" s="16" t="s">
        <v>303</v>
      </c>
      <c r="B69" s="15" t="s">
        <v>98</v>
      </c>
      <c r="C69" s="20">
        <v>36607</v>
      </c>
      <c r="D69" s="18">
        <v>638.79600000000005</v>
      </c>
      <c r="E69" s="19">
        <v>379.34800000000001</v>
      </c>
      <c r="H69" s="37"/>
      <c r="J69" s="15">
        <v>64.38</v>
      </c>
      <c r="K69" s="15">
        <v>82.58</v>
      </c>
      <c r="L69" s="15">
        <v>121.87</v>
      </c>
      <c r="R69" s="40">
        <f t="shared" si="0"/>
        <v>0.5938484273539596</v>
      </c>
    </row>
    <row r="70" spans="1:18" x14ac:dyDescent="0.55000000000000004">
      <c r="A70" s="16" t="s">
        <v>352</v>
      </c>
      <c r="B70" s="15" t="s">
        <v>98</v>
      </c>
      <c r="C70" s="20">
        <v>37909</v>
      </c>
      <c r="E70" s="6">
        <v>156.571</v>
      </c>
      <c r="H70" s="37"/>
    </row>
    <row r="71" spans="1:18" x14ac:dyDescent="0.55000000000000004">
      <c r="A71" s="16" t="s">
        <v>352</v>
      </c>
      <c r="B71" s="15" t="s">
        <v>98</v>
      </c>
      <c r="C71" s="20">
        <v>37909</v>
      </c>
      <c r="E71" s="6">
        <v>190.571</v>
      </c>
      <c r="H71" s="37"/>
    </row>
    <row r="72" spans="1:18" x14ac:dyDescent="0.55000000000000004">
      <c r="A72" s="16" t="s">
        <v>351</v>
      </c>
      <c r="B72" s="15" t="s">
        <v>98</v>
      </c>
      <c r="C72" s="20">
        <v>37909</v>
      </c>
      <c r="E72" s="6">
        <v>165.81</v>
      </c>
      <c r="H72" s="37"/>
    </row>
    <row r="73" spans="1:18" x14ac:dyDescent="0.55000000000000004">
      <c r="A73" s="16" t="s">
        <v>351</v>
      </c>
      <c r="B73" s="15" t="s">
        <v>98</v>
      </c>
      <c r="C73" s="20">
        <v>37909</v>
      </c>
      <c r="E73" s="6">
        <v>189.333</v>
      </c>
      <c r="H73" s="37"/>
    </row>
    <row r="74" spans="1:18" x14ac:dyDescent="0.55000000000000004">
      <c r="A74" s="16" t="s">
        <v>353</v>
      </c>
      <c r="B74" s="15" t="s">
        <v>98</v>
      </c>
      <c r="C74" s="20">
        <v>37909</v>
      </c>
      <c r="E74" s="12">
        <v>223.762</v>
      </c>
      <c r="H74" s="37"/>
    </row>
    <row r="75" spans="1:18" x14ac:dyDescent="0.55000000000000004">
      <c r="A75" s="16" t="s">
        <v>353</v>
      </c>
      <c r="B75" s="15" t="s">
        <v>98</v>
      </c>
      <c r="C75" s="20">
        <v>37909</v>
      </c>
      <c r="E75" s="12">
        <v>271.714</v>
      </c>
      <c r="H75" s="37"/>
    </row>
    <row r="76" spans="1:18" x14ac:dyDescent="0.55000000000000004">
      <c r="A76" s="16" t="s">
        <v>354</v>
      </c>
      <c r="B76" s="15" t="s">
        <v>98</v>
      </c>
      <c r="C76" s="20">
        <v>37909</v>
      </c>
      <c r="E76" s="12">
        <v>245.619</v>
      </c>
      <c r="H76" s="37"/>
    </row>
    <row r="77" spans="1:18" x14ac:dyDescent="0.55000000000000004">
      <c r="A77" s="16" t="s">
        <v>354</v>
      </c>
      <c r="B77" s="15" t="s">
        <v>98</v>
      </c>
      <c r="C77" s="20">
        <v>37909</v>
      </c>
      <c r="E77" s="12">
        <v>138.333</v>
      </c>
      <c r="H77" s="37"/>
    </row>
    <row r="78" spans="1:18" x14ac:dyDescent="0.55000000000000004">
      <c r="A78" s="16" t="s">
        <v>354</v>
      </c>
      <c r="B78" s="15" t="s">
        <v>98</v>
      </c>
      <c r="C78" s="20">
        <v>37909</v>
      </c>
      <c r="E78" s="12">
        <v>178.048</v>
      </c>
      <c r="H78" s="37"/>
    </row>
    <row r="79" spans="1:18" x14ac:dyDescent="0.55000000000000004">
      <c r="A79" s="16" t="s">
        <v>354</v>
      </c>
      <c r="B79" s="15" t="s">
        <v>98</v>
      </c>
      <c r="C79" s="20">
        <v>37909</v>
      </c>
      <c r="E79" s="12">
        <v>165.381</v>
      </c>
      <c r="H79" s="37"/>
    </row>
    <row r="80" spans="1:18" x14ac:dyDescent="0.55000000000000004">
      <c r="A80" s="16" t="s">
        <v>353</v>
      </c>
      <c r="B80" s="15" t="s">
        <v>98</v>
      </c>
      <c r="C80" s="20">
        <v>37909</v>
      </c>
      <c r="E80" s="12">
        <v>206.952</v>
      </c>
      <c r="H80" s="37"/>
    </row>
    <row r="81" spans="1:8" x14ac:dyDescent="0.55000000000000004">
      <c r="A81" s="16" t="s">
        <v>353</v>
      </c>
      <c r="B81" s="15" t="s">
        <v>98</v>
      </c>
      <c r="C81" s="20">
        <v>37909</v>
      </c>
      <c r="E81" s="12">
        <v>209.714</v>
      </c>
      <c r="H81" s="37"/>
    </row>
    <row r="82" spans="1:8" x14ac:dyDescent="0.55000000000000004">
      <c r="A82" s="16" t="s">
        <v>351</v>
      </c>
      <c r="B82" s="15" t="s">
        <v>98</v>
      </c>
      <c r="C82" s="20">
        <v>37909</v>
      </c>
      <c r="E82" s="6">
        <v>170.381</v>
      </c>
      <c r="H82" s="37"/>
    </row>
    <row r="83" spans="1:8" x14ac:dyDescent="0.55000000000000004">
      <c r="A83" s="16" t="s">
        <v>351</v>
      </c>
      <c r="B83" s="15" t="s">
        <v>98</v>
      </c>
      <c r="C83" s="20">
        <v>37909</v>
      </c>
      <c r="E83" s="6">
        <v>157.429</v>
      </c>
      <c r="H83" s="37"/>
    </row>
    <row r="84" spans="1:8" x14ac:dyDescent="0.55000000000000004">
      <c r="A84" s="16" t="s">
        <v>352</v>
      </c>
      <c r="B84" s="15" t="s">
        <v>98</v>
      </c>
      <c r="C84" s="20">
        <v>37909</v>
      </c>
      <c r="E84" s="6">
        <v>148.095</v>
      </c>
      <c r="H84" s="37"/>
    </row>
    <row r="85" spans="1:8" x14ac:dyDescent="0.55000000000000004">
      <c r="A85" s="16" t="s">
        <v>352</v>
      </c>
      <c r="B85" s="15" t="s">
        <v>98</v>
      </c>
      <c r="C85" s="20">
        <v>37909</v>
      </c>
      <c r="E85" s="6">
        <v>150.952</v>
      </c>
      <c r="H85" s="37"/>
    </row>
    <row r="86" spans="1:8" x14ac:dyDescent="0.55000000000000004">
      <c r="A86" s="16" t="s">
        <v>354</v>
      </c>
      <c r="B86" s="15" t="s">
        <v>98</v>
      </c>
      <c r="C86" s="20">
        <v>37909</v>
      </c>
      <c r="E86" s="12">
        <v>78.570999999999998</v>
      </c>
      <c r="H86" s="37"/>
    </row>
    <row r="87" spans="1:8" x14ac:dyDescent="0.55000000000000004">
      <c r="A87" s="16" t="s">
        <v>354</v>
      </c>
      <c r="B87" s="15" t="s">
        <v>98</v>
      </c>
      <c r="C87" s="20">
        <v>37909</v>
      </c>
      <c r="E87" s="12">
        <v>93</v>
      </c>
      <c r="H87" s="37"/>
    </row>
    <row r="88" spans="1:8" x14ac:dyDescent="0.55000000000000004">
      <c r="A88" s="16" t="s">
        <v>353</v>
      </c>
      <c r="B88" s="15" t="s">
        <v>98</v>
      </c>
      <c r="C88" s="20">
        <v>37909</v>
      </c>
      <c r="E88" s="12">
        <v>306.286</v>
      </c>
      <c r="H88" s="37"/>
    </row>
    <row r="89" spans="1:8" x14ac:dyDescent="0.55000000000000004">
      <c r="A89" s="16" t="s">
        <v>353</v>
      </c>
      <c r="B89" s="15" t="s">
        <v>98</v>
      </c>
      <c r="C89" s="20">
        <v>37909</v>
      </c>
      <c r="E89" s="12">
        <v>317.714</v>
      </c>
      <c r="H89" s="37"/>
    </row>
    <row r="90" spans="1:8" x14ac:dyDescent="0.55000000000000004">
      <c r="A90" s="16" t="s">
        <v>351</v>
      </c>
      <c r="B90" s="15" t="s">
        <v>98</v>
      </c>
      <c r="C90" s="20">
        <v>37909</v>
      </c>
      <c r="E90" s="6">
        <v>185.952</v>
      </c>
      <c r="H90" s="37"/>
    </row>
    <row r="91" spans="1:8" x14ac:dyDescent="0.55000000000000004">
      <c r="A91" s="16" t="s">
        <v>351</v>
      </c>
      <c r="B91" s="15" t="s">
        <v>98</v>
      </c>
      <c r="C91" s="20">
        <v>37909</v>
      </c>
      <c r="E91" s="6">
        <v>177.19</v>
      </c>
      <c r="H91" s="37"/>
    </row>
    <row r="92" spans="1:8" x14ac:dyDescent="0.55000000000000004">
      <c r="A92" s="16" t="s">
        <v>352</v>
      </c>
      <c r="B92" s="15" t="s">
        <v>98</v>
      </c>
      <c r="C92" s="20">
        <v>37909</v>
      </c>
      <c r="E92" s="6">
        <v>227.143</v>
      </c>
      <c r="H92" s="37"/>
    </row>
    <row r="93" spans="1:8" x14ac:dyDescent="0.55000000000000004">
      <c r="A93" s="16" t="s">
        <v>352</v>
      </c>
      <c r="B93" s="15" t="s">
        <v>98</v>
      </c>
      <c r="C93" s="20">
        <v>37909</v>
      </c>
      <c r="E93" s="6">
        <v>164.667</v>
      </c>
      <c r="H93" s="37"/>
    </row>
    <row r="94" spans="1:8" x14ac:dyDescent="0.55000000000000004">
      <c r="A94" s="15" t="s">
        <v>312</v>
      </c>
      <c r="B94" s="15" t="s">
        <v>98</v>
      </c>
      <c r="C94" s="20">
        <v>37909</v>
      </c>
      <c r="E94" s="15">
        <v>126.857</v>
      </c>
      <c r="H94" s="37"/>
    </row>
    <row r="95" spans="1:8" x14ac:dyDescent="0.55000000000000004">
      <c r="A95" s="15" t="s">
        <v>312</v>
      </c>
      <c r="B95" s="15" t="s">
        <v>98</v>
      </c>
      <c r="C95" s="20">
        <v>37909</v>
      </c>
      <c r="E95" s="15">
        <v>75.905000000000001</v>
      </c>
      <c r="H95" s="37"/>
    </row>
    <row r="96" spans="1:8" x14ac:dyDescent="0.55000000000000004">
      <c r="A96" s="15" t="s">
        <v>313</v>
      </c>
      <c r="B96" s="15" t="s">
        <v>98</v>
      </c>
      <c r="C96" s="20">
        <v>37909</v>
      </c>
      <c r="E96" s="15">
        <v>152.476</v>
      </c>
      <c r="H96" s="37"/>
    </row>
    <row r="97" spans="1:8" x14ac:dyDescent="0.55000000000000004">
      <c r="A97" s="15" t="s">
        <v>313</v>
      </c>
      <c r="B97" s="15" t="s">
        <v>98</v>
      </c>
      <c r="C97" s="20">
        <v>37909</v>
      </c>
      <c r="E97" s="15">
        <v>106.095</v>
      </c>
      <c r="H97" s="37"/>
    </row>
    <row r="98" spans="1:8" x14ac:dyDescent="0.55000000000000004">
      <c r="A98" s="15" t="s">
        <v>314</v>
      </c>
      <c r="B98" s="15" t="s">
        <v>98</v>
      </c>
      <c r="C98" s="20">
        <v>37909</v>
      </c>
      <c r="E98" s="15">
        <v>275.90500000000003</v>
      </c>
      <c r="H98" s="37"/>
    </row>
    <row r="99" spans="1:8" x14ac:dyDescent="0.55000000000000004">
      <c r="A99" s="15" t="s">
        <v>314</v>
      </c>
      <c r="B99" s="15" t="s">
        <v>98</v>
      </c>
      <c r="C99" s="20">
        <v>37909</v>
      </c>
      <c r="E99" s="15">
        <v>308.19</v>
      </c>
      <c r="H99" s="37"/>
    </row>
    <row r="100" spans="1:8" x14ac:dyDescent="0.55000000000000004">
      <c r="A100" s="15" t="s">
        <v>315</v>
      </c>
      <c r="B100" s="15" t="s">
        <v>98</v>
      </c>
      <c r="C100" s="20">
        <v>37909</v>
      </c>
      <c r="E100" s="15">
        <v>115.905</v>
      </c>
      <c r="H100" s="37"/>
    </row>
    <row r="101" spans="1:8" x14ac:dyDescent="0.55000000000000004">
      <c r="A101" s="15" t="s">
        <v>315</v>
      </c>
      <c r="B101" s="15" t="s">
        <v>98</v>
      </c>
      <c r="C101" s="20">
        <v>37909</v>
      </c>
      <c r="E101" s="15">
        <v>103.71400000000001</v>
      </c>
      <c r="H101" s="37"/>
    </row>
    <row r="102" spans="1:8" x14ac:dyDescent="0.55000000000000004">
      <c r="A102" s="15" t="s">
        <v>315</v>
      </c>
      <c r="B102" s="15" t="s">
        <v>98</v>
      </c>
      <c r="C102" s="20">
        <v>37909</v>
      </c>
      <c r="E102" s="15">
        <v>133.476</v>
      </c>
      <c r="H102" s="37"/>
    </row>
    <row r="103" spans="1:8" x14ac:dyDescent="0.55000000000000004">
      <c r="A103" s="15" t="s">
        <v>315</v>
      </c>
      <c r="B103" s="15" t="s">
        <v>98</v>
      </c>
      <c r="C103" s="20">
        <v>37909</v>
      </c>
      <c r="E103" s="15">
        <v>125.80999999999999</v>
      </c>
      <c r="H103" s="37"/>
    </row>
    <row r="104" spans="1:8" x14ac:dyDescent="0.55000000000000004">
      <c r="A104" s="15" t="s">
        <v>314</v>
      </c>
      <c r="B104" s="15" t="s">
        <v>98</v>
      </c>
      <c r="C104" s="20">
        <v>37909</v>
      </c>
      <c r="E104" s="15">
        <v>117.71400000000001</v>
      </c>
      <c r="H104" s="37"/>
    </row>
    <row r="105" spans="1:8" x14ac:dyDescent="0.55000000000000004">
      <c r="A105" s="15" t="s">
        <v>314</v>
      </c>
      <c r="B105" s="15" t="s">
        <v>98</v>
      </c>
      <c r="C105" s="20">
        <v>37909</v>
      </c>
      <c r="E105" s="15">
        <v>111.143</v>
      </c>
      <c r="H105" s="37"/>
    </row>
    <row r="106" spans="1:8" x14ac:dyDescent="0.55000000000000004">
      <c r="A106" s="15" t="s">
        <v>313</v>
      </c>
      <c r="B106" s="15" t="s">
        <v>98</v>
      </c>
      <c r="C106" s="20">
        <v>37909</v>
      </c>
      <c r="E106" s="15">
        <v>137.857</v>
      </c>
      <c r="H106" s="37"/>
    </row>
    <row r="107" spans="1:8" x14ac:dyDescent="0.55000000000000004">
      <c r="A107" s="15" t="s">
        <v>313</v>
      </c>
      <c r="B107" s="15" t="s">
        <v>98</v>
      </c>
      <c r="C107" s="20">
        <v>37909</v>
      </c>
      <c r="E107" s="15">
        <v>109.333</v>
      </c>
      <c r="H107" s="37"/>
    </row>
    <row r="108" spans="1:8" x14ac:dyDescent="0.55000000000000004">
      <c r="A108" s="15" t="s">
        <v>312</v>
      </c>
      <c r="B108" s="15" t="s">
        <v>98</v>
      </c>
      <c r="C108" s="20">
        <v>37909</v>
      </c>
      <c r="E108" s="15">
        <v>117.23800000000001</v>
      </c>
      <c r="H108" s="37"/>
    </row>
    <row r="109" spans="1:8" x14ac:dyDescent="0.55000000000000004">
      <c r="A109" s="15" t="s">
        <v>312</v>
      </c>
      <c r="B109" s="15" t="s">
        <v>98</v>
      </c>
      <c r="C109" s="20">
        <v>37909</v>
      </c>
      <c r="E109" s="15">
        <v>197.048</v>
      </c>
      <c r="H109" s="37"/>
    </row>
    <row r="110" spans="1:8" x14ac:dyDescent="0.55000000000000004">
      <c r="A110" s="15" t="s">
        <v>315</v>
      </c>
      <c r="B110" s="15" t="s">
        <v>98</v>
      </c>
      <c r="C110" s="20">
        <v>37909</v>
      </c>
      <c r="E110" s="15">
        <v>73.238</v>
      </c>
      <c r="H110" s="37"/>
    </row>
    <row r="111" spans="1:8" x14ac:dyDescent="0.55000000000000004">
      <c r="A111" s="15" t="s">
        <v>315</v>
      </c>
      <c r="B111" s="15" t="s">
        <v>98</v>
      </c>
      <c r="C111" s="20">
        <v>37909</v>
      </c>
      <c r="E111" s="15">
        <v>59.81</v>
      </c>
      <c r="H111" s="37"/>
    </row>
    <row r="112" spans="1:8" x14ac:dyDescent="0.55000000000000004">
      <c r="A112" s="15" t="s">
        <v>314</v>
      </c>
      <c r="B112" s="15" t="s">
        <v>98</v>
      </c>
      <c r="C112" s="20">
        <v>37909</v>
      </c>
      <c r="E112" s="15">
        <v>246.571</v>
      </c>
      <c r="H112" s="37"/>
    </row>
    <row r="113" spans="1:8" x14ac:dyDescent="0.55000000000000004">
      <c r="A113" s="15" t="s">
        <v>314</v>
      </c>
      <c r="B113" s="15" t="s">
        <v>98</v>
      </c>
      <c r="C113" s="20">
        <v>37909</v>
      </c>
      <c r="E113" s="15">
        <v>194.381</v>
      </c>
      <c r="H113" s="37"/>
    </row>
    <row r="114" spans="1:8" x14ac:dyDescent="0.55000000000000004">
      <c r="A114" s="15" t="s">
        <v>313</v>
      </c>
      <c r="B114" s="15" t="s">
        <v>98</v>
      </c>
      <c r="C114" s="20">
        <v>37909</v>
      </c>
      <c r="E114" s="15">
        <v>174.619</v>
      </c>
      <c r="H114" s="37"/>
    </row>
    <row r="115" spans="1:8" x14ac:dyDescent="0.55000000000000004">
      <c r="A115" s="15" t="s">
        <v>313</v>
      </c>
      <c r="B115" s="15" t="s">
        <v>98</v>
      </c>
      <c r="C115" s="20">
        <v>37909</v>
      </c>
      <c r="E115" s="15">
        <v>175</v>
      </c>
      <c r="H115" s="37"/>
    </row>
    <row r="116" spans="1:8" x14ac:dyDescent="0.55000000000000004">
      <c r="A116" s="15" t="s">
        <v>312</v>
      </c>
      <c r="B116" s="15" t="s">
        <v>98</v>
      </c>
      <c r="C116" s="20">
        <v>37909</v>
      </c>
      <c r="E116" s="15">
        <v>206.762</v>
      </c>
      <c r="H116" s="37"/>
    </row>
    <row r="117" spans="1:8" x14ac:dyDescent="0.55000000000000004">
      <c r="A117" s="15" t="s">
        <v>312</v>
      </c>
      <c r="B117" s="15" t="s">
        <v>98</v>
      </c>
      <c r="C117" s="20">
        <v>37909</v>
      </c>
      <c r="E117" s="15">
        <v>126.667</v>
      </c>
      <c r="H117" s="37"/>
    </row>
    <row r="118" spans="1:8" x14ac:dyDescent="0.55000000000000004">
      <c r="A118" s="22" t="s">
        <v>316</v>
      </c>
      <c r="B118" s="15" t="s">
        <v>98</v>
      </c>
      <c r="C118" s="20">
        <v>38278</v>
      </c>
      <c r="E118" s="15">
        <v>172.67099999999999</v>
      </c>
      <c r="H118" s="37"/>
    </row>
    <row r="119" spans="1:8" x14ac:dyDescent="0.55000000000000004">
      <c r="A119" s="15" t="s">
        <v>317</v>
      </c>
      <c r="B119" s="15" t="s">
        <v>98</v>
      </c>
      <c r="C119" s="20">
        <v>38278</v>
      </c>
      <c r="E119" s="15">
        <v>201.6</v>
      </c>
      <c r="H119" s="37"/>
    </row>
    <row r="120" spans="1:8" x14ac:dyDescent="0.55000000000000004">
      <c r="A120" s="15" t="s">
        <v>318</v>
      </c>
      <c r="B120" s="15" t="s">
        <v>98</v>
      </c>
      <c r="C120" s="20">
        <v>38278</v>
      </c>
      <c r="E120" s="15">
        <v>210.74299999999999</v>
      </c>
      <c r="H120" s="37"/>
    </row>
    <row r="121" spans="1:8" x14ac:dyDescent="0.55000000000000004">
      <c r="A121" s="15" t="s">
        <v>319</v>
      </c>
      <c r="B121" s="15" t="s">
        <v>98</v>
      </c>
      <c r="C121" s="20">
        <v>38278</v>
      </c>
      <c r="E121" s="15">
        <v>219.2</v>
      </c>
      <c r="H121" s="37"/>
    </row>
    <row r="122" spans="1:8" x14ac:dyDescent="0.55000000000000004">
      <c r="A122" s="15" t="s">
        <v>319</v>
      </c>
      <c r="B122" s="15" t="s">
        <v>98</v>
      </c>
      <c r="C122" s="20">
        <v>38278</v>
      </c>
      <c r="E122" s="15">
        <v>257.27100000000002</v>
      </c>
      <c r="H122" s="37"/>
    </row>
    <row r="123" spans="1:8" x14ac:dyDescent="0.55000000000000004">
      <c r="A123" s="15" t="s">
        <v>318</v>
      </c>
      <c r="B123" s="15" t="s">
        <v>98</v>
      </c>
      <c r="C123" s="20">
        <v>38278</v>
      </c>
      <c r="E123" s="15">
        <v>264.62900000000002</v>
      </c>
      <c r="H123" s="37"/>
    </row>
    <row r="124" spans="1:8" x14ac:dyDescent="0.55000000000000004">
      <c r="A124" s="22" t="s">
        <v>316</v>
      </c>
      <c r="B124" s="15" t="s">
        <v>98</v>
      </c>
      <c r="C124" s="20">
        <v>38278</v>
      </c>
      <c r="E124" s="15">
        <v>127.5</v>
      </c>
      <c r="H124" s="37"/>
    </row>
    <row r="125" spans="1:8" x14ac:dyDescent="0.55000000000000004">
      <c r="A125" s="15" t="s">
        <v>317</v>
      </c>
      <c r="B125" s="15" t="s">
        <v>98</v>
      </c>
      <c r="C125" s="20">
        <v>38278</v>
      </c>
      <c r="E125" s="15">
        <v>196.238</v>
      </c>
      <c r="H125" s="37"/>
    </row>
    <row r="126" spans="1:8" x14ac:dyDescent="0.55000000000000004">
      <c r="A126" s="15" t="s">
        <v>318</v>
      </c>
      <c r="B126" s="15" t="s">
        <v>98</v>
      </c>
      <c r="C126" s="20">
        <v>38278</v>
      </c>
      <c r="E126" s="15">
        <v>269.90500000000003</v>
      </c>
      <c r="H126" s="37"/>
    </row>
    <row r="127" spans="1:8" x14ac:dyDescent="0.55000000000000004">
      <c r="A127" s="15" t="s">
        <v>319</v>
      </c>
      <c r="B127" s="15" t="s">
        <v>98</v>
      </c>
      <c r="C127" s="20">
        <v>38278</v>
      </c>
      <c r="E127" s="15">
        <v>232.786</v>
      </c>
      <c r="H127" s="37"/>
    </row>
    <row r="128" spans="1:8" x14ac:dyDescent="0.55000000000000004">
      <c r="A128" s="15" t="s">
        <v>317</v>
      </c>
      <c r="B128" s="15" t="s">
        <v>98</v>
      </c>
      <c r="C128" s="20">
        <v>38278</v>
      </c>
      <c r="E128" s="15">
        <v>196.24799999999999</v>
      </c>
      <c r="H128" s="37"/>
    </row>
    <row r="129" spans="1:18" x14ac:dyDescent="0.55000000000000004">
      <c r="A129" s="22" t="s">
        <v>316</v>
      </c>
      <c r="B129" s="15" t="s">
        <v>98</v>
      </c>
      <c r="C129" s="20">
        <v>38278</v>
      </c>
      <c r="E129" s="15">
        <v>168.2</v>
      </c>
      <c r="H129" s="37"/>
    </row>
    <row r="130" spans="1:18" x14ac:dyDescent="0.55000000000000004">
      <c r="A130" s="22" t="s">
        <v>316</v>
      </c>
      <c r="B130" s="15" t="s">
        <v>98</v>
      </c>
      <c r="C130" s="20">
        <v>38278</v>
      </c>
      <c r="E130" s="15">
        <v>198.53800000000001</v>
      </c>
      <c r="H130" s="37"/>
    </row>
    <row r="131" spans="1:18" x14ac:dyDescent="0.55000000000000004">
      <c r="A131" s="15" t="s">
        <v>317</v>
      </c>
      <c r="B131" s="15" t="s">
        <v>98</v>
      </c>
      <c r="C131" s="20">
        <v>38278</v>
      </c>
      <c r="E131" s="15">
        <v>187.13299999999998</v>
      </c>
      <c r="H131" s="37"/>
    </row>
    <row r="132" spans="1:18" x14ac:dyDescent="0.55000000000000004">
      <c r="A132" s="15" t="s">
        <v>319</v>
      </c>
      <c r="B132" s="15" t="s">
        <v>98</v>
      </c>
      <c r="C132" s="20">
        <v>38278</v>
      </c>
      <c r="E132" s="15">
        <v>200.452</v>
      </c>
      <c r="H132" s="37"/>
    </row>
    <row r="133" spans="1:18" x14ac:dyDescent="0.55000000000000004">
      <c r="A133" s="15" t="s">
        <v>318</v>
      </c>
      <c r="B133" s="15" t="s">
        <v>98</v>
      </c>
      <c r="C133" s="20">
        <v>38278</v>
      </c>
      <c r="E133" s="15">
        <v>287.42899999999997</v>
      </c>
      <c r="H133" s="37"/>
    </row>
    <row r="134" spans="1:18" ht="15.6" x14ac:dyDescent="0.6">
      <c r="A134" s="23" t="s">
        <v>322</v>
      </c>
      <c r="B134" s="15" t="s">
        <v>98</v>
      </c>
      <c r="C134" s="24">
        <v>33924</v>
      </c>
      <c r="E134" s="23">
        <v>120.3</v>
      </c>
      <c r="H134" s="37"/>
    </row>
    <row r="135" spans="1:18" ht="15.6" x14ac:dyDescent="0.6">
      <c r="A135" s="23" t="s">
        <v>323</v>
      </c>
      <c r="B135" s="15" t="s">
        <v>98</v>
      </c>
      <c r="C135" s="24">
        <v>33924</v>
      </c>
      <c r="E135" s="23">
        <v>106.9</v>
      </c>
      <c r="H135" s="37"/>
    </row>
    <row r="136" spans="1:18" ht="15.6" x14ac:dyDescent="0.6">
      <c r="A136" s="23" t="s">
        <v>324</v>
      </c>
      <c r="B136" s="15" t="s">
        <v>98</v>
      </c>
      <c r="C136" s="24">
        <v>33924</v>
      </c>
      <c r="E136" s="23">
        <v>112</v>
      </c>
      <c r="H136" s="37"/>
    </row>
    <row r="137" spans="1:18" ht="15.6" x14ac:dyDescent="0.6">
      <c r="A137" s="23" t="s">
        <v>325</v>
      </c>
      <c r="B137" s="15" t="s">
        <v>98</v>
      </c>
      <c r="C137" s="24">
        <v>33924</v>
      </c>
      <c r="E137" s="23">
        <v>97.4</v>
      </c>
      <c r="H137" s="37"/>
    </row>
    <row r="138" spans="1:18" ht="15.6" x14ac:dyDescent="0.6">
      <c r="A138" s="23" t="s">
        <v>326</v>
      </c>
      <c r="B138" s="15" t="s">
        <v>98</v>
      </c>
      <c r="C138" s="24">
        <v>33924</v>
      </c>
      <c r="E138" s="23">
        <v>102.9</v>
      </c>
      <c r="H138" s="37"/>
    </row>
    <row r="139" spans="1:18" ht="15.6" x14ac:dyDescent="0.6">
      <c r="A139" s="25" t="s">
        <v>327</v>
      </c>
      <c r="B139" s="15" t="s">
        <v>98</v>
      </c>
      <c r="C139" s="24">
        <v>33924</v>
      </c>
      <c r="E139" s="25">
        <v>102</v>
      </c>
      <c r="H139" s="37"/>
    </row>
    <row r="140" spans="1:18" ht="15.6" x14ac:dyDescent="0.6">
      <c r="A140" s="23" t="s">
        <v>328</v>
      </c>
      <c r="B140" s="15" t="s">
        <v>98</v>
      </c>
      <c r="C140" s="24">
        <v>33939</v>
      </c>
      <c r="D140" s="23">
        <v>413.74700000000001</v>
      </c>
      <c r="E140" s="23">
        <v>123.5</v>
      </c>
      <c r="H140" s="37"/>
      <c r="R140" s="40">
        <f>E140/D140</f>
        <v>0.29849159027134942</v>
      </c>
    </row>
    <row r="141" spans="1:18" ht="15.6" x14ac:dyDescent="0.6">
      <c r="A141" s="23" t="s">
        <v>329</v>
      </c>
      <c r="B141" s="15" t="s">
        <v>98</v>
      </c>
      <c r="C141" s="24">
        <v>33933</v>
      </c>
      <c r="D141" s="23">
        <v>471.42299999999994</v>
      </c>
      <c r="E141" s="23">
        <v>101.7</v>
      </c>
      <c r="H141" s="37"/>
      <c r="R141" s="40">
        <f t="shared" ref="R141:R142" si="1">E141/D141</f>
        <v>0.21572982226153584</v>
      </c>
    </row>
    <row r="142" spans="1:18" ht="15.6" x14ac:dyDescent="0.6">
      <c r="A142" s="25" t="s">
        <v>330</v>
      </c>
      <c r="B142" s="15" t="s">
        <v>98</v>
      </c>
      <c r="C142" s="26">
        <v>33939</v>
      </c>
      <c r="D142" s="25">
        <v>583.43999999999994</v>
      </c>
      <c r="E142" s="25">
        <v>141.6</v>
      </c>
      <c r="H142" s="37"/>
      <c r="R142" s="40">
        <f t="shared" si="1"/>
        <v>0.24269847799259567</v>
      </c>
    </row>
    <row r="143" spans="1:18" ht="15.6" x14ac:dyDescent="0.6">
      <c r="A143" s="25" t="s">
        <v>331</v>
      </c>
      <c r="B143" s="15" t="s">
        <v>98</v>
      </c>
      <c r="C143" s="26">
        <v>33939</v>
      </c>
      <c r="E143" s="25">
        <v>244.7</v>
      </c>
      <c r="H143" s="37"/>
    </row>
    <row r="144" spans="1:18" ht="15.6" x14ac:dyDescent="0.6">
      <c r="A144" s="25" t="s">
        <v>332</v>
      </c>
      <c r="B144" s="15" t="s">
        <v>98</v>
      </c>
      <c r="C144" s="26">
        <v>33939</v>
      </c>
      <c r="E144" s="25">
        <v>259.5</v>
      </c>
      <c r="H144" s="37"/>
    </row>
    <row r="145" spans="1:8" ht="15.6" x14ac:dyDescent="0.6">
      <c r="A145" s="25" t="s">
        <v>333</v>
      </c>
      <c r="B145" s="15" t="s">
        <v>98</v>
      </c>
      <c r="C145" s="26">
        <v>33939</v>
      </c>
      <c r="E145" s="25">
        <v>211.5</v>
      </c>
      <c r="H145" s="37"/>
    </row>
    <row r="146" spans="1:8" ht="15.6" x14ac:dyDescent="0.6">
      <c r="A146" s="25" t="s">
        <v>334</v>
      </c>
      <c r="B146" s="15" t="s">
        <v>98</v>
      </c>
      <c r="C146" s="26">
        <v>33939</v>
      </c>
      <c r="E146" s="25">
        <v>298.10000000000002</v>
      </c>
      <c r="H146" s="37"/>
    </row>
    <row r="147" spans="1:8" ht="15.6" x14ac:dyDescent="0.6">
      <c r="A147" s="25" t="s">
        <v>335</v>
      </c>
      <c r="B147" s="15" t="s">
        <v>98</v>
      </c>
      <c r="C147" s="26">
        <v>33939</v>
      </c>
      <c r="E147" s="25">
        <v>230.1</v>
      </c>
      <c r="H147" s="37"/>
    </row>
    <row r="148" spans="1:8" ht="15.6" x14ac:dyDescent="0.6">
      <c r="A148" s="25" t="s">
        <v>336</v>
      </c>
      <c r="B148" s="15" t="s">
        <v>98</v>
      </c>
      <c r="C148" s="26">
        <v>33939</v>
      </c>
      <c r="E148" s="25">
        <v>264.8</v>
      </c>
      <c r="H148" s="37"/>
    </row>
    <row r="149" spans="1:8" ht="15.6" x14ac:dyDescent="0.6">
      <c r="A149" s="25" t="s">
        <v>337</v>
      </c>
      <c r="B149" s="15" t="s">
        <v>98</v>
      </c>
      <c r="C149" s="26">
        <v>33939</v>
      </c>
      <c r="E149" s="25">
        <v>326.7</v>
      </c>
      <c r="H149" s="37"/>
    </row>
    <row r="150" spans="1:8" ht="15.6" x14ac:dyDescent="0.6">
      <c r="A150" s="25" t="s">
        <v>338</v>
      </c>
      <c r="B150" s="15" t="s">
        <v>98</v>
      </c>
      <c r="C150" s="26">
        <v>33939</v>
      </c>
      <c r="E150" s="25">
        <v>293.3</v>
      </c>
      <c r="H150" s="37"/>
    </row>
    <row r="151" spans="1:8" ht="15.6" x14ac:dyDescent="0.6">
      <c r="A151" s="25" t="s">
        <v>339</v>
      </c>
      <c r="B151" s="15" t="s">
        <v>98</v>
      </c>
      <c r="C151" s="26">
        <v>33939</v>
      </c>
      <c r="E151" s="25">
        <v>322.3</v>
      </c>
      <c r="H151" s="37"/>
    </row>
    <row r="152" spans="1:8" ht="15.6" x14ac:dyDescent="0.6">
      <c r="A152" s="25" t="s">
        <v>340</v>
      </c>
      <c r="B152" s="15" t="s">
        <v>98</v>
      </c>
      <c r="C152" s="26">
        <v>33939</v>
      </c>
      <c r="E152" s="25">
        <v>269.60000000000002</v>
      </c>
      <c r="H152" s="37"/>
    </row>
    <row r="153" spans="1:8" ht="15.6" x14ac:dyDescent="0.6">
      <c r="A153" s="25" t="s">
        <v>341</v>
      </c>
      <c r="B153" s="15" t="s">
        <v>98</v>
      </c>
      <c r="C153" s="26">
        <v>33939</v>
      </c>
      <c r="E153" s="25">
        <v>283</v>
      </c>
      <c r="H153" s="37"/>
    </row>
    <row r="154" spans="1:8" ht="15.6" x14ac:dyDescent="0.6">
      <c r="A154" s="25" t="s">
        <v>342</v>
      </c>
      <c r="B154" s="15" t="s">
        <v>98</v>
      </c>
      <c r="C154" s="26">
        <v>33939</v>
      </c>
      <c r="E154" s="25">
        <v>265.60000000000002</v>
      </c>
      <c r="H154" s="37"/>
    </row>
    <row r="155" spans="1:8" ht="15.6" x14ac:dyDescent="0.6">
      <c r="A155" s="25" t="s">
        <v>343</v>
      </c>
      <c r="B155" s="15" t="s">
        <v>98</v>
      </c>
      <c r="C155" s="26">
        <v>33939</v>
      </c>
      <c r="E155" s="25">
        <v>246.7</v>
      </c>
      <c r="H155" s="37"/>
    </row>
    <row r="156" spans="1:8" ht="15.6" x14ac:dyDescent="0.6">
      <c r="A156" s="25" t="s">
        <v>344</v>
      </c>
      <c r="B156" s="15" t="s">
        <v>98</v>
      </c>
      <c r="C156" s="26">
        <v>33939</v>
      </c>
      <c r="E156" s="25">
        <v>348.2</v>
      </c>
      <c r="H156" s="37"/>
    </row>
    <row r="157" spans="1:8" ht="15.6" x14ac:dyDescent="0.6">
      <c r="A157" s="25" t="s">
        <v>345</v>
      </c>
      <c r="B157" s="15" t="s">
        <v>98</v>
      </c>
      <c r="C157" s="26">
        <v>33939</v>
      </c>
      <c r="E157" s="25">
        <v>271.7</v>
      </c>
      <c r="H157" s="37"/>
    </row>
    <row r="158" spans="1:8" ht="15.6" x14ac:dyDescent="0.6">
      <c r="A158" s="25" t="s">
        <v>346</v>
      </c>
      <c r="B158" s="15" t="s">
        <v>98</v>
      </c>
      <c r="C158" s="26">
        <v>33939</v>
      </c>
      <c r="E158" s="25">
        <v>294.39999999999998</v>
      </c>
      <c r="H158" s="37"/>
    </row>
    <row r="159" spans="1:8" ht="15.6" x14ac:dyDescent="0.6">
      <c r="A159" s="25" t="s">
        <v>347</v>
      </c>
      <c r="B159" s="15" t="s">
        <v>98</v>
      </c>
      <c r="C159" s="26">
        <v>33939</v>
      </c>
      <c r="E159" s="25">
        <v>236.3</v>
      </c>
      <c r="H159" s="37"/>
    </row>
    <row r="160" spans="1:8" ht="15.6" x14ac:dyDescent="0.6">
      <c r="A160" s="25" t="s">
        <v>348</v>
      </c>
      <c r="B160" s="15" t="s">
        <v>98</v>
      </c>
      <c r="C160" s="26">
        <v>33939</v>
      </c>
      <c r="E160" s="25">
        <v>220.1</v>
      </c>
      <c r="H160" s="37"/>
    </row>
    <row r="161" spans="1:25" x14ac:dyDescent="0.55000000000000004">
      <c r="A161" s="27" t="s">
        <v>531</v>
      </c>
      <c r="B161" s="15" t="s">
        <v>98</v>
      </c>
      <c r="D161" s="27">
        <v>619</v>
      </c>
      <c r="E161" s="27">
        <v>329</v>
      </c>
      <c r="F161" s="27">
        <v>3.6</v>
      </c>
      <c r="H161" s="37"/>
      <c r="I161" s="27">
        <v>13</v>
      </c>
      <c r="J161" s="27">
        <v>127</v>
      </c>
      <c r="K161" s="27">
        <v>134</v>
      </c>
      <c r="L161" s="27">
        <v>175</v>
      </c>
      <c r="M161" s="27">
        <v>34.5</v>
      </c>
      <c r="R161" s="40">
        <f>E161/D161</f>
        <v>0.53150242326332797</v>
      </c>
      <c r="X161" s="15">
        <v>9.1000000000000004E-3</v>
      </c>
    </row>
    <row r="162" spans="1:25" x14ac:dyDescent="0.55000000000000004">
      <c r="A162" s="27" t="s">
        <v>532</v>
      </c>
      <c r="B162" s="15" t="s">
        <v>98</v>
      </c>
      <c r="D162" s="27">
        <v>818</v>
      </c>
      <c r="E162" s="27">
        <v>379</v>
      </c>
      <c r="F162" s="27">
        <v>5.3</v>
      </c>
      <c r="H162" s="37"/>
      <c r="I162" s="27">
        <v>13</v>
      </c>
      <c r="J162" s="27">
        <v>127</v>
      </c>
      <c r="K162" s="27">
        <v>134</v>
      </c>
      <c r="L162" s="27">
        <v>175</v>
      </c>
      <c r="M162" s="27">
        <v>33.1</v>
      </c>
      <c r="R162" s="40">
        <f t="shared" ref="R162:R172" si="2">E162/D162</f>
        <v>0.46332518337408313</v>
      </c>
      <c r="X162" s="15">
        <v>9.8000000000000014E-3</v>
      </c>
    </row>
    <row r="163" spans="1:25" x14ac:dyDescent="0.55000000000000004">
      <c r="A163" s="27" t="s">
        <v>533</v>
      </c>
      <c r="B163" s="15" t="s">
        <v>98</v>
      </c>
      <c r="D163" s="27">
        <v>996</v>
      </c>
      <c r="E163" s="27">
        <v>361</v>
      </c>
      <c r="F163" s="27">
        <v>7.3</v>
      </c>
      <c r="H163" s="37"/>
      <c r="I163" s="27">
        <v>13</v>
      </c>
      <c r="J163" s="27">
        <v>127</v>
      </c>
      <c r="K163" s="27">
        <v>134</v>
      </c>
      <c r="L163" s="27">
        <v>175</v>
      </c>
      <c r="M163" s="27">
        <v>33</v>
      </c>
      <c r="R163" s="40">
        <f t="shared" si="2"/>
        <v>0.36244979919678716</v>
      </c>
      <c r="X163" s="15">
        <v>9.5999999999999992E-3</v>
      </c>
    </row>
    <row r="164" spans="1:25" x14ac:dyDescent="0.55000000000000004">
      <c r="A164" s="27" t="s">
        <v>534</v>
      </c>
      <c r="B164" s="15" t="s">
        <v>98</v>
      </c>
      <c r="D164" s="27">
        <v>1160</v>
      </c>
      <c r="E164" s="27">
        <v>337</v>
      </c>
      <c r="F164" s="27">
        <v>6</v>
      </c>
      <c r="H164" s="37"/>
      <c r="I164" s="27">
        <v>13</v>
      </c>
      <c r="J164" s="27">
        <v>127</v>
      </c>
      <c r="K164" s="27">
        <v>134</v>
      </c>
      <c r="L164" s="27">
        <v>175</v>
      </c>
      <c r="M164" s="27">
        <v>31.6</v>
      </c>
      <c r="R164" s="40">
        <f t="shared" si="2"/>
        <v>0.29051724137931034</v>
      </c>
      <c r="X164" s="15">
        <v>1.09E-2</v>
      </c>
    </row>
    <row r="165" spans="1:25" x14ac:dyDescent="0.55000000000000004">
      <c r="A165" s="27" t="s">
        <v>535</v>
      </c>
      <c r="B165" s="15" t="s">
        <v>98</v>
      </c>
      <c r="D165" s="27">
        <v>695</v>
      </c>
      <c r="E165" s="27">
        <v>325</v>
      </c>
      <c r="F165" s="27">
        <v>3.2</v>
      </c>
      <c r="H165" s="37"/>
      <c r="I165" s="27">
        <v>14</v>
      </c>
      <c r="J165" s="27">
        <v>75</v>
      </c>
      <c r="K165" s="27">
        <v>88</v>
      </c>
      <c r="L165" s="27">
        <v>124</v>
      </c>
      <c r="M165" s="27">
        <v>33.299999999999997</v>
      </c>
      <c r="R165" s="40">
        <f t="shared" si="2"/>
        <v>0.46762589928057552</v>
      </c>
      <c r="X165" s="15">
        <v>4.3E-3</v>
      </c>
    </row>
    <row r="166" spans="1:25" x14ac:dyDescent="0.55000000000000004">
      <c r="A166" s="27" t="s">
        <v>536</v>
      </c>
      <c r="B166" s="15" t="s">
        <v>98</v>
      </c>
      <c r="D166" s="27">
        <v>868</v>
      </c>
      <c r="E166" s="27">
        <v>250.99999999999997</v>
      </c>
      <c r="F166" s="27">
        <v>4</v>
      </c>
      <c r="H166" s="37"/>
      <c r="I166" s="27">
        <v>14</v>
      </c>
      <c r="J166" s="27">
        <v>75</v>
      </c>
      <c r="K166" s="27">
        <v>88</v>
      </c>
      <c r="L166" s="27">
        <v>124</v>
      </c>
      <c r="M166" s="27">
        <v>32.1</v>
      </c>
      <c r="R166" s="40">
        <f t="shared" si="2"/>
        <v>0.28917050691244234</v>
      </c>
      <c r="X166" s="15">
        <v>4.7000000000000002E-3</v>
      </c>
    </row>
    <row r="167" spans="1:25" x14ac:dyDescent="0.55000000000000004">
      <c r="A167" s="27" t="s">
        <v>537</v>
      </c>
      <c r="B167" s="15" t="s">
        <v>98</v>
      </c>
      <c r="D167" s="27">
        <v>905</v>
      </c>
      <c r="E167" s="27">
        <v>280</v>
      </c>
      <c r="F167" s="27">
        <v>5.4</v>
      </c>
      <c r="H167" s="37"/>
      <c r="I167" s="27">
        <v>14</v>
      </c>
      <c r="J167" s="27">
        <v>75</v>
      </c>
      <c r="K167" s="27">
        <v>88</v>
      </c>
      <c r="L167" s="27">
        <v>124</v>
      </c>
      <c r="M167" s="27">
        <v>30.8</v>
      </c>
      <c r="R167" s="40">
        <f t="shared" si="2"/>
        <v>0.30939226519337015</v>
      </c>
      <c r="X167" s="15">
        <v>1.0999999999999999E-2</v>
      </c>
    </row>
    <row r="168" spans="1:25" x14ac:dyDescent="0.55000000000000004">
      <c r="A168" s="27" t="s">
        <v>538</v>
      </c>
      <c r="B168" s="15" t="s">
        <v>98</v>
      </c>
      <c r="D168" s="27">
        <v>913</v>
      </c>
      <c r="E168" s="27">
        <v>240</v>
      </c>
      <c r="F168" s="27">
        <v>5.8</v>
      </c>
      <c r="H168" s="37"/>
      <c r="I168" s="27">
        <v>14</v>
      </c>
      <c r="J168" s="27">
        <v>75</v>
      </c>
      <c r="K168" s="27">
        <v>88</v>
      </c>
      <c r="L168" s="27">
        <v>124</v>
      </c>
      <c r="M168" s="27">
        <v>30.4</v>
      </c>
      <c r="R168" s="40">
        <f t="shared" si="2"/>
        <v>0.26286966046002191</v>
      </c>
      <c r="X168" s="15">
        <v>4.3E-3</v>
      </c>
    </row>
    <row r="169" spans="1:25" x14ac:dyDescent="0.55000000000000004">
      <c r="A169" s="27" t="s">
        <v>539</v>
      </c>
      <c r="B169" s="15" t="s">
        <v>98</v>
      </c>
      <c r="D169" s="27">
        <v>486</v>
      </c>
      <c r="E169" s="27">
        <v>193</v>
      </c>
      <c r="F169" s="27">
        <v>3.3</v>
      </c>
      <c r="H169" s="37"/>
      <c r="I169" s="27">
        <v>9</v>
      </c>
      <c r="J169" s="27">
        <v>48</v>
      </c>
      <c r="K169" s="27">
        <v>55</v>
      </c>
      <c r="L169" s="27">
        <v>86</v>
      </c>
      <c r="M169" s="27">
        <v>36.1</v>
      </c>
      <c r="R169" s="40">
        <f t="shared" si="2"/>
        <v>0.39711934156378603</v>
      </c>
      <c r="X169" s="15">
        <v>7.7999999999999996E-3</v>
      </c>
    </row>
    <row r="170" spans="1:25" x14ac:dyDescent="0.55000000000000004">
      <c r="A170" s="27" t="s">
        <v>540</v>
      </c>
      <c r="B170" s="15" t="s">
        <v>98</v>
      </c>
      <c r="D170" s="27">
        <v>520</v>
      </c>
      <c r="E170" s="27">
        <v>172</v>
      </c>
      <c r="F170" s="27">
        <v>3.7</v>
      </c>
      <c r="H170" s="37"/>
      <c r="I170" s="27">
        <v>9</v>
      </c>
      <c r="J170" s="27">
        <v>48</v>
      </c>
      <c r="K170" s="27">
        <v>55</v>
      </c>
      <c r="L170" s="27">
        <v>86</v>
      </c>
      <c r="M170" s="27">
        <v>33.200000000000003</v>
      </c>
      <c r="R170" s="40">
        <f t="shared" si="2"/>
        <v>0.33076923076923076</v>
      </c>
      <c r="X170" s="15">
        <v>7.1999999999999998E-3</v>
      </c>
    </row>
    <row r="171" spans="1:25" x14ac:dyDescent="0.55000000000000004">
      <c r="A171" s="27" t="s">
        <v>541</v>
      </c>
      <c r="B171" s="15" t="s">
        <v>98</v>
      </c>
      <c r="D171" s="27">
        <v>550</v>
      </c>
      <c r="E171" s="27">
        <v>208</v>
      </c>
      <c r="F171" s="27">
        <v>4.9000000000000004</v>
      </c>
      <c r="H171" s="37"/>
      <c r="I171" s="27">
        <v>9</v>
      </c>
      <c r="J171" s="27">
        <v>48</v>
      </c>
      <c r="K171" s="27">
        <v>55</v>
      </c>
      <c r="L171" s="27">
        <v>86</v>
      </c>
      <c r="M171" s="27">
        <v>31.8</v>
      </c>
      <c r="R171" s="40">
        <f t="shared" si="2"/>
        <v>0.37818181818181817</v>
      </c>
      <c r="X171" s="15">
        <v>7.4999999999999997E-3</v>
      </c>
    </row>
    <row r="172" spans="1:25" x14ac:dyDescent="0.55000000000000004">
      <c r="A172" s="27" t="s">
        <v>542</v>
      </c>
      <c r="B172" s="15" t="s">
        <v>98</v>
      </c>
      <c r="D172" s="27">
        <v>681</v>
      </c>
      <c r="E172" s="27">
        <v>189</v>
      </c>
      <c r="F172" s="27">
        <v>4.9000000000000004</v>
      </c>
      <c r="H172" s="37"/>
      <c r="I172" s="27">
        <v>9</v>
      </c>
      <c r="J172" s="27">
        <v>48</v>
      </c>
      <c r="K172" s="27">
        <v>55</v>
      </c>
      <c r="L172" s="27">
        <v>86</v>
      </c>
      <c r="M172" s="27">
        <v>31.6</v>
      </c>
      <c r="R172" s="40">
        <f t="shared" si="2"/>
        <v>0.27753303964757708</v>
      </c>
      <c r="X172" s="15">
        <v>6.7999999999999996E-3</v>
      </c>
    </row>
    <row r="173" spans="1:25" x14ac:dyDescent="0.55000000000000004">
      <c r="A173" s="27" t="s">
        <v>543</v>
      </c>
      <c r="B173" s="15" t="s">
        <v>98</v>
      </c>
      <c r="D173" s="27">
        <v>1173</v>
      </c>
      <c r="E173" s="27"/>
      <c r="F173" s="27">
        <v>4.4000000000000004</v>
      </c>
      <c r="H173" s="37"/>
      <c r="I173" s="27">
        <v>12</v>
      </c>
      <c r="J173" s="27">
        <v>138</v>
      </c>
      <c r="K173" s="27">
        <v>155</v>
      </c>
      <c r="L173" s="27">
        <v>191</v>
      </c>
      <c r="M173" s="28">
        <v>38.4</v>
      </c>
      <c r="W173" s="15">
        <v>0.02</v>
      </c>
      <c r="X173" s="15">
        <v>8.3000000000000001E-3</v>
      </c>
      <c r="Y173" s="15">
        <v>8.6E-3</v>
      </c>
    </row>
    <row r="174" spans="1:25" x14ac:dyDescent="0.55000000000000004">
      <c r="A174" s="27" t="s">
        <v>544</v>
      </c>
      <c r="B174" s="15" t="s">
        <v>98</v>
      </c>
      <c r="D174" s="27">
        <v>1414</v>
      </c>
      <c r="E174" s="27"/>
      <c r="F174" s="27">
        <v>6</v>
      </c>
      <c r="H174" s="37"/>
      <c r="I174" s="27">
        <v>12</v>
      </c>
      <c r="J174" s="27">
        <v>138</v>
      </c>
      <c r="K174" s="27">
        <v>155</v>
      </c>
      <c r="L174" s="27">
        <v>191</v>
      </c>
      <c r="M174" s="28">
        <v>37.5</v>
      </c>
      <c r="W174" s="15">
        <v>1.8699999999999998E-2</v>
      </c>
      <c r="X174" s="15">
        <v>1.23E-2</v>
      </c>
      <c r="Y174" s="15">
        <v>8.4000000000000012E-3</v>
      </c>
    </row>
    <row r="175" spans="1:25" x14ac:dyDescent="0.55000000000000004">
      <c r="A175" s="27" t="s">
        <v>545</v>
      </c>
      <c r="B175" s="15" t="s">
        <v>98</v>
      </c>
      <c r="D175" s="27">
        <v>1736</v>
      </c>
      <c r="E175" s="27"/>
      <c r="F175" s="27">
        <v>6.7</v>
      </c>
      <c r="H175" s="37"/>
      <c r="I175" s="27">
        <v>12</v>
      </c>
      <c r="J175" s="27">
        <v>138</v>
      </c>
      <c r="K175" s="27">
        <v>155</v>
      </c>
      <c r="L175" s="27">
        <v>191</v>
      </c>
      <c r="M175" s="28">
        <v>36.700000000000003</v>
      </c>
      <c r="W175" s="15">
        <v>1.9699999999999999E-2</v>
      </c>
      <c r="X175" s="15">
        <v>8.3000000000000001E-3</v>
      </c>
      <c r="Y175" s="15">
        <v>8.199999999999999E-3</v>
      </c>
    </row>
    <row r="176" spans="1:25" x14ac:dyDescent="0.55000000000000004">
      <c r="A176" s="27" t="s">
        <v>546</v>
      </c>
      <c r="B176" s="15" t="s">
        <v>98</v>
      </c>
      <c r="D176" s="27">
        <v>1658</v>
      </c>
      <c r="E176" s="27"/>
      <c r="F176" s="27">
        <v>8.6999999999999993</v>
      </c>
      <c r="H176" s="37"/>
      <c r="I176" s="27">
        <v>12</v>
      </c>
      <c r="J176" s="27">
        <v>138</v>
      </c>
      <c r="K176" s="27">
        <v>155</v>
      </c>
      <c r="L176" s="27">
        <v>191</v>
      </c>
      <c r="M176" s="28">
        <v>36.200000000000003</v>
      </c>
      <c r="W176" s="15">
        <v>2.23E-2</v>
      </c>
      <c r="X176" s="15">
        <v>7.0000000000000001E-3</v>
      </c>
      <c r="Y176" s="15">
        <v>8.4000000000000012E-3</v>
      </c>
    </row>
    <row r="177" spans="1:25" x14ac:dyDescent="0.55000000000000004">
      <c r="A177" s="27" t="s">
        <v>547</v>
      </c>
      <c r="B177" s="15" t="s">
        <v>98</v>
      </c>
      <c r="D177" s="27">
        <v>890</v>
      </c>
      <c r="E177" s="27"/>
      <c r="F177" s="27">
        <v>3</v>
      </c>
      <c r="H177" s="37"/>
      <c r="I177" s="27">
        <v>14</v>
      </c>
      <c r="J177" s="27">
        <v>114</v>
      </c>
      <c r="K177" s="27">
        <v>119</v>
      </c>
      <c r="L177" s="27">
        <v>149</v>
      </c>
      <c r="M177" s="28">
        <v>35.799999999999997</v>
      </c>
      <c r="W177" s="15">
        <v>1.4E-2</v>
      </c>
      <c r="X177" s="15">
        <v>6.3E-3</v>
      </c>
      <c r="Y177" s="15">
        <v>7.1999999999999998E-3</v>
      </c>
    </row>
    <row r="178" spans="1:25" x14ac:dyDescent="0.55000000000000004">
      <c r="A178" s="27" t="s">
        <v>548</v>
      </c>
      <c r="B178" s="15" t="s">
        <v>98</v>
      </c>
      <c r="D178" s="27">
        <v>1086</v>
      </c>
      <c r="E178" s="27"/>
      <c r="F178" s="27">
        <v>4.8</v>
      </c>
      <c r="H178" s="37"/>
      <c r="I178" s="27">
        <v>14</v>
      </c>
      <c r="J178" s="27">
        <v>114</v>
      </c>
      <c r="K178" s="27">
        <v>119</v>
      </c>
      <c r="L178" s="27">
        <v>149</v>
      </c>
      <c r="M178" s="28">
        <v>35.9</v>
      </c>
      <c r="W178" s="15">
        <v>1.43E-2</v>
      </c>
      <c r="X178" s="15">
        <v>7.3000000000000001E-3</v>
      </c>
      <c r="Y178" s="15">
        <v>7.4999999999999997E-3</v>
      </c>
    </row>
    <row r="179" spans="1:25" x14ac:dyDescent="0.55000000000000004">
      <c r="A179" s="27" t="s">
        <v>549</v>
      </c>
      <c r="B179" s="15" t="s">
        <v>98</v>
      </c>
      <c r="D179" s="27">
        <v>970</v>
      </c>
      <c r="E179" s="27"/>
      <c r="F179" s="27">
        <v>5.0999999999999996</v>
      </c>
      <c r="H179" s="37"/>
      <c r="I179" s="27">
        <v>14</v>
      </c>
      <c r="J179" s="27">
        <v>114</v>
      </c>
      <c r="K179" s="27">
        <v>119</v>
      </c>
      <c r="L179" s="27">
        <v>149</v>
      </c>
      <c r="M179" s="28">
        <v>34.1</v>
      </c>
      <c r="W179" s="15">
        <v>1.7299999999999999E-2</v>
      </c>
      <c r="X179" s="15">
        <v>9.300000000000001E-3</v>
      </c>
      <c r="Y179" s="15">
        <v>7.9000000000000008E-3</v>
      </c>
    </row>
    <row r="180" spans="1:25" x14ac:dyDescent="0.55000000000000004">
      <c r="A180" s="27" t="s">
        <v>550</v>
      </c>
      <c r="B180" s="15" t="s">
        <v>98</v>
      </c>
      <c r="D180" s="27">
        <v>1291</v>
      </c>
      <c r="E180" s="27"/>
      <c r="F180" s="27">
        <v>5</v>
      </c>
      <c r="H180" s="37"/>
      <c r="I180" s="27">
        <v>14</v>
      </c>
      <c r="J180" s="27">
        <v>114</v>
      </c>
      <c r="K180" s="27">
        <v>119</v>
      </c>
      <c r="L180" s="27">
        <v>149</v>
      </c>
      <c r="M180" s="28">
        <v>35.1</v>
      </c>
      <c r="W180" s="15">
        <v>1.7999999999999999E-2</v>
      </c>
      <c r="X180" s="15">
        <v>8.9999999999999993E-3</v>
      </c>
      <c r="Y180" s="15">
        <v>7.6E-3</v>
      </c>
    </row>
    <row r="181" spans="1:25" x14ac:dyDescent="0.55000000000000004">
      <c r="A181" s="27" t="s">
        <v>551</v>
      </c>
      <c r="B181" s="15" t="s">
        <v>98</v>
      </c>
      <c r="D181" s="27">
        <v>552</v>
      </c>
      <c r="E181" s="27"/>
      <c r="F181" s="27">
        <v>2.6</v>
      </c>
      <c r="H181" s="37"/>
      <c r="I181" s="27">
        <v>9</v>
      </c>
      <c r="J181" s="27">
        <v>64</v>
      </c>
      <c r="K181" s="27">
        <v>70</v>
      </c>
      <c r="L181" s="27">
        <v>101</v>
      </c>
      <c r="M181" s="28">
        <v>33.9</v>
      </c>
      <c r="W181" s="15">
        <v>1.5699999999999999E-2</v>
      </c>
      <c r="X181" s="15">
        <v>4.7000000000000002E-3</v>
      </c>
      <c r="Y181" s="15">
        <v>6.0000000000000001E-3</v>
      </c>
    </row>
    <row r="182" spans="1:25" x14ac:dyDescent="0.55000000000000004">
      <c r="A182" s="27" t="s">
        <v>552</v>
      </c>
      <c r="B182" s="15" t="s">
        <v>98</v>
      </c>
      <c r="D182" s="27">
        <v>551</v>
      </c>
      <c r="E182" s="27"/>
      <c r="F182" s="27">
        <v>2.8</v>
      </c>
      <c r="H182" s="37"/>
      <c r="I182" s="27">
        <v>9</v>
      </c>
      <c r="J182" s="27">
        <v>64</v>
      </c>
      <c r="K182" s="27">
        <v>70</v>
      </c>
      <c r="L182" s="27">
        <v>101</v>
      </c>
      <c r="M182" s="28">
        <v>30.8</v>
      </c>
      <c r="W182" s="15">
        <v>1.6300000000000002E-2</v>
      </c>
      <c r="X182" s="15">
        <v>6.0000000000000001E-3</v>
      </c>
      <c r="Y182" s="15">
        <v>7.0000000000000001E-3</v>
      </c>
    </row>
    <row r="183" spans="1:25" x14ac:dyDescent="0.55000000000000004">
      <c r="A183" s="27" t="s">
        <v>553</v>
      </c>
      <c r="B183" s="15" t="s">
        <v>98</v>
      </c>
      <c r="D183" s="27">
        <v>695</v>
      </c>
      <c r="E183" s="27"/>
      <c r="F183" s="27">
        <v>2.9</v>
      </c>
      <c r="H183" s="37"/>
      <c r="I183" s="27">
        <v>9</v>
      </c>
      <c r="J183" s="27">
        <v>64</v>
      </c>
      <c r="K183" s="27">
        <v>70</v>
      </c>
      <c r="L183" s="27">
        <v>101</v>
      </c>
      <c r="M183" s="28">
        <v>30.7</v>
      </c>
      <c r="W183" s="15">
        <v>1.4999999999999999E-2</v>
      </c>
      <c r="X183" s="15">
        <v>6.7000000000000002E-3</v>
      </c>
      <c r="Y183" s="15">
        <v>6.9000000000000008E-3</v>
      </c>
    </row>
    <row r="184" spans="1:25" x14ac:dyDescent="0.55000000000000004">
      <c r="A184" s="27" t="s">
        <v>554</v>
      </c>
      <c r="B184" s="15" t="s">
        <v>98</v>
      </c>
      <c r="D184" s="27">
        <v>720</v>
      </c>
      <c r="E184" s="27"/>
      <c r="F184" s="27">
        <v>3.1</v>
      </c>
      <c r="H184" s="37"/>
      <c r="I184" s="27">
        <v>9</v>
      </c>
      <c r="J184" s="27">
        <v>64</v>
      </c>
      <c r="K184" s="27">
        <v>70</v>
      </c>
      <c r="L184" s="27">
        <v>101</v>
      </c>
      <c r="M184" s="28">
        <v>29.8</v>
      </c>
      <c r="W184" s="15">
        <v>1.23E-2</v>
      </c>
      <c r="X184" s="15">
        <v>8.3000000000000001E-3</v>
      </c>
      <c r="Y184" s="15">
        <v>6.7999999999999996E-3</v>
      </c>
    </row>
    <row r="185" spans="1:25" x14ac:dyDescent="0.55000000000000004">
      <c r="A185" s="27" t="s">
        <v>555</v>
      </c>
      <c r="B185" s="15" t="s">
        <v>98</v>
      </c>
      <c r="E185" s="27"/>
      <c r="H185" s="37"/>
      <c r="I185" s="27">
        <v>18.100000000000001</v>
      </c>
      <c r="J185" s="27">
        <v>143</v>
      </c>
      <c r="L185" s="27"/>
    </row>
    <row r="186" spans="1:25" x14ac:dyDescent="0.55000000000000004">
      <c r="A186" s="27" t="s">
        <v>556</v>
      </c>
      <c r="B186" s="15" t="s">
        <v>98</v>
      </c>
      <c r="E186" s="27"/>
      <c r="H186" s="37"/>
      <c r="I186" s="27">
        <v>21.1</v>
      </c>
      <c r="J186" s="27">
        <v>117</v>
      </c>
      <c r="L186" s="27"/>
    </row>
    <row r="187" spans="1:25" x14ac:dyDescent="0.55000000000000004">
      <c r="A187" s="27" t="s">
        <v>557</v>
      </c>
      <c r="B187" s="15" t="s">
        <v>98</v>
      </c>
      <c r="E187" s="27"/>
      <c r="H187" s="37"/>
      <c r="I187" s="27">
        <v>14.2</v>
      </c>
      <c r="J187" s="27">
        <v>94</v>
      </c>
      <c r="L187" s="27"/>
    </row>
    <row r="188" spans="1:25" x14ac:dyDescent="0.55000000000000004">
      <c r="A188" s="27" t="s">
        <v>558</v>
      </c>
      <c r="B188" s="15" t="s">
        <v>98</v>
      </c>
      <c r="E188" s="27"/>
      <c r="H188" s="37"/>
      <c r="I188" s="27">
        <v>11.2</v>
      </c>
      <c r="J188" s="27">
        <v>70</v>
      </c>
      <c r="L188" s="27"/>
    </row>
    <row r="189" spans="1:25" x14ac:dyDescent="0.55000000000000004">
      <c r="A189" s="27" t="s">
        <v>559</v>
      </c>
      <c r="B189" s="15" t="s">
        <v>98</v>
      </c>
      <c r="E189" s="27"/>
      <c r="H189" s="37"/>
      <c r="I189" s="27">
        <v>8.1</v>
      </c>
      <c r="J189" s="27">
        <v>46</v>
      </c>
      <c r="L189" s="27"/>
    </row>
    <row r="190" spans="1:25" x14ac:dyDescent="0.55000000000000004">
      <c r="A190" s="27" t="s">
        <v>560</v>
      </c>
      <c r="B190" s="15" t="s">
        <v>98</v>
      </c>
      <c r="E190" s="27"/>
      <c r="H190" s="37"/>
      <c r="I190" s="27">
        <v>5.6</v>
      </c>
      <c r="J190" s="27">
        <v>45</v>
      </c>
      <c r="L190" s="27"/>
    </row>
    <row r="191" spans="1:25" x14ac:dyDescent="0.55000000000000004">
      <c r="A191" s="27" t="s">
        <v>561</v>
      </c>
      <c r="B191" s="15" t="s">
        <v>98</v>
      </c>
      <c r="E191" s="27"/>
      <c r="H191" s="37"/>
      <c r="I191" s="27">
        <v>6.9</v>
      </c>
      <c r="J191" s="27">
        <v>225</v>
      </c>
      <c r="L191" s="27"/>
      <c r="W191" s="15">
        <v>2.0199999999999999E-2</v>
      </c>
      <c r="X191" s="15">
        <v>7.6E-3</v>
      </c>
    </row>
    <row r="192" spans="1:25" x14ac:dyDescent="0.55000000000000004">
      <c r="A192" s="27" t="s">
        <v>562</v>
      </c>
      <c r="B192" s="15" t="s">
        <v>98</v>
      </c>
      <c r="E192" s="27"/>
      <c r="H192" s="37"/>
      <c r="I192" s="27">
        <v>6.5</v>
      </c>
      <c r="J192" s="27">
        <v>204</v>
      </c>
      <c r="L192" s="27"/>
      <c r="W192" s="15">
        <v>1.49E-2</v>
      </c>
      <c r="X192" s="15">
        <v>6.7000000000000002E-3</v>
      </c>
    </row>
    <row r="193" spans="1:24" x14ac:dyDescent="0.55000000000000004">
      <c r="A193" s="27" t="s">
        <v>563</v>
      </c>
      <c r="B193" s="15" t="s">
        <v>98</v>
      </c>
      <c r="E193" s="27"/>
      <c r="H193" s="37"/>
      <c r="I193" s="27">
        <v>8.5</v>
      </c>
      <c r="J193" s="27">
        <v>180</v>
      </c>
      <c r="L193" s="27"/>
      <c r="W193" s="15">
        <v>1.5099999999999999E-2</v>
      </c>
      <c r="X193" s="15">
        <v>6.1999999999999998E-3</v>
      </c>
    </row>
    <row r="194" spans="1:24" x14ac:dyDescent="0.55000000000000004">
      <c r="A194" s="27" t="s">
        <v>564</v>
      </c>
      <c r="B194" s="15" t="s">
        <v>98</v>
      </c>
      <c r="E194" s="27">
        <v>302</v>
      </c>
      <c r="H194" s="37"/>
      <c r="I194" s="27">
        <v>18.100000000000001</v>
      </c>
      <c r="J194" s="27">
        <v>145</v>
      </c>
      <c r="L194" s="27">
        <v>183</v>
      </c>
    </row>
    <row r="195" spans="1:24" x14ac:dyDescent="0.55000000000000004">
      <c r="A195" s="27" t="s">
        <v>565</v>
      </c>
      <c r="B195" s="15" t="s">
        <v>98</v>
      </c>
      <c r="E195" s="27">
        <v>345</v>
      </c>
      <c r="H195" s="37"/>
      <c r="I195" s="27">
        <v>21.1</v>
      </c>
      <c r="J195" s="27">
        <v>119</v>
      </c>
      <c r="L195" s="27">
        <v>150</v>
      </c>
    </row>
    <row r="196" spans="1:24" x14ac:dyDescent="0.55000000000000004">
      <c r="A196" s="27" t="s">
        <v>566</v>
      </c>
      <c r="B196" s="15" t="s">
        <v>98</v>
      </c>
      <c r="E196" s="27">
        <v>340</v>
      </c>
      <c r="H196" s="37"/>
      <c r="I196" s="27">
        <v>14.2</v>
      </c>
      <c r="J196" s="27">
        <v>98</v>
      </c>
      <c r="L196" s="27">
        <v>125</v>
      </c>
    </row>
    <row r="197" spans="1:24" x14ac:dyDescent="0.55000000000000004">
      <c r="A197" s="27" t="s">
        <v>567</v>
      </c>
      <c r="B197" s="15" t="s">
        <v>98</v>
      </c>
      <c r="E197" s="27">
        <v>265</v>
      </c>
      <c r="H197" s="37"/>
      <c r="I197" s="27">
        <v>11.2</v>
      </c>
      <c r="J197" s="27">
        <v>70</v>
      </c>
      <c r="L197" s="27">
        <v>100</v>
      </c>
    </row>
    <row r="198" spans="1:24" x14ac:dyDescent="0.55000000000000004">
      <c r="A198" s="27" t="s">
        <v>568</v>
      </c>
      <c r="B198" s="15" t="s">
        <v>98</v>
      </c>
      <c r="E198" s="27">
        <v>225</v>
      </c>
      <c r="H198" s="37"/>
      <c r="I198" s="27">
        <v>8.1</v>
      </c>
      <c r="J198" s="27">
        <v>54</v>
      </c>
      <c r="L198" s="27">
        <v>82</v>
      </c>
    </row>
    <row r="199" spans="1:24" x14ac:dyDescent="0.55000000000000004">
      <c r="A199" s="27" t="s">
        <v>569</v>
      </c>
      <c r="B199" s="15" t="s">
        <v>98</v>
      </c>
      <c r="E199" s="27">
        <v>210</v>
      </c>
      <c r="H199" s="37"/>
      <c r="I199" s="27">
        <v>5.6</v>
      </c>
      <c r="J199" s="27">
        <v>44</v>
      </c>
      <c r="L199" s="27">
        <v>66</v>
      </c>
    </row>
    <row r="200" spans="1:24" x14ac:dyDescent="0.55000000000000004">
      <c r="A200" s="27" t="s">
        <v>570</v>
      </c>
      <c r="B200" s="15" t="s">
        <v>98</v>
      </c>
      <c r="E200" s="27">
        <v>160</v>
      </c>
      <c r="H200" s="37"/>
      <c r="I200" s="27">
        <v>6.9</v>
      </c>
      <c r="J200" s="27">
        <v>232</v>
      </c>
      <c r="L200" s="27">
        <v>271</v>
      </c>
      <c r="W200" s="15">
        <v>2.01E-2</v>
      </c>
      <c r="X200" s="15">
        <v>7.9000000000000008E-3</v>
      </c>
    </row>
    <row r="201" spans="1:24" x14ac:dyDescent="0.55000000000000004">
      <c r="A201" s="27" t="s">
        <v>571</v>
      </c>
      <c r="B201" s="15" t="s">
        <v>98</v>
      </c>
      <c r="E201" s="27">
        <v>180</v>
      </c>
      <c r="H201" s="37"/>
      <c r="I201" s="27">
        <v>6.5</v>
      </c>
      <c r="J201" s="27">
        <v>204</v>
      </c>
      <c r="L201" s="27">
        <v>242</v>
      </c>
      <c r="W201" s="15">
        <v>2.0500000000000001E-2</v>
      </c>
      <c r="X201" s="15">
        <v>6.1999999999999998E-3</v>
      </c>
    </row>
    <row r="202" spans="1:24" x14ac:dyDescent="0.55000000000000004">
      <c r="A202" s="27" t="s">
        <v>572</v>
      </c>
      <c r="B202" s="15" t="s">
        <v>98</v>
      </c>
      <c r="E202" s="27">
        <v>200</v>
      </c>
      <c r="H202" s="37"/>
      <c r="I202" s="27">
        <v>8.5</v>
      </c>
      <c r="J202" s="27">
        <v>180</v>
      </c>
      <c r="L202" s="27">
        <v>214</v>
      </c>
      <c r="W202" s="15">
        <v>1.4999999999999999E-2</v>
      </c>
      <c r="X202" s="15">
        <v>6.4000000000000003E-3</v>
      </c>
    </row>
    <row r="203" spans="1:24" x14ac:dyDescent="0.55000000000000004">
      <c r="A203" s="15" t="s">
        <v>356</v>
      </c>
      <c r="B203" s="15" t="s">
        <v>98</v>
      </c>
      <c r="C203" s="29">
        <v>38532</v>
      </c>
      <c r="E203" s="30">
        <v>82.25</v>
      </c>
      <c r="G203" s="40">
        <f>E203/H203</f>
        <v>278.81355932203394</v>
      </c>
      <c r="H203" s="37">
        <v>0.29499999999999998</v>
      </c>
      <c r="J203" s="19">
        <v>130</v>
      </c>
      <c r="L203" s="31">
        <v>204.5</v>
      </c>
      <c r="P203" s="40">
        <f>G203/1</f>
        <v>278.81355932203394</v>
      </c>
    </row>
    <row r="204" spans="1:24" x14ac:dyDescent="0.55000000000000004">
      <c r="A204" s="15" t="s">
        <v>357</v>
      </c>
      <c r="B204" s="15" t="s">
        <v>98</v>
      </c>
      <c r="C204" s="29">
        <v>38532</v>
      </c>
      <c r="E204" s="30">
        <v>126</v>
      </c>
      <c r="G204" s="40">
        <f t="shared" ref="G204:G227" si="3">E204/H204</f>
        <v>340.54054054054052</v>
      </c>
      <c r="H204" s="37">
        <v>0.37</v>
      </c>
      <c r="J204" s="19">
        <v>140.5</v>
      </c>
      <c r="L204" s="31">
        <v>204</v>
      </c>
      <c r="P204" s="40">
        <f t="shared" ref="P204:P227" si="4">G204/1</f>
        <v>340.54054054054052</v>
      </c>
    </row>
    <row r="205" spans="1:24" x14ac:dyDescent="0.55000000000000004">
      <c r="A205" s="15" t="s">
        <v>358</v>
      </c>
      <c r="B205" s="15" t="s">
        <v>98</v>
      </c>
      <c r="C205" s="29">
        <v>38532</v>
      </c>
      <c r="E205" s="30">
        <v>103.5</v>
      </c>
      <c r="G205" s="40">
        <f t="shared" si="3"/>
        <v>252.43902439024393</v>
      </c>
      <c r="H205" s="37">
        <v>0.41</v>
      </c>
      <c r="J205" s="19">
        <v>140.5</v>
      </c>
      <c r="L205" s="31">
        <v>204</v>
      </c>
      <c r="P205" s="40">
        <f t="shared" si="4"/>
        <v>252.43902439024393</v>
      </c>
    </row>
    <row r="206" spans="1:24" x14ac:dyDescent="0.55000000000000004">
      <c r="A206" s="15" t="s">
        <v>359</v>
      </c>
      <c r="B206" s="15" t="s">
        <v>98</v>
      </c>
      <c r="C206" s="29">
        <v>38532</v>
      </c>
      <c r="E206" s="30">
        <v>82.25</v>
      </c>
      <c r="G206" s="40">
        <f t="shared" si="3"/>
        <v>241.91176470588235</v>
      </c>
      <c r="H206" s="37">
        <v>0.34</v>
      </c>
      <c r="J206" s="19">
        <v>143.5</v>
      </c>
      <c r="L206" s="31">
        <v>205.5</v>
      </c>
      <c r="P206" s="40">
        <f t="shared" si="4"/>
        <v>241.91176470588235</v>
      </c>
    </row>
    <row r="207" spans="1:24" x14ac:dyDescent="0.55000000000000004">
      <c r="A207" s="15" t="s">
        <v>360</v>
      </c>
      <c r="B207" s="15" t="s">
        <v>98</v>
      </c>
      <c r="C207" s="29">
        <v>38532</v>
      </c>
      <c r="E207" s="30">
        <v>109.25</v>
      </c>
      <c r="G207" s="40">
        <f t="shared" si="3"/>
        <v>312.14285714285717</v>
      </c>
      <c r="H207" s="37">
        <v>0.35</v>
      </c>
      <c r="J207" s="19">
        <v>134</v>
      </c>
      <c r="L207" s="31">
        <v>205.5</v>
      </c>
      <c r="P207" s="40">
        <f t="shared" si="4"/>
        <v>312.14285714285717</v>
      </c>
    </row>
    <row r="208" spans="1:24" x14ac:dyDescent="0.55000000000000004">
      <c r="A208" s="15" t="s">
        <v>361</v>
      </c>
      <c r="B208" s="15" t="s">
        <v>98</v>
      </c>
      <c r="C208" s="29">
        <v>38532</v>
      </c>
      <c r="E208" s="30">
        <v>106.5</v>
      </c>
      <c r="G208" s="40">
        <f t="shared" si="3"/>
        <v>317.91044776119401</v>
      </c>
      <c r="H208" s="37">
        <v>0.33500000000000002</v>
      </c>
      <c r="J208" s="19">
        <v>145.5</v>
      </c>
      <c r="L208" s="31">
        <v>206.5</v>
      </c>
      <c r="P208" s="40">
        <f t="shared" si="4"/>
        <v>317.91044776119401</v>
      </c>
    </row>
    <row r="209" spans="1:16" x14ac:dyDescent="0.55000000000000004">
      <c r="A209" s="15" t="s">
        <v>362</v>
      </c>
      <c r="B209" s="15" t="s">
        <v>98</v>
      </c>
      <c r="C209" s="29">
        <v>38532</v>
      </c>
      <c r="E209" s="30">
        <v>146.44999999999999</v>
      </c>
      <c r="G209" s="40">
        <f t="shared" si="3"/>
        <v>390.5333333333333</v>
      </c>
      <c r="H209" s="37">
        <v>0.375</v>
      </c>
      <c r="J209" s="19">
        <v>137</v>
      </c>
      <c r="L209" s="31">
        <v>207</v>
      </c>
      <c r="P209" s="40">
        <f t="shared" si="4"/>
        <v>390.5333333333333</v>
      </c>
    </row>
    <row r="210" spans="1:16" x14ac:dyDescent="0.55000000000000004">
      <c r="A210" s="15" t="s">
        <v>363</v>
      </c>
      <c r="B210" s="15" t="s">
        <v>98</v>
      </c>
      <c r="C210" s="29">
        <v>38532</v>
      </c>
      <c r="E210" s="30">
        <v>98.75</v>
      </c>
      <c r="G210" s="40">
        <f t="shared" si="3"/>
        <v>266.89189189189187</v>
      </c>
      <c r="H210" s="37">
        <v>0.37</v>
      </c>
      <c r="J210" s="19">
        <v>141</v>
      </c>
      <c r="L210" s="31">
        <v>204.5</v>
      </c>
      <c r="P210" s="40">
        <f t="shared" si="4"/>
        <v>266.89189189189187</v>
      </c>
    </row>
    <row r="211" spans="1:16" x14ac:dyDescent="0.55000000000000004">
      <c r="A211" s="15" t="s">
        <v>364</v>
      </c>
      <c r="B211" s="15" t="s">
        <v>98</v>
      </c>
      <c r="C211" s="29">
        <v>38532</v>
      </c>
      <c r="E211" s="30">
        <v>142.75</v>
      </c>
      <c r="G211" s="40">
        <f t="shared" si="3"/>
        <v>348.17073170731709</v>
      </c>
      <c r="H211" s="37">
        <v>0.41</v>
      </c>
      <c r="J211" s="19">
        <v>131</v>
      </c>
      <c r="L211" s="31">
        <v>204</v>
      </c>
      <c r="P211" s="40">
        <f t="shared" si="4"/>
        <v>348.17073170731709</v>
      </c>
    </row>
    <row r="212" spans="1:16" x14ac:dyDescent="0.55000000000000004">
      <c r="A212" s="15" t="s">
        <v>365</v>
      </c>
      <c r="B212" s="15" t="s">
        <v>98</v>
      </c>
      <c r="C212" s="29">
        <v>38532</v>
      </c>
      <c r="E212" s="30">
        <v>119.75</v>
      </c>
      <c r="G212" s="40">
        <f t="shared" si="3"/>
        <v>352.20588235294116</v>
      </c>
      <c r="H212" s="37">
        <v>0.34</v>
      </c>
      <c r="J212" s="19">
        <v>130</v>
      </c>
      <c r="L212" s="31">
        <v>204</v>
      </c>
      <c r="P212" s="40">
        <f t="shared" si="4"/>
        <v>352.20588235294116</v>
      </c>
    </row>
    <row r="213" spans="1:16" x14ac:dyDescent="0.55000000000000004">
      <c r="A213" s="15" t="s">
        <v>366</v>
      </c>
      <c r="B213" s="15" t="s">
        <v>98</v>
      </c>
      <c r="C213" s="29">
        <v>38532</v>
      </c>
      <c r="E213" s="30">
        <v>131.5</v>
      </c>
      <c r="G213" s="40">
        <f t="shared" si="3"/>
        <v>313.09523809523813</v>
      </c>
      <c r="H213" s="37">
        <v>0.42</v>
      </c>
      <c r="J213" s="19">
        <v>131</v>
      </c>
      <c r="L213" s="31">
        <v>204</v>
      </c>
      <c r="P213" s="40">
        <f t="shared" si="4"/>
        <v>313.09523809523813</v>
      </c>
    </row>
    <row r="214" spans="1:16" x14ac:dyDescent="0.55000000000000004">
      <c r="A214" s="15" t="s">
        <v>367</v>
      </c>
      <c r="B214" s="15" t="s">
        <v>98</v>
      </c>
      <c r="C214" s="29">
        <v>38532</v>
      </c>
      <c r="E214" s="30">
        <v>57.5</v>
      </c>
      <c r="G214" s="40">
        <f t="shared" si="3"/>
        <v>166.66666666666669</v>
      </c>
      <c r="H214" s="37">
        <v>0.34499999999999997</v>
      </c>
      <c r="J214" s="19">
        <v>132</v>
      </c>
      <c r="L214" s="31">
        <v>205</v>
      </c>
      <c r="P214" s="40">
        <f t="shared" si="4"/>
        <v>166.66666666666669</v>
      </c>
    </row>
    <row r="215" spans="1:16" x14ac:dyDescent="0.55000000000000004">
      <c r="A215" s="15" t="s">
        <v>368</v>
      </c>
      <c r="B215" s="15" t="s">
        <v>98</v>
      </c>
      <c r="C215" s="29">
        <v>38532</v>
      </c>
      <c r="E215" s="30">
        <v>147.25</v>
      </c>
      <c r="G215" s="40">
        <f t="shared" si="3"/>
        <v>377.56410256410254</v>
      </c>
      <c r="H215" s="37">
        <v>0.39</v>
      </c>
      <c r="J215" s="19">
        <v>141.5</v>
      </c>
      <c r="L215" s="31">
        <v>204</v>
      </c>
      <c r="P215" s="40">
        <f t="shared" si="4"/>
        <v>377.56410256410254</v>
      </c>
    </row>
    <row r="216" spans="1:16" x14ac:dyDescent="0.55000000000000004">
      <c r="A216" s="15" t="s">
        <v>369</v>
      </c>
      <c r="B216" s="15" t="s">
        <v>98</v>
      </c>
      <c r="C216" s="29">
        <v>38532</v>
      </c>
      <c r="E216" s="30">
        <v>121.5</v>
      </c>
      <c r="G216" s="40">
        <f t="shared" si="3"/>
        <v>337.5</v>
      </c>
      <c r="H216" s="37">
        <v>0.36</v>
      </c>
      <c r="J216" s="19">
        <v>137</v>
      </c>
      <c r="L216" s="31">
        <v>205.5</v>
      </c>
      <c r="P216" s="40">
        <f t="shared" si="4"/>
        <v>337.5</v>
      </c>
    </row>
    <row r="217" spans="1:16" x14ac:dyDescent="0.55000000000000004">
      <c r="A217" s="15" t="s">
        <v>370</v>
      </c>
      <c r="B217" s="15" t="s">
        <v>98</v>
      </c>
      <c r="C217" s="29">
        <v>38532</v>
      </c>
      <c r="E217" s="30">
        <v>79</v>
      </c>
      <c r="G217" s="40">
        <f t="shared" si="3"/>
        <v>200</v>
      </c>
      <c r="H217" s="37">
        <v>0.39500000000000002</v>
      </c>
      <c r="J217" s="19">
        <v>142.5</v>
      </c>
      <c r="L217" s="31">
        <v>204.5</v>
      </c>
      <c r="P217" s="40">
        <f t="shared" si="4"/>
        <v>200</v>
      </c>
    </row>
    <row r="218" spans="1:16" x14ac:dyDescent="0.55000000000000004">
      <c r="A218" s="15" t="s">
        <v>371</v>
      </c>
      <c r="B218" s="15" t="s">
        <v>98</v>
      </c>
      <c r="C218" s="29">
        <v>38532</v>
      </c>
      <c r="E218" s="30">
        <v>101.75</v>
      </c>
      <c r="G218" s="40">
        <f t="shared" si="3"/>
        <v>248.17073170731709</v>
      </c>
      <c r="H218" s="37">
        <v>0.41</v>
      </c>
      <c r="J218" s="19">
        <v>143</v>
      </c>
      <c r="L218" s="31">
        <v>205.5</v>
      </c>
      <c r="P218" s="40">
        <f t="shared" si="4"/>
        <v>248.17073170731709</v>
      </c>
    </row>
    <row r="219" spans="1:16" x14ac:dyDescent="0.55000000000000004">
      <c r="A219" s="15" t="s">
        <v>372</v>
      </c>
      <c r="B219" s="15" t="s">
        <v>98</v>
      </c>
      <c r="C219" s="29">
        <v>38532</v>
      </c>
      <c r="E219" s="30">
        <v>89</v>
      </c>
      <c r="G219" s="40">
        <f t="shared" si="3"/>
        <v>237.33333333333334</v>
      </c>
      <c r="H219" s="37">
        <v>0.375</v>
      </c>
      <c r="J219" s="19">
        <v>136.5</v>
      </c>
      <c r="L219" s="31">
        <v>205.5</v>
      </c>
      <c r="P219" s="40">
        <f t="shared" si="4"/>
        <v>237.33333333333334</v>
      </c>
    </row>
    <row r="220" spans="1:16" x14ac:dyDescent="0.55000000000000004">
      <c r="A220" s="15" t="s">
        <v>373</v>
      </c>
      <c r="B220" s="15" t="s">
        <v>98</v>
      </c>
      <c r="C220" s="29">
        <v>38532</v>
      </c>
      <c r="E220" s="30">
        <v>124.5</v>
      </c>
      <c r="G220" s="40">
        <f t="shared" si="3"/>
        <v>303.65853658536588</v>
      </c>
      <c r="H220" s="37">
        <v>0.41</v>
      </c>
      <c r="J220" s="19">
        <v>131</v>
      </c>
      <c r="L220" s="31">
        <v>204</v>
      </c>
      <c r="P220" s="40">
        <f t="shared" si="4"/>
        <v>303.65853658536588</v>
      </c>
    </row>
    <row r="221" spans="1:16" x14ac:dyDescent="0.55000000000000004">
      <c r="A221" s="15" t="s">
        <v>374</v>
      </c>
      <c r="B221" s="15" t="s">
        <v>98</v>
      </c>
      <c r="C221" s="29">
        <v>38532</v>
      </c>
      <c r="E221" s="30">
        <v>104.5</v>
      </c>
      <c r="G221" s="40">
        <f t="shared" si="3"/>
        <v>316.66666666666663</v>
      </c>
      <c r="H221" s="37">
        <v>0.33</v>
      </c>
      <c r="J221" s="19">
        <v>137.5</v>
      </c>
      <c r="L221" s="31">
        <v>204.5</v>
      </c>
      <c r="P221" s="40">
        <f t="shared" si="4"/>
        <v>316.66666666666663</v>
      </c>
    </row>
    <row r="222" spans="1:16" x14ac:dyDescent="0.55000000000000004">
      <c r="A222" s="15" t="s">
        <v>375</v>
      </c>
      <c r="B222" s="15" t="s">
        <v>98</v>
      </c>
      <c r="C222" s="29">
        <v>38532</v>
      </c>
      <c r="E222" s="30">
        <v>104.5</v>
      </c>
      <c r="G222" s="40">
        <f t="shared" si="3"/>
        <v>298.57142857142861</v>
      </c>
      <c r="H222" s="37">
        <v>0.35</v>
      </c>
      <c r="J222" s="19">
        <v>144.5</v>
      </c>
      <c r="L222" s="31">
        <v>204.5</v>
      </c>
      <c r="P222" s="40">
        <f t="shared" si="4"/>
        <v>298.57142857142861</v>
      </c>
    </row>
    <row r="223" spans="1:16" x14ac:dyDescent="0.55000000000000004">
      <c r="A223" s="15" t="s">
        <v>376</v>
      </c>
      <c r="B223" s="15" t="s">
        <v>98</v>
      </c>
      <c r="C223" s="29">
        <v>38532</v>
      </c>
      <c r="E223" s="30">
        <v>138.5</v>
      </c>
      <c r="G223" s="40">
        <f t="shared" si="3"/>
        <v>307.77777777777777</v>
      </c>
      <c r="H223" s="37">
        <v>0.45</v>
      </c>
      <c r="J223" s="19">
        <v>137</v>
      </c>
      <c r="L223" s="31">
        <v>205.5</v>
      </c>
      <c r="P223" s="40">
        <f t="shared" si="4"/>
        <v>307.77777777777777</v>
      </c>
    </row>
    <row r="224" spans="1:16" x14ac:dyDescent="0.55000000000000004">
      <c r="A224" s="15" t="s">
        <v>377</v>
      </c>
      <c r="B224" s="15" t="s">
        <v>98</v>
      </c>
      <c r="C224" s="29">
        <v>38532</v>
      </c>
      <c r="E224" s="30">
        <v>136</v>
      </c>
      <c r="G224" s="40">
        <f t="shared" si="3"/>
        <v>357.89473684210526</v>
      </c>
      <c r="H224" s="37">
        <v>0.38</v>
      </c>
      <c r="J224" s="19">
        <v>129</v>
      </c>
      <c r="L224" s="31">
        <v>204</v>
      </c>
      <c r="P224" s="40">
        <f t="shared" si="4"/>
        <v>357.89473684210526</v>
      </c>
    </row>
    <row r="225" spans="1:16" x14ac:dyDescent="0.55000000000000004">
      <c r="A225" s="15" t="s">
        <v>378</v>
      </c>
      <c r="B225" s="15" t="s">
        <v>98</v>
      </c>
      <c r="C225" s="29">
        <v>38532</v>
      </c>
      <c r="E225" s="30">
        <v>199.5</v>
      </c>
      <c r="G225" s="40">
        <f t="shared" si="3"/>
        <v>486.58536585365857</v>
      </c>
      <c r="H225" s="37">
        <v>0.41</v>
      </c>
      <c r="J225" s="19">
        <v>129</v>
      </c>
      <c r="L225" s="31">
        <v>205.5</v>
      </c>
      <c r="P225" s="40">
        <f t="shared" si="4"/>
        <v>486.58536585365857</v>
      </c>
    </row>
    <row r="226" spans="1:16" x14ac:dyDescent="0.55000000000000004">
      <c r="A226" s="15" t="s">
        <v>379</v>
      </c>
      <c r="B226" s="15" t="s">
        <v>98</v>
      </c>
      <c r="C226" s="29">
        <v>38532</v>
      </c>
      <c r="E226" s="30">
        <v>133</v>
      </c>
      <c r="G226" s="40">
        <f t="shared" si="3"/>
        <v>369.44444444444446</v>
      </c>
      <c r="H226" s="37">
        <v>0.36</v>
      </c>
      <c r="J226" s="19">
        <v>135</v>
      </c>
      <c r="L226" s="31">
        <v>204</v>
      </c>
      <c r="P226" s="40">
        <f t="shared" si="4"/>
        <v>369.44444444444446</v>
      </c>
    </row>
    <row r="227" spans="1:16" x14ac:dyDescent="0.55000000000000004">
      <c r="A227" s="15" t="s">
        <v>380</v>
      </c>
      <c r="B227" s="15" t="s">
        <v>98</v>
      </c>
      <c r="C227" s="29">
        <v>38532</v>
      </c>
      <c r="E227" s="30">
        <v>136.25</v>
      </c>
      <c r="G227" s="40">
        <f t="shared" si="3"/>
        <v>358.55263157894734</v>
      </c>
      <c r="H227" s="37">
        <v>0.38</v>
      </c>
      <c r="J227" s="19">
        <v>143</v>
      </c>
      <c r="L227" s="31">
        <v>205</v>
      </c>
      <c r="P227" s="40">
        <f t="shared" si="4"/>
        <v>358.55263157894734</v>
      </c>
    </row>
    <row r="228" spans="1:16" x14ac:dyDescent="0.55000000000000004">
      <c r="A228" s="15" t="s">
        <v>381</v>
      </c>
      <c r="B228" s="15" t="s">
        <v>98</v>
      </c>
      <c r="C228" s="29">
        <v>38896</v>
      </c>
      <c r="E228" s="30">
        <v>301.875</v>
      </c>
      <c r="G228" s="40">
        <f>E228/H228</f>
        <v>984.91027732463294</v>
      </c>
      <c r="H228" s="37">
        <v>0.30649999999999999</v>
      </c>
      <c r="J228" s="19">
        <v>155</v>
      </c>
      <c r="L228" s="31">
        <v>216</v>
      </c>
      <c r="P228" s="40">
        <f>G228/1</f>
        <v>984.91027732463294</v>
      </c>
    </row>
    <row r="229" spans="1:16" x14ac:dyDescent="0.55000000000000004">
      <c r="A229" s="15" t="s">
        <v>382</v>
      </c>
      <c r="B229" s="15" t="s">
        <v>98</v>
      </c>
      <c r="C229" s="29">
        <v>38896</v>
      </c>
      <c r="E229" s="30">
        <v>197.5</v>
      </c>
      <c r="G229" s="40">
        <f t="shared" ref="G229:G252" si="5">E229/H229</f>
        <v>617.1875</v>
      </c>
      <c r="H229" s="37">
        <v>0.32</v>
      </c>
      <c r="J229" s="19">
        <v>154</v>
      </c>
      <c r="L229" s="31">
        <v>218</v>
      </c>
      <c r="P229" s="40">
        <f t="shared" ref="P229:P252" si="6">G229/1</f>
        <v>617.1875</v>
      </c>
    </row>
    <row r="230" spans="1:16" x14ac:dyDescent="0.55000000000000004">
      <c r="A230" s="15" t="s">
        <v>383</v>
      </c>
      <c r="B230" s="15" t="s">
        <v>98</v>
      </c>
      <c r="C230" s="29">
        <v>38896</v>
      </c>
      <c r="E230" s="30">
        <v>285.875</v>
      </c>
      <c r="G230" s="40">
        <f t="shared" si="5"/>
        <v>750.32808398950147</v>
      </c>
      <c r="H230" s="37">
        <v>0.38099999999999995</v>
      </c>
      <c r="J230" s="19">
        <v>139.5</v>
      </c>
      <c r="L230" s="31">
        <v>215.5</v>
      </c>
      <c r="P230" s="40">
        <f t="shared" si="6"/>
        <v>750.32808398950147</v>
      </c>
    </row>
    <row r="231" spans="1:16" x14ac:dyDescent="0.55000000000000004">
      <c r="A231" s="15" t="s">
        <v>384</v>
      </c>
      <c r="B231" s="15" t="s">
        <v>98</v>
      </c>
      <c r="C231" s="29">
        <v>38896</v>
      </c>
      <c r="E231" s="30">
        <v>97.075000000000003</v>
      </c>
      <c r="G231" s="40">
        <f t="shared" si="5"/>
        <v>291.51651651651656</v>
      </c>
      <c r="H231" s="37">
        <v>0.33299999999999996</v>
      </c>
      <c r="J231" s="19">
        <v>154.5</v>
      </c>
      <c r="L231" s="31">
        <v>217</v>
      </c>
      <c r="P231" s="40">
        <f t="shared" si="6"/>
        <v>291.51651651651656</v>
      </c>
    </row>
    <row r="232" spans="1:16" x14ac:dyDescent="0.55000000000000004">
      <c r="A232" s="15" t="s">
        <v>385</v>
      </c>
      <c r="B232" s="15" t="s">
        <v>98</v>
      </c>
      <c r="C232" s="29">
        <v>38896</v>
      </c>
      <c r="E232" s="30">
        <v>211.625</v>
      </c>
      <c r="G232" s="40">
        <f t="shared" si="5"/>
        <v>573.5094850948509</v>
      </c>
      <c r="H232" s="37">
        <v>0.36900000000000005</v>
      </c>
      <c r="J232" s="19">
        <v>154</v>
      </c>
      <c r="L232" s="31">
        <v>217</v>
      </c>
      <c r="P232" s="40">
        <f t="shared" si="6"/>
        <v>573.5094850948509</v>
      </c>
    </row>
    <row r="233" spans="1:16" x14ac:dyDescent="0.55000000000000004">
      <c r="A233" s="15" t="s">
        <v>386</v>
      </c>
      <c r="B233" s="15" t="s">
        <v>98</v>
      </c>
      <c r="C233" s="29">
        <v>38896</v>
      </c>
      <c r="E233" s="30">
        <v>219.625</v>
      </c>
      <c r="G233" s="40">
        <f t="shared" si="5"/>
        <v>654.61997019374076</v>
      </c>
      <c r="H233" s="37">
        <v>0.33549999999999996</v>
      </c>
      <c r="J233" s="19">
        <v>153</v>
      </c>
      <c r="L233" s="31">
        <v>214.5</v>
      </c>
      <c r="P233" s="40">
        <f t="shared" si="6"/>
        <v>654.61997019374076</v>
      </c>
    </row>
    <row r="234" spans="1:16" x14ac:dyDescent="0.55000000000000004">
      <c r="A234" s="15" t="s">
        <v>387</v>
      </c>
      <c r="B234" s="15" t="s">
        <v>98</v>
      </c>
      <c r="C234" s="29">
        <v>38896</v>
      </c>
      <c r="E234" s="30">
        <v>180.875</v>
      </c>
      <c r="G234" s="40">
        <f t="shared" si="5"/>
        <v>513.84943181818176</v>
      </c>
      <c r="H234" s="37">
        <v>0.35200000000000004</v>
      </c>
      <c r="J234" s="19">
        <v>154</v>
      </c>
      <c r="L234" s="31">
        <v>213.5</v>
      </c>
      <c r="P234" s="40">
        <f t="shared" si="6"/>
        <v>513.84943181818176</v>
      </c>
    </row>
    <row r="235" spans="1:16" x14ac:dyDescent="0.55000000000000004">
      <c r="A235" s="15" t="s">
        <v>388</v>
      </c>
      <c r="B235" s="15" t="s">
        <v>98</v>
      </c>
      <c r="C235" s="29">
        <v>38896</v>
      </c>
      <c r="E235" s="30">
        <v>115.25</v>
      </c>
      <c r="G235" s="40">
        <f t="shared" si="5"/>
        <v>336.49635036496346</v>
      </c>
      <c r="H235" s="37">
        <v>0.34250000000000003</v>
      </c>
      <c r="J235" s="19">
        <v>154.5</v>
      </c>
      <c r="L235" s="31">
        <v>218.5</v>
      </c>
      <c r="P235" s="40">
        <f t="shared" si="6"/>
        <v>336.49635036496346</v>
      </c>
    </row>
    <row r="236" spans="1:16" x14ac:dyDescent="0.55000000000000004">
      <c r="A236" s="15" t="s">
        <v>389</v>
      </c>
      <c r="B236" s="15" t="s">
        <v>98</v>
      </c>
      <c r="C236" s="29">
        <v>38896</v>
      </c>
      <c r="E236" s="30">
        <v>251.125</v>
      </c>
      <c r="G236" s="40">
        <f t="shared" si="5"/>
        <v>707.3943661971831</v>
      </c>
      <c r="H236" s="37">
        <v>0.35499999999999998</v>
      </c>
      <c r="J236" s="19">
        <v>153</v>
      </c>
      <c r="L236" s="31">
        <v>216</v>
      </c>
      <c r="P236" s="40">
        <f t="shared" si="6"/>
        <v>707.3943661971831</v>
      </c>
    </row>
    <row r="237" spans="1:16" x14ac:dyDescent="0.55000000000000004">
      <c r="A237" s="15" t="s">
        <v>390</v>
      </c>
      <c r="B237" s="15" t="s">
        <v>98</v>
      </c>
      <c r="C237" s="29">
        <v>38896</v>
      </c>
      <c r="E237" s="30">
        <v>222.375</v>
      </c>
      <c r="G237" s="40">
        <f t="shared" si="5"/>
        <v>680.04587155963304</v>
      </c>
      <c r="H237" s="37">
        <v>0.32700000000000001</v>
      </c>
      <c r="J237" s="19">
        <v>153.5</v>
      </c>
      <c r="L237" s="31">
        <v>216.5</v>
      </c>
      <c r="P237" s="40">
        <f t="shared" si="6"/>
        <v>680.04587155963304</v>
      </c>
    </row>
    <row r="238" spans="1:16" x14ac:dyDescent="0.55000000000000004">
      <c r="A238" s="15" t="s">
        <v>391</v>
      </c>
      <c r="B238" s="15" t="s">
        <v>98</v>
      </c>
      <c r="C238" s="29">
        <v>38896</v>
      </c>
      <c r="E238" s="30">
        <v>192.5</v>
      </c>
      <c r="G238" s="40">
        <f t="shared" si="5"/>
        <v>524.52316076294267</v>
      </c>
      <c r="H238" s="37">
        <v>0.36700000000000005</v>
      </c>
      <c r="J238" s="19">
        <v>154.5</v>
      </c>
      <c r="L238" s="31">
        <v>217.5</v>
      </c>
      <c r="P238" s="40">
        <f t="shared" si="6"/>
        <v>524.52316076294267</v>
      </c>
    </row>
    <row r="239" spans="1:16" x14ac:dyDescent="0.55000000000000004">
      <c r="A239" s="15" t="s">
        <v>392</v>
      </c>
      <c r="B239" s="15" t="s">
        <v>98</v>
      </c>
      <c r="C239" s="29">
        <v>38896</v>
      </c>
      <c r="E239" s="30">
        <v>204.875</v>
      </c>
      <c r="G239" s="40">
        <f t="shared" si="5"/>
        <v>577.92665726375174</v>
      </c>
      <c r="H239" s="37">
        <v>0.35450000000000004</v>
      </c>
      <c r="J239" s="19">
        <v>154</v>
      </c>
      <c r="L239" s="31">
        <v>217</v>
      </c>
      <c r="P239" s="40">
        <f t="shared" si="6"/>
        <v>577.92665726375174</v>
      </c>
    </row>
    <row r="240" spans="1:16" x14ac:dyDescent="0.55000000000000004">
      <c r="A240" s="15" t="s">
        <v>393</v>
      </c>
      <c r="B240" s="15" t="s">
        <v>98</v>
      </c>
      <c r="C240" s="29">
        <v>38896</v>
      </c>
      <c r="E240" s="30">
        <v>305.25</v>
      </c>
      <c r="G240" s="40">
        <f t="shared" si="5"/>
        <v>751.84729064039402</v>
      </c>
      <c r="H240" s="37">
        <v>0.40600000000000003</v>
      </c>
      <c r="J240" s="19">
        <v>154</v>
      </c>
      <c r="L240" s="31">
        <v>215</v>
      </c>
      <c r="P240" s="40">
        <f t="shared" si="6"/>
        <v>751.84729064039402</v>
      </c>
    </row>
    <row r="241" spans="1:16" x14ac:dyDescent="0.55000000000000004">
      <c r="A241" s="15" t="s">
        <v>394</v>
      </c>
      <c r="B241" s="15" t="s">
        <v>98</v>
      </c>
      <c r="C241" s="29">
        <v>38896</v>
      </c>
      <c r="E241" s="30">
        <v>165.875</v>
      </c>
      <c r="G241" s="40">
        <f t="shared" si="5"/>
        <v>481.49492017416549</v>
      </c>
      <c r="H241" s="37">
        <v>0.34449999999999997</v>
      </c>
      <c r="J241" s="19">
        <v>145</v>
      </c>
      <c r="L241" s="31">
        <v>216.5</v>
      </c>
      <c r="P241" s="40">
        <f t="shared" si="6"/>
        <v>481.49492017416549</v>
      </c>
    </row>
    <row r="242" spans="1:16" x14ac:dyDescent="0.55000000000000004">
      <c r="A242" s="15" t="s">
        <v>395</v>
      </c>
      <c r="B242" s="15" t="s">
        <v>98</v>
      </c>
      <c r="C242" s="29">
        <v>38896</v>
      </c>
      <c r="E242" s="30">
        <v>172.625</v>
      </c>
      <c r="G242" s="40">
        <f t="shared" si="5"/>
        <v>492.51069900142659</v>
      </c>
      <c r="H242" s="37">
        <v>0.35049999999999998</v>
      </c>
      <c r="J242" s="19">
        <v>153.5</v>
      </c>
      <c r="L242" s="31">
        <v>215</v>
      </c>
      <c r="P242" s="40">
        <f t="shared" si="6"/>
        <v>492.51069900142659</v>
      </c>
    </row>
    <row r="243" spans="1:16" x14ac:dyDescent="0.55000000000000004">
      <c r="A243" s="15" t="s">
        <v>396</v>
      </c>
      <c r="B243" s="15" t="s">
        <v>98</v>
      </c>
      <c r="C243" s="29">
        <v>38896</v>
      </c>
      <c r="E243" s="30">
        <v>247.75</v>
      </c>
      <c r="G243" s="40">
        <f t="shared" si="5"/>
        <v>676.91256830601094</v>
      </c>
      <c r="H243" s="37">
        <v>0.36599999999999999</v>
      </c>
      <c r="J243" s="19">
        <v>153</v>
      </c>
      <c r="L243" s="31">
        <v>215</v>
      </c>
      <c r="P243" s="40">
        <f t="shared" si="6"/>
        <v>676.91256830601094</v>
      </c>
    </row>
    <row r="244" spans="1:16" x14ac:dyDescent="0.55000000000000004">
      <c r="A244" s="15" t="s">
        <v>397</v>
      </c>
      <c r="B244" s="15" t="s">
        <v>98</v>
      </c>
      <c r="C244" s="29">
        <v>38896</v>
      </c>
      <c r="E244" s="30">
        <v>151.25</v>
      </c>
      <c r="G244" s="40">
        <f t="shared" si="5"/>
        <v>420.72322670375519</v>
      </c>
      <c r="H244" s="37">
        <v>0.35950000000000004</v>
      </c>
      <c r="J244" s="19">
        <v>156</v>
      </c>
      <c r="L244" s="31">
        <v>216</v>
      </c>
      <c r="P244" s="40">
        <f t="shared" si="6"/>
        <v>420.72322670375519</v>
      </c>
    </row>
    <row r="245" spans="1:16" x14ac:dyDescent="0.55000000000000004">
      <c r="A245" s="15" t="s">
        <v>398</v>
      </c>
      <c r="B245" s="15" t="s">
        <v>98</v>
      </c>
      <c r="C245" s="29">
        <v>38896</v>
      </c>
      <c r="E245" s="30">
        <v>224.5</v>
      </c>
      <c r="G245" s="40">
        <f t="shared" si="5"/>
        <v>593.91534391534401</v>
      </c>
      <c r="H245" s="37">
        <v>0.37799999999999995</v>
      </c>
      <c r="J245" s="19">
        <v>153.5</v>
      </c>
      <c r="L245" s="31">
        <v>215.5</v>
      </c>
      <c r="P245" s="40">
        <f t="shared" si="6"/>
        <v>593.91534391534401</v>
      </c>
    </row>
    <row r="246" spans="1:16" x14ac:dyDescent="0.55000000000000004">
      <c r="A246" s="15" t="s">
        <v>399</v>
      </c>
      <c r="B246" s="15" t="s">
        <v>98</v>
      </c>
      <c r="C246" s="29">
        <v>38896</v>
      </c>
      <c r="E246" s="30">
        <v>276.625</v>
      </c>
      <c r="G246" s="40">
        <f t="shared" si="5"/>
        <v>772.69553072625706</v>
      </c>
      <c r="H246" s="37">
        <v>0.35799999999999998</v>
      </c>
      <c r="J246" s="19">
        <v>154</v>
      </c>
      <c r="L246" s="31">
        <v>214</v>
      </c>
      <c r="P246" s="40">
        <f t="shared" si="6"/>
        <v>772.69553072625706</v>
      </c>
    </row>
    <row r="247" spans="1:16" x14ac:dyDescent="0.55000000000000004">
      <c r="A247" s="15" t="s">
        <v>400</v>
      </c>
      <c r="B247" s="15" t="s">
        <v>98</v>
      </c>
      <c r="C247" s="29">
        <v>38896</v>
      </c>
      <c r="E247" s="30">
        <v>151.375</v>
      </c>
      <c r="G247" s="40">
        <f t="shared" si="5"/>
        <v>447.19350073855242</v>
      </c>
      <c r="H247" s="37">
        <v>0.33850000000000002</v>
      </c>
      <c r="J247" s="19">
        <v>139</v>
      </c>
      <c r="L247" s="31">
        <v>215.5</v>
      </c>
      <c r="P247" s="40">
        <f t="shared" si="6"/>
        <v>447.19350073855242</v>
      </c>
    </row>
    <row r="248" spans="1:16" x14ac:dyDescent="0.55000000000000004">
      <c r="A248" s="15" t="s">
        <v>401</v>
      </c>
      <c r="B248" s="15" t="s">
        <v>98</v>
      </c>
      <c r="C248" s="29">
        <v>38896</v>
      </c>
      <c r="E248" s="30">
        <v>200.375</v>
      </c>
      <c r="G248" s="40">
        <f t="shared" si="5"/>
        <v>699.38917975567199</v>
      </c>
      <c r="H248" s="37">
        <v>0.28649999999999998</v>
      </c>
      <c r="J248" s="19">
        <v>154.5</v>
      </c>
      <c r="L248" s="31">
        <v>215.5</v>
      </c>
      <c r="P248" s="40">
        <f t="shared" si="6"/>
        <v>699.38917975567199</v>
      </c>
    </row>
    <row r="249" spans="1:16" x14ac:dyDescent="0.55000000000000004">
      <c r="A249" s="15" t="s">
        <v>402</v>
      </c>
      <c r="B249" s="15" t="s">
        <v>98</v>
      </c>
      <c r="C249" s="29">
        <v>38896</v>
      </c>
      <c r="E249" s="30">
        <v>283.375</v>
      </c>
      <c r="G249" s="40">
        <f t="shared" si="5"/>
        <v>743.76640419947501</v>
      </c>
      <c r="H249" s="37">
        <v>0.38100000000000001</v>
      </c>
      <c r="J249" s="19">
        <v>154</v>
      </c>
      <c r="L249" s="31">
        <v>217</v>
      </c>
      <c r="P249" s="40">
        <f t="shared" si="6"/>
        <v>743.76640419947501</v>
      </c>
    </row>
    <row r="250" spans="1:16" x14ac:dyDescent="0.55000000000000004">
      <c r="A250" s="15" t="s">
        <v>403</v>
      </c>
      <c r="B250" s="15" t="s">
        <v>98</v>
      </c>
      <c r="C250" s="29">
        <v>38896</v>
      </c>
      <c r="E250" s="30">
        <v>258.125</v>
      </c>
      <c r="G250" s="40">
        <f t="shared" si="5"/>
        <v>651.83080808080808</v>
      </c>
      <c r="H250" s="37">
        <v>0.39600000000000002</v>
      </c>
      <c r="J250" s="19">
        <v>154.5</v>
      </c>
      <c r="L250" s="31">
        <v>216.5</v>
      </c>
      <c r="P250" s="40">
        <f t="shared" si="6"/>
        <v>651.83080808080808</v>
      </c>
    </row>
    <row r="251" spans="1:16" x14ac:dyDescent="0.55000000000000004">
      <c r="A251" s="15" t="s">
        <v>404</v>
      </c>
      <c r="B251" s="15" t="s">
        <v>98</v>
      </c>
      <c r="C251" s="29">
        <v>38896</v>
      </c>
      <c r="E251" s="30">
        <v>218</v>
      </c>
      <c r="G251" s="40">
        <f t="shared" si="5"/>
        <v>688.78357030015798</v>
      </c>
      <c r="H251" s="37">
        <v>0.3165</v>
      </c>
      <c r="J251" s="19">
        <v>153.5</v>
      </c>
      <c r="L251" s="31">
        <v>218</v>
      </c>
      <c r="P251" s="40">
        <f t="shared" si="6"/>
        <v>688.78357030015798</v>
      </c>
    </row>
    <row r="252" spans="1:16" x14ac:dyDescent="0.55000000000000004">
      <c r="A252" s="15" t="s">
        <v>405</v>
      </c>
      <c r="B252" s="15" t="s">
        <v>98</v>
      </c>
      <c r="C252" s="29">
        <v>38896</v>
      </c>
      <c r="E252" s="30">
        <v>208.5</v>
      </c>
      <c r="G252" s="40">
        <f t="shared" si="5"/>
        <v>621.46050670640841</v>
      </c>
      <c r="H252" s="37">
        <v>0.33549999999999996</v>
      </c>
      <c r="J252" s="19">
        <v>157</v>
      </c>
      <c r="L252" s="31">
        <v>212.5</v>
      </c>
      <c r="P252" s="40">
        <f t="shared" si="6"/>
        <v>621.46050670640841</v>
      </c>
    </row>
    <row r="253" spans="1:16" x14ac:dyDescent="0.55000000000000004">
      <c r="A253" s="15" t="s">
        <v>406</v>
      </c>
      <c r="B253" s="15" t="s">
        <v>98</v>
      </c>
      <c r="C253" s="29">
        <v>38524</v>
      </c>
      <c r="E253" s="30">
        <v>167.34693877551018</v>
      </c>
      <c r="G253" s="40">
        <f>E253/H253</f>
        <v>553.21302074548817</v>
      </c>
      <c r="H253" s="37">
        <v>0.30249999999999999</v>
      </c>
      <c r="J253" s="19">
        <v>146</v>
      </c>
      <c r="L253" s="31">
        <v>195</v>
      </c>
      <c r="P253" s="40">
        <f>G253/1</f>
        <v>553.21302074548817</v>
      </c>
    </row>
    <row r="254" spans="1:16" x14ac:dyDescent="0.55000000000000004">
      <c r="A254" s="15" t="s">
        <v>407</v>
      </c>
      <c r="B254" s="15" t="s">
        <v>98</v>
      </c>
      <c r="C254" s="29">
        <v>38524</v>
      </c>
      <c r="E254" s="30">
        <v>234.69387755102039</v>
      </c>
      <c r="G254" s="40">
        <f t="shared" ref="G254:G317" si="7">E254/H254</f>
        <v>593.41056270801619</v>
      </c>
      <c r="H254" s="37">
        <v>0.39549999999999996</v>
      </c>
      <c r="J254" s="19">
        <v>156</v>
      </c>
      <c r="L254" s="31">
        <v>203</v>
      </c>
      <c r="P254" s="40">
        <f t="shared" ref="P254:P317" si="8">G254/1</f>
        <v>593.41056270801619</v>
      </c>
    </row>
    <row r="255" spans="1:16" x14ac:dyDescent="0.55000000000000004">
      <c r="A255" s="15" t="s">
        <v>408</v>
      </c>
      <c r="B255" s="15" t="s">
        <v>98</v>
      </c>
      <c r="C255" s="29">
        <v>38524</v>
      </c>
      <c r="E255" s="30">
        <v>275.51020408163265</v>
      </c>
      <c r="G255" s="40">
        <f t="shared" si="7"/>
        <v>650.55538153868406</v>
      </c>
      <c r="H255" s="37">
        <v>0.42349999999999993</v>
      </c>
      <c r="J255" s="19">
        <v>147</v>
      </c>
      <c r="L255" s="31">
        <v>200</v>
      </c>
      <c r="P255" s="40">
        <f t="shared" si="8"/>
        <v>650.55538153868406</v>
      </c>
    </row>
    <row r="256" spans="1:16" x14ac:dyDescent="0.55000000000000004">
      <c r="A256" s="15" t="s">
        <v>409</v>
      </c>
      <c r="B256" s="15" t="s">
        <v>98</v>
      </c>
      <c r="C256" s="29">
        <v>38524</v>
      </c>
      <c r="E256" s="30">
        <v>179.59183673469386</v>
      </c>
      <c r="G256" s="40">
        <f t="shared" si="7"/>
        <v>500.25581263145921</v>
      </c>
      <c r="H256" s="37">
        <v>0.35899999999999999</v>
      </c>
      <c r="J256" s="19">
        <v>148</v>
      </c>
      <c r="L256" s="31">
        <v>197</v>
      </c>
      <c r="P256" s="40">
        <f t="shared" si="8"/>
        <v>500.25581263145921</v>
      </c>
    </row>
    <row r="257" spans="1:16" x14ac:dyDescent="0.55000000000000004">
      <c r="A257" s="15" t="s">
        <v>410</v>
      </c>
      <c r="B257" s="15" t="s">
        <v>98</v>
      </c>
      <c r="C257" s="29">
        <v>38524</v>
      </c>
      <c r="E257" s="30">
        <v>232.65306122448979</v>
      </c>
      <c r="G257" s="40">
        <f t="shared" si="7"/>
        <v>612.24489795918362</v>
      </c>
      <c r="H257" s="37">
        <v>0.38</v>
      </c>
      <c r="J257" s="19">
        <v>149</v>
      </c>
      <c r="L257" s="31">
        <v>198</v>
      </c>
      <c r="P257" s="40">
        <f t="shared" si="8"/>
        <v>612.24489795918362</v>
      </c>
    </row>
    <row r="258" spans="1:16" x14ac:dyDescent="0.55000000000000004">
      <c r="A258" s="15" t="s">
        <v>411</v>
      </c>
      <c r="B258" s="15" t="s">
        <v>98</v>
      </c>
      <c r="C258" s="29">
        <v>38524</v>
      </c>
      <c r="E258" s="30">
        <v>265.30612244897958</v>
      </c>
      <c r="G258" s="40">
        <f t="shared" si="7"/>
        <v>719.96234043142351</v>
      </c>
      <c r="H258" s="37">
        <v>0.36849999999999999</v>
      </c>
      <c r="J258" s="19">
        <v>149</v>
      </c>
      <c r="L258" s="31">
        <v>197</v>
      </c>
      <c r="P258" s="40">
        <f t="shared" si="8"/>
        <v>719.96234043142351</v>
      </c>
    </row>
    <row r="259" spans="1:16" x14ac:dyDescent="0.55000000000000004">
      <c r="A259" s="15" t="s">
        <v>412</v>
      </c>
      <c r="B259" s="15" t="s">
        <v>98</v>
      </c>
      <c r="C259" s="29">
        <v>38524</v>
      </c>
      <c r="E259" s="30">
        <v>214.28571428571428</v>
      </c>
      <c r="G259" s="40">
        <f t="shared" si="7"/>
        <v>579.93427411560015</v>
      </c>
      <c r="H259" s="37">
        <v>0.36950000000000005</v>
      </c>
      <c r="J259" s="19">
        <v>150</v>
      </c>
      <c r="L259" s="31">
        <v>201</v>
      </c>
      <c r="P259" s="40">
        <f t="shared" si="8"/>
        <v>579.93427411560015</v>
      </c>
    </row>
    <row r="260" spans="1:16" x14ac:dyDescent="0.55000000000000004">
      <c r="A260" s="15" t="s">
        <v>413</v>
      </c>
      <c r="B260" s="15" t="s">
        <v>98</v>
      </c>
      <c r="C260" s="29">
        <v>38524</v>
      </c>
      <c r="E260" s="30">
        <v>181.63265306122449</v>
      </c>
      <c r="G260" s="40">
        <f t="shared" si="7"/>
        <v>465.72475143903711</v>
      </c>
      <c r="H260" s="37">
        <v>0.39</v>
      </c>
      <c r="J260" s="19">
        <v>150</v>
      </c>
      <c r="L260" s="31">
        <v>201</v>
      </c>
      <c r="P260" s="40">
        <f t="shared" si="8"/>
        <v>465.72475143903711</v>
      </c>
    </row>
    <row r="261" spans="1:16" x14ac:dyDescent="0.55000000000000004">
      <c r="A261" s="15" t="s">
        <v>414</v>
      </c>
      <c r="B261" s="15" t="s">
        <v>98</v>
      </c>
      <c r="C261" s="29">
        <v>38524</v>
      </c>
      <c r="E261" s="30">
        <v>226.53061224489792</v>
      </c>
      <c r="G261" s="40">
        <f t="shared" si="7"/>
        <v>600.87695555675839</v>
      </c>
      <c r="H261" s="37">
        <v>0.377</v>
      </c>
      <c r="J261" s="19">
        <v>147</v>
      </c>
      <c r="L261" s="31">
        <v>200</v>
      </c>
      <c r="P261" s="40">
        <f t="shared" si="8"/>
        <v>600.87695555675839</v>
      </c>
    </row>
    <row r="262" spans="1:16" x14ac:dyDescent="0.55000000000000004">
      <c r="A262" s="15" t="s">
        <v>415</v>
      </c>
      <c r="B262" s="15" t="s">
        <v>98</v>
      </c>
      <c r="C262" s="29">
        <v>38524</v>
      </c>
      <c r="E262" s="30">
        <v>193.87755102040813</v>
      </c>
      <c r="G262" s="40">
        <f t="shared" si="7"/>
        <v>595.62995705194521</v>
      </c>
      <c r="H262" s="37">
        <v>0.32549999999999996</v>
      </c>
      <c r="J262" s="19">
        <v>146</v>
      </c>
      <c r="L262" s="31">
        <v>198</v>
      </c>
      <c r="P262" s="40">
        <f t="shared" si="8"/>
        <v>595.62995705194521</v>
      </c>
    </row>
    <row r="263" spans="1:16" x14ac:dyDescent="0.55000000000000004">
      <c r="A263" s="15" t="s">
        <v>416</v>
      </c>
      <c r="B263" s="15" t="s">
        <v>98</v>
      </c>
      <c r="C263" s="29">
        <v>38524</v>
      </c>
      <c r="E263" s="30">
        <v>246.93877551020404</v>
      </c>
      <c r="G263" s="40">
        <f t="shared" si="7"/>
        <v>600.09422967242779</v>
      </c>
      <c r="H263" s="37">
        <v>0.41149999999999998</v>
      </c>
      <c r="J263" s="19">
        <v>146</v>
      </c>
      <c r="L263" s="31">
        <v>198</v>
      </c>
      <c r="P263" s="40">
        <f t="shared" si="8"/>
        <v>600.09422967242779</v>
      </c>
    </row>
    <row r="264" spans="1:16" x14ac:dyDescent="0.55000000000000004">
      <c r="A264" s="15" t="s">
        <v>417</v>
      </c>
      <c r="B264" s="15" t="s">
        <v>98</v>
      </c>
      <c r="C264" s="29">
        <v>38524</v>
      </c>
      <c r="E264" s="30">
        <v>200</v>
      </c>
      <c r="G264" s="40">
        <f t="shared" si="7"/>
        <v>561.79775280898889</v>
      </c>
      <c r="H264" s="37">
        <v>0.35599999999999993</v>
      </c>
      <c r="J264" s="19">
        <v>145</v>
      </c>
      <c r="L264" s="31">
        <v>196</v>
      </c>
      <c r="P264" s="40">
        <f t="shared" si="8"/>
        <v>561.79775280898889</v>
      </c>
    </row>
    <row r="265" spans="1:16" x14ac:dyDescent="0.55000000000000004">
      <c r="A265" s="15" t="s">
        <v>418</v>
      </c>
      <c r="B265" s="15" t="s">
        <v>98</v>
      </c>
      <c r="C265" s="29">
        <v>38524</v>
      </c>
      <c r="E265" s="30">
        <v>200</v>
      </c>
      <c r="G265" s="40">
        <f t="shared" si="7"/>
        <v>550.96418732782365</v>
      </c>
      <c r="H265" s="37">
        <v>0.36299999999999999</v>
      </c>
      <c r="J265" s="19">
        <v>148</v>
      </c>
      <c r="L265" s="31">
        <v>199</v>
      </c>
      <c r="P265" s="40">
        <f t="shared" si="8"/>
        <v>550.96418732782365</v>
      </c>
    </row>
    <row r="266" spans="1:16" x14ac:dyDescent="0.55000000000000004">
      <c r="A266" s="15" t="s">
        <v>419</v>
      </c>
      <c r="B266" s="15" t="s">
        <v>98</v>
      </c>
      <c r="C266" s="29">
        <v>38524</v>
      </c>
      <c r="E266" s="30">
        <v>187.7551020408163</v>
      </c>
      <c r="G266" s="40">
        <f t="shared" si="7"/>
        <v>472.93476584588484</v>
      </c>
      <c r="H266" s="37">
        <v>0.39700000000000002</v>
      </c>
      <c r="J266" s="19">
        <v>150</v>
      </c>
      <c r="L266" s="31">
        <v>199</v>
      </c>
      <c r="P266" s="40">
        <f t="shared" si="8"/>
        <v>472.93476584588484</v>
      </c>
    </row>
    <row r="267" spans="1:16" x14ac:dyDescent="0.55000000000000004">
      <c r="A267" s="15" t="s">
        <v>420</v>
      </c>
      <c r="B267" s="15" t="s">
        <v>98</v>
      </c>
      <c r="C267" s="29">
        <v>38524</v>
      </c>
      <c r="E267" s="30">
        <v>183.67346938775509</v>
      </c>
      <c r="G267" s="40">
        <f t="shared" si="7"/>
        <v>430.1486402523538</v>
      </c>
      <c r="H267" s="37">
        <v>0.42700000000000005</v>
      </c>
      <c r="J267" s="19">
        <v>151</v>
      </c>
      <c r="L267" s="31">
        <v>202</v>
      </c>
      <c r="P267" s="40">
        <f t="shared" si="8"/>
        <v>430.1486402523538</v>
      </c>
    </row>
    <row r="268" spans="1:16" x14ac:dyDescent="0.55000000000000004">
      <c r="A268" s="15" t="s">
        <v>421</v>
      </c>
      <c r="B268" s="15" t="s">
        <v>98</v>
      </c>
      <c r="C268" s="29">
        <v>38524</v>
      </c>
      <c r="E268" s="30">
        <v>216.32653061224488</v>
      </c>
      <c r="G268" s="40">
        <f t="shared" si="7"/>
        <v>529.56311043389212</v>
      </c>
      <c r="H268" s="37">
        <v>0.40849999999999992</v>
      </c>
      <c r="J268" s="19">
        <v>149</v>
      </c>
      <c r="L268" s="31">
        <v>199</v>
      </c>
      <c r="P268" s="40">
        <f t="shared" si="8"/>
        <v>529.56311043389212</v>
      </c>
    </row>
    <row r="269" spans="1:16" x14ac:dyDescent="0.55000000000000004">
      <c r="A269" s="15" t="s">
        <v>422</v>
      </c>
      <c r="B269" s="15" t="s">
        <v>98</v>
      </c>
      <c r="C269" s="29">
        <v>38524</v>
      </c>
      <c r="E269" s="30">
        <v>181.63265306122449</v>
      </c>
      <c r="G269" s="40">
        <f t="shared" si="7"/>
        <v>463.34860474802161</v>
      </c>
      <c r="H269" s="37">
        <v>0.39200000000000002</v>
      </c>
      <c r="J269" s="19">
        <v>149</v>
      </c>
      <c r="L269" s="31">
        <v>199</v>
      </c>
      <c r="P269" s="40">
        <f t="shared" si="8"/>
        <v>463.34860474802161</v>
      </c>
    </row>
    <row r="270" spans="1:16" x14ac:dyDescent="0.55000000000000004">
      <c r="A270" s="15" t="s">
        <v>423</v>
      </c>
      <c r="B270" s="15" t="s">
        <v>98</v>
      </c>
      <c r="C270" s="29">
        <v>38524</v>
      </c>
      <c r="E270" s="30">
        <v>269.38775510204079</v>
      </c>
      <c r="G270" s="40">
        <f t="shared" si="7"/>
        <v>754.58754930543626</v>
      </c>
      <c r="H270" s="37">
        <v>0.35700000000000004</v>
      </c>
      <c r="J270" s="19">
        <v>145</v>
      </c>
      <c r="L270" s="31">
        <v>197</v>
      </c>
      <c r="P270" s="40">
        <f t="shared" si="8"/>
        <v>754.58754930543626</v>
      </c>
    </row>
    <row r="271" spans="1:16" x14ac:dyDescent="0.55000000000000004">
      <c r="A271" s="15" t="s">
        <v>424</v>
      </c>
      <c r="B271" s="15" t="s">
        <v>98</v>
      </c>
      <c r="C271" s="29">
        <v>38524</v>
      </c>
      <c r="E271" s="30">
        <v>183.67346938775509</v>
      </c>
      <c r="G271" s="40">
        <f t="shared" si="7"/>
        <v>517.39005461339468</v>
      </c>
      <c r="H271" s="37">
        <v>0.35499999999999998</v>
      </c>
      <c r="J271" s="19">
        <v>145</v>
      </c>
      <c r="L271" s="31">
        <v>202</v>
      </c>
      <c r="P271" s="40">
        <f t="shared" si="8"/>
        <v>517.39005461339468</v>
      </c>
    </row>
    <row r="272" spans="1:16" x14ac:dyDescent="0.55000000000000004">
      <c r="A272" s="15" t="s">
        <v>425</v>
      </c>
      <c r="B272" s="15" t="s">
        <v>98</v>
      </c>
      <c r="C272" s="29">
        <v>38524</v>
      </c>
      <c r="E272" s="30">
        <v>269.38775510204079</v>
      </c>
      <c r="G272" s="40">
        <f t="shared" si="7"/>
        <v>789.99341672152718</v>
      </c>
      <c r="H272" s="37">
        <v>0.34100000000000003</v>
      </c>
      <c r="J272" s="19">
        <v>149</v>
      </c>
      <c r="L272" s="31">
        <v>197</v>
      </c>
      <c r="P272" s="40">
        <f t="shared" si="8"/>
        <v>789.99341672152718</v>
      </c>
    </row>
    <row r="273" spans="1:16" x14ac:dyDescent="0.55000000000000004">
      <c r="A273" s="15" t="s">
        <v>426</v>
      </c>
      <c r="B273" s="15" t="s">
        <v>98</v>
      </c>
      <c r="C273" s="29">
        <v>38524</v>
      </c>
      <c r="E273" s="30">
        <v>240.81632653061223</v>
      </c>
      <c r="G273" s="40">
        <f t="shared" si="7"/>
        <v>576.80557252841254</v>
      </c>
      <c r="H273" s="37">
        <v>0.41749999999999998</v>
      </c>
      <c r="J273" s="19">
        <v>146</v>
      </c>
      <c r="L273" s="31">
        <v>199</v>
      </c>
      <c r="P273" s="40">
        <f t="shared" si="8"/>
        <v>576.80557252841254</v>
      </c>
    </row>
    <row r="274" spans="1:16" x14ac:dyDescent="0.55000000000000004">
      <c r="A274" s="15" t="s">
        <v>427</v>
      </c>
      <c r="B274" s="15" t="s">
        <v>98</v>
      </c>
      <c r="C274" s="29">
        <v>38524</v>
      </c>
      <c r="E274" s="30">
        <v>218.36734693877551</v>
      </c>
      <c r="G274" s="40">
        <f t="shared" si="7"/>
        <v>587.00899714724596</v>
      </c>
      <c r="H274" s="37">
        <v>0.37200000000000005</v>
      </c>
      <c r="J274" s="19">
        <v>145</v>
      </c>
      <c r="L274" s="31">
        <v>197</v>
      </c>
      <c r="P274" s="40">
        <f t="shared" si="8"/>
        <v>587.00899714724596</v>
      </c>
    </row>
    <row r="275" spans="1:16" x14ac:dyDescent="0.55000000000000004">
      <c r="A275" s="15" t="s">
        <v>428</v>
      </c>
      <c r="B275" s="15" t="s">
        <v>98</v>
      </c>
      <c r="C275" s="29">
        <v>38524</v>
      </c>
      <c r="E275" s="30">
        <v>228.57142857142853</v>
      </c>
      <c r="G275" s="40">
        <f t="shared" si="7"/>
        <v>616.09549480169414</v>
      </c>
      <c r="H275" s="37">
        <v>0.371</v>
      </c>
      <c r="J275" s="19">
        <v>146</v>
      </c>
      <c r="L275" s="31">
        <v>196</v>
      </c>
      <c r="P275" s="40">
        <f t="shared" si="8"/>
        <v>616.09549480169414</v>
      </c>
    </row>
    <row r="276" spans="1:16" x14ac:dyDescent="0.55000000000000004">
      <c r="A276" s="15" t="s">
        <v>429</v>
      </c>
      <c r="B276" s="15" t="s">
        <v>98</v>
      </c>
      <c r="C276" s="29">
        <v>38524</v>
      </c>
      <c r="E276" s="30">
        <v>316.32653061224488</v>
      </c>
      <c r="G276" s="40">
        <f t="shared" si="7"/>
        <v>883.5936609280584</v>
      </c>
      <c r="H276" s="37">
        <v>0.35799999999999998</v>
      </c>
      <c r="J276" s="19">
        <v>146</v>
      </c>
      <c r="L276" s="31">
        <v>200</v>
      </c>
      <c r="P276" s="40">
        <f t="shared" si="8"/>
        <v>883.5936609280584</v>
      </c>
    </row>
    <row r="277" spans="1:16" x14ac:dyDescent="0.55000000000000004">
      <c r="A277" s="15" t="s">
        <v>430</v>
      </c>
      <c r="B277" s="15" t="s">
        <v>98</v>
      </c>
      <c r="C277" s="29">
        <v>38524</v>
      </c>
      <c r="E277" s="30">
        <v>283.67346938775506</v>
      </c>
      <c r="G277" s="40">
        <f t="shared" si="7"/>
        <v>821.05200980536927</v>
      </c>
      <c r="H277" s="37">
        <v>0.34549999999999997</v>
      </c>
      <c r="J277" s="19">
        <v>148</v>
      </c>
      <c r="L277" s="31">
        <v>199</v>
      </c>
      <c r="P277" s="40">
        <f t="shared" si="8"/>
        <v>821.05200980536927</v>
      </c>
    </row>
    <row r="278" spans="1:16" x14ac:dyDescent="0.55000000000000004">
      <c r="A278" s="15" t="s">
        <v>431</v>
      </c>
      <c r="B278" s="15" t="s">
        <v>98</v>
      </c>
      <c r="C278" s="29">
        <v>38543</v>
      </c>
      <c r="E278" s="30">
        <v>187.75510204081633</v>
      </c>
      <c r="G278" s="40">
        <f t="shared" si="7"/>
        <v>670.55393586005823</v>
      </c>
      <c r="H278" s="37">
        <v>0.28000000000000003</v>
      </c>
      <c r="J278" s="19">
        <v>66</v>
      </c>
      <c r="L278" s="31">
        <v>104</v>
      </c>
      <c r="P278" s="40">
        <f t="shared" si="8"/>
        <v>670.55393586005823</v>
      </c>
    </row>
    <row r="279" spans="1:16" x14ac:dyDescent="0.55000000000000004">
      <c r="A279" s="15" t="s">
        <v>432</v>
      </c>
      <c r="B279" s="15" t="s">
        <v>98</v>
      </c>
      <c r="C279" s="29">
        <v>38543</v>
      </c>
      <c r="E279" s="30">
        <v>108.16326530612244</v>
      </c>
      <c r="G279" s="40">
        <f t="shared" si="7"/>
        <v>287.66825879287887</v>
      </c>
      <c r="H279" s="37">
        <v>0.37599999999999995</v>
      </c>
      <c r="J279" s="19">
        <v>71</v>
      </c>
      <c r="L279" s="31">
        <v>116</v>
      </c>
      <c r="P279" s="40">
        <f t="shared" si="8"/>
        <v>287.66825879287887</v>
      </c>
    </row>
    <row r="280" spans="1:16" x14ac:dyDescent="0.55000000000000004">
      <c r="A280" s="15" t="s">
        <v>433</v>
      </c>
      <c r="B280" s="15" t="s">
        <v>98</v>
      </c>
      <c r="C280" s="29">
        <v>38543</v>
      </c>
      <c r="E280" s="30">
        <v>210.20408163265301</v>
      </c>
      <c r="G280" s="40">
        <f t="shared" si="7"/>
        <v>550.27246500694503</v>
      </c>
      <c r="H280" s="37">
        <v>0.38200000000000001</v>
      </c>
      <c r="J280" s="19">
        <v>67</v>
      </c>
      <c r="L280" s="31">
        <v>106</v>
      </c>
      <c r="P280" s="40">
        <f t="shared" si="8"/>
        <v>550.27246500694503</v>
      </c>
    </row>
    <row r="281" spans="1:16" x14ac:dyDescent="0.55000000000000004">
      <c r="A281" s="15" t="s">
        <v>434</v>
      </c>
      <c r="B281" s="15" t="s">
        <v>98</v>
      </c>
      <c r="C281" s="29">
        <v>38543</v>
      </c>
      <c r="E281" s="30">
        <v>189.79591836734693</v>
      </c>
      <c r="G281" s="40">
        <f t="shared" si="7"/>
        <v>560.69695234075903</v>
      </c>
      <c r="H281" s="37">
        <v>0.33850000000000002</v>
      </c>
      <c r="J281" s="19">
        <v>63</v>
      </c>
      <c r="L281" s="31">
        <v>101</v>
      </c>
      <c r="P281" s="40">
        <f t="shared" si="8"/>
        <v>560.69695234075903</v>
      </c>
    </row>
    <row r="282" spans="1:16" x14ac:dyDescent="0.55000000000000004">
      <c r="A282" s="15" t="s">
        <v>435</v>
      </c>
      <c r="B282" s="15" t="s">
        <v>98</v>
      </c>
      <c r="C282" s="29">
        <v>38543</v>
      </c>
      <c r="E282" s="30">
        <v>193.87755102040813</v>
      </c>
      <c r="G282" s="40">
        <f t="shared" si="7"/>
        <v>564.4179069007514</v>
      </c>
      <c r="H282" s="37">
        <v>0.34350000000000003</v>
      </c>
      <c r="J282" s="19">
        <v>64</v>
      </c>
      <c r="L282" s="31">
        <v>103</v>
      </c>
      <c r="P282" s="40">
        <f t="shared" si="8"/>
        <v>564.4179069007514</v>
      </c>
    </row>
    <row r="283" spans="1:16" x14ac:dyDescent="0.55000000000000004">
      <c r="A283" s="15" t="s">
        <v>436</v>
      </c>
      <c r="B283" s="15" t="s">
        <v>98</v>
      </c>
      <c r="C283" s="29">
        <v>38543</v>
      </c>
      <c r="E283" s="30">
        <v>181.63265306122449</v>
      </c>
      <c r="G283" s="40">
        <f t="shared" si="7"/>
        <v>544.62564636049319</v>
      </c>
      <c r="H283" s="37">
        <v>0.33350000000000002</v>
      </c>
      <c r="J283" s="19">
        <v>65</v>
      </c>
      <c r="L283" s="31">
        <v>102</v>
      </c>
      <c r="P283" s="40">
        <f t="shared" si="8"/>
        <v>544.62564636049319</v>
      </c>
    </row>
    <row r="284" spans="1:16" x14ac:dyDescent="0.55000000000000004">
      <c r="A284" s="15" t="s">
        <v>437</v>
      </c>
      <c r="B284" s="15" t="s">
        <v>98</v>
      </c>
      <c r="C284" s="29">
        <v>38543</v>
      </c>
      <c r="E284" s="30">
        <v>199.99999999999997</v>
      </c>
      <c r="G284" s="40">
        <f t="shared" si="7"/>
        <v>534.75935828876993</v>
      </c>
      <c r="H284" s="37">
        <v>0.374</v>
      </c>
      <c r="J284" s="19">
        <v>63</v>
      </c>
      <c r="L284" s="31">
        <v>104</v>
      </c>
      <c r="P284" s="40">
        <f t="shared" si="8"/>
        <v>534.75935828876993</v>
      </c>
    </row>
    <row r="285" spans="1:16" x14ac:dyDescent="0.55000000000000004">
      <c r="A285" s="15" t="s">
        <v>438</v>
      </c>
      <c r="B285" s="15" t="s">
        <v>98</v>
      </c>
      <c r="C285" s="29">
        <v>38543</v>
      </c>
      <c r="E285" s="30">
        <v>200</v>
      </c>
      <c r="G285" s="40">
        <f t="shared" si="7"/>
        <v>561.79775280898889</v>
      </c>
      <c r="H285" s="37">
        <v>0.35599999999999993</v>
      </c>
      <c r="J285" s="19">
        <v>65</v>
      </c>
      <c r="L285" s="31">
        <v>104</v>
      </c>
      <c r="P285" s="40">
        <f t="shared" si="8"/>
        <v>561.79775280898889</v>
      </c>
    </row>
    <row r="286" spans="1:16" x14ac:dyDescent="0.55000000000000004">
      <c r="A286" s="15" t="s">
        <v>439</v>
      </c>
      <c r="B286" s="15" t="s">
        <v>98</v>
      </c>
      <c r="C286" s="29">
        <v>38543</v>
      </c>
      <c r="E286" s="30">
        <v>163.26530612244898</v>
      </c>
      <c r="G286" s="40">
        <f t="shared" si="7"/>
        <v>440.66209479743316</v>
      </c>
      <c r="H286" s="37">
        <v>0.3705</v>
      </c>
      <c r="J286" s="19">
        <v>63</v>
      </c>
      <c r="L286" s="31">
        <v>104</v>
      </c>
      <c r="P286" s="40">
        <f t="shared" si="8"/>
        <v>440.66209479743316</v>
      </c>
    </row>
    <row r="287" spans="1:16" x14ac:dyDescent="0.55000000000000004">
      <c r="A287" s="15" t="s">
        <v>440</v>
      </c>
      <c r="B287" s="15" t="s">
        <v>98</v>
      </c>
      <c r="C287" s="29">
        <v>38543</v>
      </c>
      <c r="E287" s="30">
        <v>175.51020408163265</v>
      </c>
      <c r="G287" s="40">
        <f t="shared" si="7"/>
        <v>538.37485914611239</v>
      </c>
      <c r="H287" s="37">
        <v>0.32600000000000001</v>
      </c>
      <c r="J287" s="19">
        <v>63</v>
      </c>
      <c r="L287" s="31">
        <v>101</v>
      </c>
      <c r="P287" s="40">
        <f t="shared" si="8"/>
        <v>538.37485914611239</v>
      </c>
    </row>
    <row r="288" spans="1:16" x14ac:dyDescent="0.55000000000000004">
      <c r="A288" s="15" t="s">
        <v>441</v>
      </c>
      <c r="B288" s="15" t="s">
        <v>98</v>
      </c>
      <c r="C288" s="29">
        <v>38543</v>
      </c>
      <c r="E288" s="30">
        <v>193.87755102040813</v>
      </c>
      <c r="G288" s="40">
        <f t="shared" si="7"/>
        <v>485.3005031799953</v>
      </c>
      <c r="H288" s="37">
        <v>0.39950000000000002</v>
      </c>
      <c r="J288" s="19">
        <v>63</v>
      </c>
      <c r="L288" s="31">
        <v>103</v>
      </c>
      <c r="P288" s="40">
        <f t="shared" si="8"/>
        <v>485.3005031799953</v>
      </c>
    </row>
    <row r="289" spans="1:16" x14ac:dyDescent="0.55000000000000004">
      <c r="A289" s="15" t="s">
        <v>442</v>
      </c>
      <c r="B289" s="15" t="s">
        <v>98</v>
      </c>
      <c r="C289" s="29">
        <v>38543</v>
      </c>
      <c r="E289" s="30">
        <v>189.79591836734693</v>
      </c>
      <c r="G289" s="40">
        <f t="shared" si="7"/>
        <v>554.14866676597637</v>
      </c>
      <c r="H289" s="37">
        <v>0.34250000000000003</v>
      </c>
      <c r="J289" s="19">
        <v>63</v>
      </c>
      <c r="L289" s="31">
        <v>109</v>
      </c>
      <c r="P289" s="40">
        <f t="shared" si="8"/>
        <v>554.14866676597637</v>
      </c>
    </row>
    <row r="290" spans="1:16" x14ac:dyDescent="0.55000000000000004">
      <c r="A290" s="15" t="s">
        <v>443</v>
      </c>
      <c r="B290" s="15" t="s">
        <v>98</v>
      </c>
      <c r="C290" s="29">
        <v>38543</v>
      </c>
      <c r="E290" s="30">
        <v>251.0204081632653</v>
      </c>
      <c r="G290" s="40">
        <f t="shared" si="7"/>
        <v>712.11463308727753</v>
      </c>
      <c r="H290" s="37">
        <v>0.35249999999999998</v>
      </c>
      <c r="J290" s="19">
        <v>65</v>
      </c>
      <c r="L290" s="31">
        <v>105</v>
      </c>
      <c r="P290" s="40">
        <f t="shared" si="8"/>
        <v>712.11463308727753</v>
      </c>
    </row>
    <row r="291" spans="1:16" x14ac:dyDescent="0.55000000000000004">
      <c r="A291" s="15" t="s">
        <v>444</v>
      </c>
      <c r="B291" s="15" t="s">
        <v>98</v>
      </c>
      <c r="C291" s="29">
        <v>38543</v>
      </c>
      <c r="E291" s="30">
        <v>95.918367346938766</v>
      </c>
      <c r="G291" s="40">
        <f t="shared" si="7"/>
        <v>241.91265409063996</v>
      </c>
      <c r="H291" s="37">
        <v>0.39650000000000007</v>
      </c>
      <c r="J291" s="19">
        <v>70</v>
      </c>
      <c r="L291" s="31">
        <v>113</v>
      </c>
      <c r="P291" s="40">
        <f t="shared" si="8"/>
        <v>241.91265409063996</v>
      </c>
    </row>
    <row r="292" spans="1:16" x14ac:dyDescent="0.55000000000000004">
      <c r="A292" s="15" t="s">
        <v>445</v>
      </c>
      <c r="B292" s="15" t="s">
        <v>98</v>
      </c>
      <c r="C292" s="29">
        <v>38543</v>
      </c>
      <c r="E292" s="30">
        <v>116.32653061224487</v>
      </c>
      <c r="G292" s="40">
        <f t="shared" si="7"/>
        <v>266.19343389529712</v>
      </c>
      <c r="H292" s="37">
        <v>0.43700000000000006</v>
      </c>
      <c r="J292" s="19">
        <v>71</v>
      </c>
      <c r="L292" s="31">
        <v>111</v>
      </c>
      <c r="P292" s="40">
        <f t="shared" si="8"/>
        <v>266.19343389529712</v>
      </c>
    </row>
    <row r="293" spans="1:16" x14ac:dyDescent="0.55000000000000004">
      <c r="A293" s="15" t="s">
        <v>446</v>
      </c>
      <c r="B293" s="15" t="s">
        <v>98</v>
      </c>
      <c r="C293" s="29">
        <v>38543</v>
      </c>
      <c r="E293" s="30">
        <v>81.632653061224488</v>
      </c>
      <c r="G293" s="40">
        <f t="shared" si="7"/>
        <v>197.89734075448362</v>
      </c>
      <c r="H293" s="37">
        <v>0.41249999999999998</v>
      </c>
      <c r="J293" s="19">
        <v>71</v>
      </c>
      <c r="L293" s="31">
        <v>117</v>
      </c>
      <c r="P293" s="40">
        <f t="shared" si="8"/>
        <v>197.89734075448362</v>
      </c>
    </row>
    <row r="294" spans="1:16" x14ac:dyDescent="0.55000000000000004">
      <c r="A294" s="15" t="s">
        <v>447</v>
      </c>
      <c r="B294" s="15" t="s">
        <v>98</v>
      </c>
      <c r="C294" s="29">
        <v>38543</v>
      </c>
      <c r="E294" s="30">
        <v>104.08163265306121</v>
      </c>
      <c r="G294" s="40">
        <f t="shared" si="7"/>
        <v>240.92970521541943</v>
      </c>
      <c r="H294" s="37">
        <v>0.43200000000000005</v>
      </c>
      <c r="J294" s="19">
        <v>71</v>
      </c>
      <c r="L294" s="31">
        <v>111</v>
      </c>
      <c r="P294" s="40">
        <f t="shared" si="8"/>
        <v>240.92970521541943</v>
      </c>
    </row>
    <row r="295" spans="1:16" x14ac:dyDescent="0.55000000000000004">
      <c r="A295" s="15" t="s">
        <v>448</v>
      </c>
      <c r="B295" s="15" t="s">
        <v>98</v>
      </c>
      <c r="C295" s="29">
        <v>38543</v>
      </c>
      <c r="E295" s="30">
        <v>191.83673469387753</v>
      </c>
      <c r="G295" s="40">
        <f t="shared" si="7"/>
        <v>495.0625411454904</v>
      </c>
      <c r="H295" s="37">
        <v>0.38750000000000001</v>
      </c>
      <c r="J295" s="19">
        <v>59</v>
      </c>
      <c r="L295" s="31">
        <v>100</v>
      </c>
      <c r="P295" s="40">
        <f t="shared" si="8"/>
        <v>495.0625411454904</v>
      </c>
    </row>
    <row r="296" spans="1:16" x14ac:dyDescent="0.55000000000000004">
      <c r="A296" s="15" t="s">
        <v>449</v>
      </c>
      <c r="B296" s="15" t="s">
        <v>98</v>
      </c>
      <c r="C296" s="29">
        <v>38543</v>
      </c>
      <c r="E296" s="30">
        <v>193.87755102040813</v>
      </c>
      <c r="G296" s="40">
        <f t="shared" si="7"/>
        <v>535.57334536024337</v>
      </c>
      <c r="H296" s="37">
        <v>0.36200000000000004</v>
      </c>
      <c r="J296" s="19">
        <v>65</v>
      </c>
      <c r="L296" s="31">
        <v>103</v>
      </c>
      <c r="P296" s="40">
        <f t="shared" si="8"/>
        <v>535.57334536024337</v>
      </c>
    </row>
    <row r="297" spans="1:16" x14ac:dyDescent="0.55000000000000004">
      <c r="A297" s="15" t="s">
        <v>450</v>
      </c>
      <c r="B297" s="15" t="s">
        <v>98</v>
      </c>
      <c r="C297" s="29">
        <v>38543</v>
      </c>
      <c r="E297" s="30">
        <v>146.93877551020407</v>
      </c>
      <c r="G297" s="40">
        <f t="shared" si="7"/>
        <v>388.72691933916423</v>
      </c>
      <c r="H297" s="37">
        <v>0.37799999999999995</v>
      </c>
      <c r="J297" s="19">
        <v>67</v>
      </c>
      <c r="L297" s="31">
        <v>109</v>
      </c>
      <c r="P297" s="40">
        <f t="shared" si="8"/>
        <v>388.72691933916423</v>
      </c>
    </row>
    <row r="298" spans="1:16" x14ac:dyDescent="0.55000000000000004">
      <c r="A298" s="15" t="s">
        <v>451</v>
      </c>
      <c r="B298" s="15" t="s">
        <v>98</v>
      </c>
      <c r="C298" s="29">
        <v>38543</v>
      </c>
      <c r="E298" s="30">
        <v>179.59183673469386</v>
      </c>
      <c r="G298" s="40">
        <f t="shared" si="7"/>
        <v>396.88803698274882</v>
      </c>
      <c r="H298" s="37">
        <v>0.45250000000000001</v>
      </c>
      <c r="J298" s="19">
        <v>62</v>
      </c>
      <c r="L298" s="31">
        <v>102</v>
      </c>
      <c r="P298" s="40">
        <f t="shared" si="8"/>
        <v>396.88803698274882</v>
      </c>
    </row>
    <row r="299" spans="1:16" x14ac:dyDescent="0.55000000000000004">
      <c r="A299" s="15" t="s">
        <v>452</v>
      </c>
      <c r="B299" s="15" t="s">
        <v>98</v>
      </c>
      <c r="C299" s="29">
        <v>38543</v>
      </c>
      <c r="E299" s="30">
        <v>193.87755102040816</v>
      </c>
      <c r="G299" s="40">
        <f t="shared" si="7"/>
        <v>603.97990972089769</v>
      </c>
      <c r="H299" s="37">
        <v>0.32100000000000001</v>
      </c>
      <c r="J299" s="19">
        <v>59</v>
      </c>
      <c r="L299" s="31">
        <v>101</v>
      </c>
      <c r="P299" s="40">
        <f t="shared" si="8"/>
        <v>603.97990972089769</v>
      </c>
    </row>
    <row r="300" spans="1:16" x14ac:dyDescent="0.55000000000000004">
      <c r="A300" s="15" t="s">
        <v>453</v>
      </c>
      <c r="B300" s="15" t="s">
        <v>98</v>
      </c>
      <c r="C300" s="29">
        <v>38543</v>
      </c>
      <c r="E300" s="30">
        <v>189.79591836734693</v>
      </c>
      <c r="G300" s="40">
        <f t="shared" si="7"/>
        <v>523.5749472202674</v>
      </c>
      <c r="H300" s="37">
        <v>0.36249999999999999</v>
      </c>
      <c r="J300" s="19">
        <v>62</v>
      </c>
      <c r="L300" s="31">
        <v>101</v>
      </c>
      <c r="P300" s="40">
        <f t="shared" si="8"/>
        <v>523.5749472202674</v>
      </c>
    </row>
    <row r="301" spans="1:16" x14ac:dyDescent="0.55000000000000004">
      <c r="A301" s="15" t="s">
        <v>454</v>
      </c>
      <c r="B301" s="15" t="s">
        <v>98</v>
      </c>
      <c r="C301" s="29">
        <v>38543</v>
      </c>
      <c r="E301" s="30">
        <v>163.26530612244898</v>
      </c>
      <c r="G301" s="40">
        <f t="shared" si="7"/>
        <v>456.68617097188525</v>
      </c>
      <c r="H301" s="37">
        <v>0.35749999999999998</v>
      </c>
      <c r="J301" s="19">
        <v>69</v>
      </c>
      <c r="L301" s="31">
        <v>109</v>
      </c>
      <c r="P301" s="40">
        <f t="shared" si="8"/>
        <v>456.68617097188525</v>
      </c>
    </row>
    <row r="302" spans="1:16" x14ac:dyDescent="0.55000000000000004">
      <c r="A302" s="15" t="s">
        <v>455</v>
      </c>
      <c r="B302" s="15" t="s">
        <v>98</v>
      </c>
      <c r="C302" s="29">
        <v>38543</v>
      </c>
      <c r="E302" s="30">
        <v>197.95918367346934</v>
      </c>
      <c r="G302" s="40">
        <f t="shared" si="7"/>
        <v>546.0942997888809</v>
      </c>
      <c r="H302" s="37">
        <v>0.36249999999999999</v>
      </c>
      <c r="J302" s="19">
        <v>65</v>
      </c>
      <c r="L302" s="31">
        <v>104</v>
      </c>
      <c r="P302" s="40">
        <f t="shared" si="8"/>
        <v>546.0942997888809</v>
      </c>
    </row>
    <row r="303" spans="1:16" x14ac:dyDescent="0.55000000000000004">
      <c r="A303" s="15" t="s">
        <v>456</v>
      </c>
      <c r="B303" s="15" t="s">
        <v>98</v>
      </c>
      <c r="C303" s="29">
        <v>38908</v>
      </c>
      <c r="E303" s="30">
        <v>24.489795918367342</v>
      </c>
      <c r="G303" s="40">
        <f t="shared" si="7"/>
        <v>93.117094746643886</v>
      </c>
      <c r="H303" s="37">
        <v>0.26300000000000001</v>
      </c>
      <c r="J303" s="19">
        <v>64</v>
      </c>
      <c r="L303" s="31">
        <v>97</v>
      </c>
      <c r="P303" s="40">
        <f t="shared" si="8"/>
        <v>93.117094746643886</v>
      </c>
    </row>
    <row r="304" spans="1:16" x14ac:dyDescent="0.55000000000000004">
      <c r="A304" s="15" t="s">
        <v>457</v>
      </c>
      <c r="B304" s="15" t="s">
        <v>98</v>
      </c>
      <c r="C304" s="29">
        <v>38908</v>
      </c>
      <c r="E304" s="30">
        <v>75.510204081632651</v>
      </c>
      <c r="G304" s="40">
        <f t="shared" si="7"/>
        <v>231.98219379917867</v>
      </c>
      <c r="H304" s="37">
        <v>0.32549999999999996</v>
      </c>
      <c r="J304" s="19">
        <v>74</v>
      </c>
      <c r="L304" s="31">
        <v>107</v>
      </c>
      <c r="P304" s="40">
        <f t="shared" si="8"/>
        <v>231.98219379917867</v>
      </c>
    </row>
    <row r="305" spans="1:16" x14ac:dyDescent="0.55000000000000004">
      <c r="A305" s="15" t="s">
        <v>458</v>
      </c>
      <c r="B305" s="15" t="s">
        <v>98</v>
      </c>
      <c r="C305" s="29">
        <v>38908</v>
      </c>
      <c r="E305" s="30">
        <v>157.14285714285711</v>
      </c>
      <c r="G305" s="40">
        <f t="shared" si="7"/>
        <v>449.62190884937655</v>
      </c>
      <c r="H305" s="37">
        <v>0.34950000000000003</v>
      </c>
      <c r="J305" s="19">
        <v>68</v>
      </c>
      <c r="L305" s="31">
        <v>103</v>
      </c>
      <c r="P305" s="40">
        <f t="shared" si="8"/>
        <v>449.62190884937655</v>
      </c>
    </row>
    <row r="306" spans="1:16" x14ac:dyDescent="0.55000000000000004">
      <c r="A306" s="15" t="s">
        <v>459</v>
      </c>
      <c r="B306" s="15" t="s">
        <v>98</v>
      </c>
      <c r="C306" s="29">
        <v>38908</v>
      </c>
      <c r="E306" s="30">
        <v>118.3673469387755</v>
      </c>
      <c r="G306" s="40">
        <f t="shared" si="7"/>
        <v>364.76840350932355</v>
      </c>
      <c r="H306" s="37">
        <v>0.32450000000000001</v>
      </c>
      <c r="J306" s="19">
        <v>66</v>
      </c>
      <c r="L306" s="31">
        <v>100</v>
      </c>
      <c r="P306" s="40">
        <f t="shared" si="8"/>
        <v>364.76840350932355</v>
      </c>
    </row>
    <row r="307" spans="1:16" x14ac:dyDescent="0.55000000000000004">
      <c r="A307" s="15" t="s">
        <v>460</v>
      </c>
      <c r="B307" s="15" t="s">
        <v>98</v>
      </c>
      <c r="C307" s="29">
        <v>38908</v>
      </c>
      <c r="E307" s="30">
        <v>148.97959183673467</v>
      </c>
      <c r="G307" s="40">
        <f t="shared" si="7"/>
        <v>450.08940131944007</v>
      </c>
      <c r="H307" s="37">
        <v>0.33100000000000002</v>
      </c>
      <c r="J307" s="19">
        <v>64</v>
      </c>
      <c r="L307" s="31">
        <v>101</v>
      </c>
      <c r="P307" s="40">
        <f t="shared" si="8"/>
        <v>450.08940131944007</v>
      </c>
    </row>
    <row r="308" spans="1:16" x14ac:dyDescent="0.55000000000000004">
      <c r="A308" s="15" t="s">
        <v>461</v>
      </c>
      <c r="B308" s="15" t="s">
        <v>98</v>
      </c>
      <c r="C308" s="29">
        <v>38908</v>
      </c>
      <c r="E308" s="30">
        <v>142.85714285714283</v>
      </c>
      <c r="G308" s="40">
        <f t="shared" si="7"/>
        <v>438.8852315119596</v>
      </c>
      <c r="H308" s="37">
        <v>0.32549999999999996</v>
      </c>
      <c r="J308" s="19">
        <v>64</v>
      </c>
      <c r="L308" s="31">
        <v>101</v>
      </c>
      <c r="P308" s="40">
        <f t="shared" si="8"/>
        <v>438.8852315119596</v>
      </c>
    </row>
    <row r="309" spans="1:16" x14ac:dyDescent="0.55000000000000004">
      <c r="A309" s="15" t="s">
        <v>462</v>
      </c>
      <c r="B309" s="15" t="s">
        <v>98</v>
      </c>
      <c r="C309" s="29">
        <v>38908</v>
      </c>
      <c r="E309" s="30">
        <v>118.3673469387755</v>
      </c>
      <c r="G309" s="40">
        <f t="shared" si="7"/>
        <v>364.76840350932355</v>
      </c>
      <c r="H309" s="37">
        <v>0.32450000000000001</v>
      </c>
      <c r="J309" s="19">
        <v>63</v>
      </c>
      <c r="L309" s="31">
        <v>101</v>
      </c>
      <c r="P309" s="40">
        <f t="shared" si="8"/>
        <v>364.76840350932355</v>
      </c>
    </row>
    <row r="310" spans="1:16" x14ac:dyDescent="0.55000000000000004">
      <c r="A310" s="15" t="s">
        <v>463</v>
      </c>
      <c r="B310" s="15" t="s">
        <v>98</v>
      </c>
      <c r="C310" s="29">
        <v>38908</v>
      </c>
      <c r="E310" s="30">
        <v>140.81632653061223</v>
      </c>
      <c r="G310" s="40">
        <f t="shared" si="7"/>
        <v>416.00096463991798</v>
      </c>
      <c r="H310" s="37">
        <v>0.33849999999999997</v>
      </c>
      <c r="J310" s="19">
        <v>62</v>
      </c>
      <c r="L310" s="31">
        <v>100</v>
      </c>
      <c r="P310" s="40">
        <f t="shared" si="8"/>
        <v>416.00096463991798</v>
      </c>
    </row>
    <row r="311" spans="1:16" x14ac:dyDescent="0.55000000000000004">
      <c r="A311" s="15" t="s">
        <v>464</v>
      </c>
      <c r="B311" s="15" t="s">
        <v>98</v>
      </c>
      <c r="C311" s="29">
        <v>38908</v>
      </c>
      <c r="E311" s="30">
        <v>130.61224489795919</v>
      </c>
      <c r="G311" s="40">
        <f t="shared" si="7"/>
        <v>369.48301244118579</v>
      </c>
      <c r="H311" s="37">
        <v>0.35350000000000004</v>
      </c>
      <c r="J311" s="19">
        <v>63</v>
      </c>
      <c r="L311" s="31">
        <v>102</v>
      </c>
      <c r="P311" s="40">
        <f t="shared" si="8"/>
        <v>369.48301244118579</v>
      </c>
    </row>
    <row r="312" spans="1:16" x14ac:dyDescent="0.55000000000000004">
      <c r="A312" s="15" t="s">
        <v>465</v>
      </c>
      <c r="B312" s="15" t="s">
        <v>98</v>
      </c>
      <c r="C312" s="29">
        <v>38908</v>
      </c>
      <c r="E312" s="30">
        <v>116.32653061224489</v>
      </c>
      <c r="G312" s="40">
        <f t="shared" si="7"/>
        <v>383.28346165484317</v>
      </c>
      <c r="H312" s="37">
        <v>0.30349999999999999</v>
      </c>
      <c r="J312" s="19">
        <v>63</v>
      </c>
      <c r="L312" s="31">
        <v>99</v>
      </c>
      <c r="P312" s="40">
        <f t="shared" si="8"/>
        <v>383.28346165484317</v>
      </c>
    </row>
    <row r="313" spans="1:16" x14ac:dyDescent="0.55000000000000004">
      <c r="A313" s="15" t="s">
        <v>466</v>
      </c>
      <c r="B313" s="15" t="s">
        <v>98</v>
      </c>
      <c r="C313" s="29">
        <v>38908</v>
      </c>
      <c r="E313" s="30">
        <v>114.28571428571426</v>
      </c>
      <c r="G313" s="40">
        <f t="shared" si="7"/>
        <v>323.75556454876562</v>
      </c>
      <c r="H313" s="37">
        <v>0.35299999999999998</v>
      </c>
      <c r="J313" s="19">
        <v>64</v>
      </c>
      <c r="L313" s="31">
        <v>101</v>
      </c>
      <c r="P313" s="40">
        <f t="shared" si="8"/>
        <v>323.75556454876562</v>
      </c>
    </row>
    <row r="314" spans="1:16" x14ac:dyDescent="0.55000000000000004">
      <c r="A314" s="15" t="s">
        <v>467</v>
      </c>
      <c r="B314" s="15" t="s">
        <v>98</v>
      </c>
      <c r="C314" s="29">
        <v>38908</v>
      </c>
      <c r="E314" s="30">
        <v>40.816326530612244</v>
      </c>
      <c r="G314" s="40">
        <f t="shared" si="7"/>
        <v>160.0640256102441</v>
      </c>
      <c r="H314" s="37">
        <v>0.255</v>
      </c>
      <c r="J314" s="19">
        <v>63</v>
      </c>
      <c r="L314" s="31">
        <v>98</v>
      </c>
      <c r="P314" s="40">
        <f t="shared" si="8"/>
        <v>160.0640256102441</v>
      </c>
    </row>
    <row r="315" spans="1:16" x14ac:dyDescent="0.55000000000000004">
      <c r="A315" s="15" t="s">
        <v>468</v>
      </c>
      <c r="B315" s="15" t="s">
        <v>98</v>
      </c>
      <c r="C315" s="29">
        <v>38908</v>
      </c>
      <c r="E315" s="30">
        <v>89.795918367346928</v>
      </c>
      <c r="G315" s="40">
        <f t="shared" si="7"/>
        <v>290.13220797204173</v>
      </c>
      <c r="H315" s="37">
        <v>0.30950000000000005</v>
      </c>
      <c r="J315" s="19">
        <v>66</v>
      </c>
      <c r="L315" s="31">
        <v>101</v>
      </c>
      <c r="P315" s="40">
        <f t="shared" si="8"/>
        <v>290.13220797204173</v>
      </c>
    </row>
    <row r="316" spans="1:16" x14ac:dyDescent="0.55000000000000004">
      <c r="A316" s="15" t="s">
        <v>469</v>
      </c>
      <c r="B316" s="15" t="s">
        <v>98</v>
      </c>
      <c r="C316" s="29">
        <v>38908</v>
      </c>
      <c r="E316" s="30">
        <v>44.897959183673464</v>
      </c>
      <c r="G316" s="40">
        <f t="shared" si="7"/>
        <v>158.09140557631503</v>
      </c>
      <c r="H316" s="37">
        <v>0.28399999999999997</v>
      </c>
      <c r="J316" s="19">
        <v>73</v>
      </c>
      <c r="L316" s="31">
        <v>105</v>
      </c>
      <c r="P316" s="40">
        <f t="shared" si="8"/>
        <v>158.09140557631503</v>
      </c>
    </row>
    <row r="317" spans="1:16" x14ac:dyDescent="0.55000000000000004">
      <c r="A317" s="15" t="s">
        <v>470</v>
      </c>
      <c r="B317" s="15" t="s">
        <v>98</v>
      </c>
      <c r="C317" s="29">
        <v>38908</v>
      </c>
      <c r="E317" s="30">
        <v>61.224489795918359</v>
      </c>
      <c r="G317" s="40">
        <f t="shared" si="7"/>
        <v>181.13754377490642</v>
      </c>
      <c r="H317" s="37">
        <v>0.33799999999999997</v>
      </c>
      <c r="J317" s="19">
        <v>72</v>
      </c>
      <c r="L317" s="31">
        <v>104</v>
      </c>
      <c r="P317" s="40">
        <f t="shared" si="8"/>
        <v>181.13754377490642</v>
      </c>
    </row>
    <row r="318" spans="1:16" x14ac:dyDescent="0.55000000000000004">
      <c r="A318" s="15" t="s">
        <v>471</v>
      </c>
      <c r="B318" s="15" t="s">
        <v>98</v>
      </c>
      <c r="C318" s="29">
        <v>38908</v>
      </c>
      <c r="E318" s="30">
        <v>87.755102040816311</v>
      </c>
      <c r="G318" s="40">
        <f t="shared" ref="G318:G327" si="9">E318/H318</f>
        <v>287.25074317779479</v>
      </c>
      <c r="H318" s="37">
        <v>0.30549999999999999</v>
      </c>
      <c r="J318" s="19">
        <v>68</v>
      </c>
      <c r="L318" s="31">
        <v>102</v>
      </c>
      <c r="P318" s="40">
        <f t="shared" ref="P318:P327" si="10">G318/1</f>
        <v>287.25074317779479</v>
      </c>
    </row>
    <row r="319" spans="1:16" x14ac:dyDescent="0.55000000000000004">
      <c r="A319" s="15" t="s">
        <v>472</v>
      </c>
      <c r="B319" s="15" t="s">
        <v>98</v>
      </c>
      <c r="C319" s="29">
        <v>38908</v>
      </c>
      <c r="E319" s="30">
        <v>57.142857142857132</v>
      </c>
      <c r="G319" s="40">
        <f t="shared" si="9"/>
        <v>178.57142857142853</v>
      </c>
      <c r="H319" s="37">
        <v>0.32</v>
      </c>
      <c r="J319" s="19">
        <v>73</v>
      </c>
      <c r="L319" s="31">
        <v>107</v>
      </c>
      <c r="P319" s="40">
        <f t="shared" si="10"/>
        <v>178.57142857142853</v>
      </c>
    </row>
    <row r="320" spans="1:16" x14ac:dyDescent="0.55000000000000004">
      <c r="A320" s="15" t="s">
        <v>473</v>
      </c>
      <c r="B320" s="15" t="s">
        <v>98</v>
      </c>
      <c r="C320" s="29">
        <v>38908</v>
      </c>
      <c r="E320" s="30">
        <v>116.32653061224489</v>
      </c>
      <c r="G320" s="40">
        <f t="shared" si="9"/>
        <v>342.64073818039731</v>
      </c>
      <c r="H320" s="37">
        <v>0.33950000000000002</v>
      </c>
      <c r="J320" s="19">
        <v>59</v>
      </c>
      <c r="L320" s="31">
        <v>98</v>
      </c>
      <c r="P320" s="40">
        <f t="shared" si="10"/>
        <v>342.64073818039731</v>
      </c>
    </row>
    <row r="321" spans="1:16" x14ac:dyDescent="0.55000000000000004">
      <c r="A321" s="15" t="s">
        <v>474</v>
      </c>
      <c r="B321" s="15" t="s">
        <v>98</v>
      </c>
      <c r="C321" s="29">
        <v>38908</v>
      </c>
      <c r="E321" s="30">
        <v>51.020408163265301</v>
      </c>
      <c r="G321" s="40">
        <f t="shared" si="9"/>
        <v>191.08767102346553</v>
      </c>
      <c r="H321" s="37">
        <v>0.26700000000000002</v>
      </c>
      <c r="J321" s="19">
        <v>65</v>
      </c>
      <c r="L321" s="31">
        <v>99</v>
      </c>
      <c r="P321" s="40">
        <f t="shared" si="10"/>
        <v>191.08767102346553</v>
      </c>
    </row>
    <row r="322" spans="1:16" x14ac:dyDescent="0.55000000000000004">
      <c r="A322" s="15" t="s">
        <v>475</v>
      </c>
      <c r="B322" s="15" t="s">
        <v>98</v>
      </c>
      <c r="C322" s="29">
        <v>38908</v>
      </c>
      <c r="E322" s="30">
        <v>99.999999999999986</v>
      </c>
      <c r="G322" s="40">
        <f t="shared" si="9"/>
        <v>282.48587570621464</v>
      </c>
      <c r="H322" s="37">
        <v>0.35400000000000004</v>
      </c>
      <c r="J322" s="19">
        <v>72</v>
      </c>
      <c r="L322" s="31">
        <v>105</v>
      </c>
      <c r="P322" s="40">
        <f t="shared" si="10"/>
        <v>282.48587570621464</v>
      </c>
    </row>
    <row r="323" spans="1:16" x14ac:dyDescent="0.55000000000000004">
      <c r="A323" s="15" t="s">
        <v>476</v>
      </c>
      <c r="B323" s="15" t="s">
        <v>98</v>
      </c>
      <c r="C323" s="29">
        <v>38908</v>
      </c>
      <c r="E323" s="30">
        <v>71.428571428571416</v>
      </c>
      <c r="G323" s="40">
        <f t="shared" si="9"/>
        <v>189.7173211914247</v>
      </c>
      <c r="H323" s="37">
        <v>0.37650000000000006</v>
      </c>
      <c r="J323" s="19">
        <v>65</v>
      </c>
      <c r="L323" s="31">
        <v>101</v>
      </c>
      <c r="P323" s="40">
        <f t="shared" si="10"/>
        <v>189.7173211914247</v>
      </c>
    </row>
    <row r="324" spans="1:16" x14ac:dyDescent="0.55000000000000004">
      <c r="A324" s="15" t="s">
        <v>477</v>
      </c>
      <c r="B324" s="15" t="s">
        <v>98</v>
      </c>
      <c r="C324" s="29">
        <v>38908</v>
      </c>
      <c r="E324" s="30">
        <v>130.61224489795919</v>
      </c>
      <c r="G324" s="40">
        <f t="shared" si="9"/>
        <v>420.65135232837099</v>
      </c>
      <c r="H324" s="37">
        <v>0.3105</v>
      </c>
      <c r="J324" s="19">
        <v>60</v>
      </c>
      <c r="L324" s="31">
        <v>99</v>
      </c>
      <c r="P324" s="40">
        <f t="shared" si="10"/>
        <v>420.65135232837099</v>
      </c>
    </row>
    <row r="325" spans="1:16" x14ac:dyDescent="0.55000000000000004">
      <c r="A325" s="15" t="s">
        <v>478</v>
      </c>
      <c r="B325" s="15" t="s">
        <v>98</v>
      </c>
      <c r="C325" s="29">
        <v>38908</v>
      </c>
      <c r="E325" s="30">
        <v>73.469387755102019</v>
      </c>
      <c r="G325" s="40">
        <f t="shared" si="9"/>
        <v>256.43765359546956</v>
      </c>
      <c r="H325" s="37">
        <v>0.28649999999999998</v>
      </c>
      <c r="J325" s="19">
        <v>61</v>
      </c>
      <c r="L325" s="31">
        <v>98</v>
      </c>
      <c r="P325" s="40">
        <f t="shared" si="10"/>
        <v>256.43765359546956</v>
      </c>
    </row>
    <row r="326" spans="1:16" x14ac:dyDescent="0.55000000000000004">
      <c r="A326" s="15" t="s">
        <v>479</v>
      </c>
      <c r="B326" s="15" t="s">
        <v>98</v>
      </c>
      <c r="C326" s="29">
        <v>38908</v>
      </c>
      <c r="E326" s="30">
        <v>126.53061224489795</v>
      </c>
      <c r="G326" s="40">
        <f t="shared" si="9"/>
        <v>365.69541111242182</v>
      </c>
      <c r="H326" s="37">
        <v>0.34600000000000003</v>
      </c>
      <c r="J326" s="19">
        <v>70</v>
      </c>
      <c r="L326" s="31">
        <v>106</v>
      </c>
      <c r="P326" s="40">
        <f t="shared" si="10"/>
        <v>365.69541111242182</v>
      </c>
    </row>
    <row r="327" spans="1:16" x14ac:dyDescent="0.55000000000000004">
      <c r="A327" s="15" t="s">
        <v>480</v>
      </c>
      <c r="B327" s="15" t="s">
        <v>98</v>
      </c>
      <c r="C327" s="29">
        <v>38908</v>
      </c>
      <c r="E327" s="30">
        <v>167.34693877551018</v>
      </c>
      <c r="G327" s="40">
        <f t="shared" si="9"/>
        <v>506.34474667325327</v>
      </c>
      <c r="H327" s="37">
        <v>0.33049999999999996</v>
      </c>
      <c r="J327" s="19">
        <v>66</v>
      </c>
      <c r="L327" s="31">
        <v>102</v>
      </c>
      <c r="P327" s="40">
        <f t="shared" si="10"/>
        <v>506.34474667325327</v>
      </c>
    </row>
    <row r="328" spans="1:16" x14ac:dyDescent="0.55000000000000004">
      <c r="A328" s="15" t="s">
        <v>481</v>
      </c>
      <c r="B328" s="15" t="s">
        <v>98</v>
      </c>
      <c r="E328" s="11">
        <v>115.34090909090908</v>
      </c>
      <c r="G328" s="40">
        <f>E328/H328</f>
        <v>277.92990142387731</v>
      </c>
      <c r="H328" s="37">
        <v>0.41499999999999998</v>
      </c>
      <c r="J328" s="19">
        <v>133.5</v>
      </c>
      <c r="L328" s="19"/>
      <c r="P328" s="40">
        <f>G328/1</f>
        <v>277.92990142387731</v>
      </c>
    </row>
    <row r="329" spans="1:16" x14ac:dyDescent="0.55000000000000004">
      <c r="A329" s="15" t="s">
        <v>482</v>
      </c>
      <c r="B329" s="15" t="s">
        <v>98</v>
      </c>
      <c r="E329" s="11">
        <v>78.409090909090907</v>
      </c>
      <c r="G329" s="40">
        <f t="shared" ref="G329:G377" si="11">E329/H329</f>
        <v>190.08264462809919</v>
      </c>
      <c r="H329" s="37">
        <v>0.41249999999999998</v>
      </c>
      <c r="J329" s="19">
        <v>133.5</v>
      </c>
      <c r="L329" s="19"/>
      <c r="P329" s="40">
        <f t="shared" ref="P329:P376" si="12">G329/1</f>
        <v>190.08264462809919</v>
      </c>
    </row>
    <row r="330" spans="1:16" x14ac:dyDescent="0.55000000000000004">
      <c r="A330" s="15" t="s">
        <v>483</v>
      </c>
      <c r="B330" s="15" t="s">
        <v>98</v>
      </c>
      <c r="E330" s="11">
        <v>80.11363636363636</v>
      </c>
      <c r="G330" s="40">
        <f t="shared" si="11"/>
        <v>241.30613362541072</v>
      </c>
      <c r="H330" s="37">
        <v>0.33200000000000002</v>
      </c>
      <c r="J330" s="19">
        <v>132.5</v>
      </c>
      <c r="L330" s="19"/>
      <c r="P330" s="40">
        <f t="shared" si="12"/>
        <v>241.30613362541072</v>
      </c>
    </row>
    <row r="331" spans="1:16" x14ac:dyDescent="0.55000000000000004">
      <c r="A331" s="15" t="s">
        <v>484</v>
      </c>
      <c r="B331" s="15" t="s">
        <v>98</v>
      </c>
      <c r="E331" s="11">
        <v>86.363636363636346</v>
      </c>
      <c r="G331" s="40">
        <f t="shared" si="11"/>
        <v>208.60781730346943</v>
      </c>
      <c r="H331" s="37">
        <v>0.41399999999999998</v>
      </c>
      <c r="J331" s="19">
        <v>138</v>
      </c>
      <c r="L331" s="19"/>
      <c r="P331" s="40">
        <f t="shared" si="12"/>
        <v>208.60781730346943</v>
      </c>
    </row>
    <row r="332" spans="1:16" x14ac:dyDescent="0.55000000000000004">
      <c r="A332" s="15" t="s">
        <v>485</v>
      </c>
      <c r="B332" s="15" t="s">
        <v>98</v>
      </c>
      <c r="E332" s="11">
        <v>68.75</v>
      </c>
      <c r="G332" s="40">
        <f t="shared" si="11"/>
        <v>183.82352941176467</v>
      </c>
      <c r="H332" s="37">
        <v>0.37400000000000005</v>
      </c>
      <c r="J332" s="19">
        <v>126</v>
      </c>
      <c r="L332" s="19"/>
      <c r="P332" s="40">
        <f t="shared" si="12"/>
        <v>183.82352941176467</v>
      </c>
    </row>
    <row r="333" spans="1:16" x14ac:dyDescent="0.55000000000000004">
      <c r="A333" s="15" t="s">
        <v>486</v>
      </c>
      <c r="B333" s="15" t="s">
        <v>98</v>
      </c>
      <c r="E333" s="11">
        <v>100</v>
      </c>
      <c r="G333" s="40">
        <f t="shared" si="11"/>
        <v>255.42784163473814</v>
      </c>
      <c r="H333" s="37">
        <v>0.39150000000000007</v>
      </c>
      <c r="J333" s="19">
        <v>136.5</v>
      </c>
      <c r="L333" s="19"/>
      <c r="P333" s="40">
        <f t="shared" si="12"/>
        <v>255.42784163473814</v>
      </c>
    </row>
    <row r="334" spans="1:16" x14ac:dyDescent="0.55000000000000004">
      <c r="A334" s="15" t="s">
        <v>487</v>
      </c>
      <c r="B334" s="15" t="s">
        <v>98</v>
      </c>
      <c r="E334" s="11">
        <v>64.204545454545453</v>
      </c>
      <c r="G334" s="40">
        <f t="shared" si="11"/>
        <v>168.07472632079961</v>
      </c>
      <c r="H334" s="37">
        <v>0.38200000000000001</v>
      </c>
      <c r="J334" s="19">
        <v>134</v>
      </c>
      <c r="L334" s="19"/>
      <c r="P334" s="40">
        <f t="shared" si="12"/>
        <v>168.07472632079961</v>
      </c>
    </row>
    <row r="335" spans="1:16" x14ac:dyDescent="0.55000000000000004">
      <c r="A335" s="15" t="s">
        <v>488</v>
      </c>
      <c r="B335" s="15" t="s">
        <v>98</v>
      </c>
      <c r="E335" s="11">
        <v>78.409090909090907</v>
      </c>
      <c r="G335" s="40">
        <f t="shared" si="11"/>
        <v>194.80519480519479</v>
      </c>
      <c r="H335" s="37">
        <v>0.40250000000000002</v>
      </c>
      <c r="J335" s="19">
        <v>129.5</v>
      </c>
      <c r="L335" s="19"/>
      <c r="P335" s="40">
        <f t="shared" si="12"/>
        <v>194.80519480519479</v>
      </c>
    </row>
    <row r="336" spans="1:16" x14ac:dyDescent="0.55000000000000004">
      <c r="A336" s="15" t="s">
        <v>489</v>
      </c>
      <c r="B336" s="15" t="s">
        <v>98</v>
      </c>
      <c r="E336" s="11">
        <v>78.409090909090907</v>
      </c>
      <c r="G336" s="40">
        <f t="shared" si="11"/>
        <v>204.72347495846194</v>
      </c>
      <c r="H336" s="37">
        <v>0.38299999999999995</v>
      </c>
      <c r="J336" s="19">
        <v>129.5</v>
      </c>
      <c r="L336" s="19"/>
      <c r="P336" s="40">
        <f t="shared" si="12"/>
        <v>204.72347495846194</v>
      </c>
    </row>
    <row r="337" spans="1:16" x14ac:dyDescent="0.55000000000000004">
      <c r="A337" s="15" t="s">
        <v>490</v>
      </c>
      <c r="B337" s="15" t="s">
        <v>98</v>
      </c>
      <c r="E337" s="11">
        <v>59.090909090909086</v>
      </c>
      <c r="G337" s="40">
        <f t="shared" si="11"/>
        <v>133.84124369401832</v>
      </c>
      <c r="H337" s="37">
        <v>0.4415</v>
      </c>
      <c r="J337" s="19">
        <v>134</v>
      </c>
      <c r="L337" s="19"/>
      <c r="P337" s="40">
        <f t="shared" si="12"/>
        <v>133.84124369401832</v>
      </c>
    </row>
    <row r="338" spans="1:16" x14ac:dyDescent="0.55000000000000004">
      <c r="A338" s="15" t="s">
        <v>491</v>
      </c>
      <c r="B338" s="15" t="s">
        <v>98</v>
      </c>
      <c r="E338" s="11">
        <v>82.386363636363626</v>
      </c>
      <c r="G338" s="40">
        <f t="shared" si="11"/>
        <v>205.96590909090907</v>
      </c>
      <c r="H338" s="37">
        <v>0.4</v>
      </c>
      <c r="J338" s="19">
        <v>133.5</v>
      </c>
      <c r="L338" s="19"/>
      <c r="P338" s="40">
        <f t="shared" si="12"/>
        <v>205.96590909090907</v>
      </c>
    </row>
    <row r="339" spans="1:16" x14ac:dyDescent="0.55000000000000004">
      <c r="A339" s="15" t="s">
        <v>492</v>
      </c>
      <c r="B339" s="15" t="s">
        <v>98</v>
      </c>
      <c r="E339" s="11">
        <v>95.454545454545453</v>
      </c>
      <c r="G339" s="40">
        <f t="shared" si="11"/>
        <v>224.59893048128342</v>
      </c>
      <c r="H339" s="37">
        <v>0.42499999999999999</v>
      </c>
      <c r="J339" s="19">
        <v>132</v>
      </c>
      <c r="L339" s="19"/>
      <c r="P339" s="40">
        <f t="shared" si="12"/>
        <v>224.59893048128342</v>
      </c>
    </row>
    <row r="340" spans="1:16" x14ac:dyDescent="0.55000000000000004">
      <c r="A340" s="15" t="s">
        <v>493</v>
      </c>
      <c r="B340" s="15" t="s">
        <v>98</v>
      </c>
      <c r="E340" s="11">
        <v>86.363636363636346</v>
      </c>
      <c r="G340" s="40">
        <f t="shared" si="11"/>
        <v>231.84868822452711</v>
      </c>
      <c r="H340" s="37">
        <v>0.3725</v>
      </c>
      <c r="J340" s="19">
        <v>130.5</v>
      </c>
      <c r="L340" s="19"/>
      <c r="P340" s="40">
        <f t="shared" si="12"/>
        <v>231.84868822452711</v>
      </c>
    </row>
    <row r="341" spans="1:16" x14ac:dyDescent="0.55000000000000004">
      <c r="A341" s="15" t="s">
        <v>494</v>
      </c>
      <c r="B341" s="15" t="s">
        <v>98</v>
      </c>
      <c r="E341" s="11">
        <v>41.477272727272727</v>
      </c>
      <c r="G341" s="40">
        <f t="shared" si="11"/>
        <v>118.16886816886819</v>
      </c>
      <c r="H341" s="37">
        <v>0.35099999999999992</v>
      </c>
      <c r="J341" s="19">
        <v>131</v>
      </c>
      <c r="L341" s="19"/>
      <c r="P341" s="40">
        <f t="shared" si="12"/>
        <v>118.16886816886819</v>
      </c>
    </row>
    <row r="342" spans="1:16" x14ac:dyDescent="0.55000000000000004">
      <c r="A342" s="15" t="s">
        <v>495</v>
      </c>
      <c r="B342" s="15" t="s">
        <v>98</v>
      </c>
      <c r="E342" s="11">
        <v>64.772727272727266</v>
      </c>
      <c r="G342" s="40">
        <f t="shared" si="11"/>
        <v>158.17515817515815</v>
      </c>
      <c r="H342" s="37">
        <v>0.40950000000000003</v>
      </c>
      <c r="J342" s="19">
        <v>133.5</v>
      </c>
      <c r="L342" s="19"/>
      <c r="P342" s="40">
        <f t="shared" si="12"/>
        <v>158.17515817515815</v>
      </c>
    </row>
    <row r="343" spans="1:16" x14ac:dyDescent="0.55000000000000004">
      <c r="A343" s="15" t="s">
        <v>496</v>
      </c>
      <c r="B343" s="15" t="s">
        <v>98</v>
      </c>
      <c r="E343" s="11">
        <v>28.409090909090907</v>
      </c>
      <c r="G343" s="40">
        <f t="shared" si="11"/>
        <v>71.559422944813363</v>
      </c>
      <c r="H343" s="37">
        <v>0.39700000000000002</v>
      </c>
      <c r="J343" s="19">
        <v>135.5</v>
      </c>
      <c r="L343" s="19"/>
      <c r="P343" s="40">
        <f t="shared" si="12"/>
        <v>71.559422944813363</v>
      </c>
    </row>
    <row r="344" spans="1:16" x14ac:dyDescent="0.55000000000000004">
      <c r="A344" s="15" t="s">
        <v>497</v>
      </c>
      <c r="B344" s="15" t="s">
        <v>98</v>
      </c>
      <c r="E344" s="11">
        <v>77.272727272727266</v>
      </c>
      <c r="G344" s="40">
        <f t="shared" si="11"/>
        <v>189.62632459564975</v>
      </c>
      <c r="H344" s="37">
        <v>0.40749999999999997</v>
      </c>
      <c r="J344" s="19">
        <v>129.5</v>
      </c>
      <c r="L344" s="19"/>
      <c r="P344" s="40">
        <f t="shared" si="12"/>
        <v>189.62632459564975</v>
      </c>
    </row>
    <row r="345" spans="1:16" x14ac:dyDescent="0.55000000000000004">
      <c r="A345" s="15" t="s">
        <v>498</v>
      </c>
      <c r="B345" s="15" t="s">
        <v>98</v>
      </c>
      <c r="E345" s="11">
        <v>100.56818181818181</v>
      </c>
      <c r="G345" s="40">
        <f t="shared" si="11"/>
        <v>274.77645305514159</v>
      </c>
      <c r="H345" s="37">
        <v>0.36599999999999999</v>
      </c>
      <c r="J345" s="19">
        <v>127</v>
      </c>
      <c r="L345" s="19"/>
      <c r="P345" s="40">
        <f t="shared" si="12"/>
        <v>274.77645305514159</v>
      </c>
    </row>
    <row r="346" spans="1:16" x14ac:dyDescent="0.55000000000000004">
      <c r="A346" s="15" t="s">
        <v>499</v>
      </c>
      <c r="B346" s="15" t="s">
        <v>98</v>
      </c>
      <c r="E346" s="11">
        <v>77.272727272727266</v>
      </c>
      <c r="G346" s="40">
        <f t="shared" si="11"/>
        <v>195.6271576524741</v>
      </c>
      <c r="H346" s="37">
        <v>0.39500000000000002</v>
      </c>
      <c r="J346" s="19">
        <v>126.5</v>
      </c>
      <c r="L346" s="19"/>
      <c r="P346" s="40">
        <f t="shared" si="12"/>
        <v>195.6271576524741</v>
      </c>
    </row>
    <row r="347" spans="1:16" x14ac:dyDescent="0.55000000000000004">
      <c r="A347" s="15" t="s">
        <v>500</v>
      </c>
      <c r="B347" s="15" t="s">
        <v>98</v>
      </c>
      <c r="E347" s="11">
        <v>48.295454545454547</v>
      </c>
      <c r="G347" s="40">
        <f t="shared" si="11"/>
        <v>135.85219281421814</v>
      </c>
      <c r="H347" s="37">
        <v>0.35549999999999998</v>
      </c>
      <c r="J347" s="19">
        <v>135</v>
      </c>
      <c r="L347" s="19"/>
      <c r="P347" s="40">
        <f t="shared" si="12"/>
        <v>135.85219281421814</v>
      </c>
    </row>
    <row r="348" spans="1:16" x14ac:dyDescent="0.55000000000000004">
      <c r="A348" s="15" t="s">
        <v>501</v>
      </c>
      <c r="B348" s="15" t="s">
        <v>98</v>
      </c>
      <c r="E348" s="11">
        <v>58.522727272727266</v>
      </c>
      <c r="G348" s="40">
        <f t="shared" si="11"/>
        <v>152.40293560606059</v>
      </c>
      <c r="H348" s="37">
        <v>0.38400000000000001</v>
      </c>
      <c r="J348" s="19">
        <v>132.5</v>
      </c>
      <c r="L348" s="19"/>
      <c r="P348" s="40">
        <f t="shared" si="12"/>
        <v>152.40293560606059</v>
      </c>
    </row>
    <row r="349" spans="1:16" x14ac:dyDescent="0.55000000000000004">
      <c r="A349" s="15" t="s">
        <v>502</v>
      </c>
      <c r="B349" s="15" t="s">
        <v>98</v>
      </c>
      <c r="E349" s="11">
        <v>45.454545454545453</v>
      </c>
      <c r="G349" s="40">
        <f t="shared" si="11"/>
        <v>106.3264221158958</v>
      </c>
      <c r="H349" s="37">
        <v>0.42749999999999999</v>
      </c>
      <c r="J349" s="19">
        <v>132</v>
      </c>
      <c r="L349" s="19"/>
      <c r="P349" s="40">
        <f t="shared" si="12"/>
        <v>106.3264221158958</v>
      </c>
    </row>
    <row r="350" spans="1:16" x14ac:dyDescent="0.55000000000000004">
      <c r="A350" s="15" t="s">
        <v>503</v>
      </c>
      <c r="B350" s="15" t="s">
        <v>98</v>
      </c>
      <c r="E350" s="11">
        <v>90.909090909090907</v>
      </c>
      <c r="G350" s="40">
        <f t="shared" si="11"/>
        <v>243.72410431391663</v>
      </c>
      <c r="H350" s="37">
        <v>0.373</v>
      </c>
      <c r="J350" s="19">
        <v>136.5</v>
      </c>
      <c r="L350" s="19"/>
      <c r="P350" s="40">
        <f t="shared" si="12"/>
        <v>243.72410431391663</v>
      </c>
    </row>
    <row r="351" spans="1:16" x14ac:dyDescent="0.55000000000000004">
      <c r="A351" s="15" t="s">
        <v>504</v>
      </c>
      <c r="B351" s="15" t="s">
        <v>98</v>
      </c>
      <c r="E351" s="11">
        <v>35.227272727272727</v>
      </c>
      <c r="G351" s="40">
        <f t="shared" si="11"/>
        <v>96.249379036264301</v>
      </c>
      <c r="H351" s="37">
        <v>0.36599999999999994</v>
      </c>
      <c r="J351" s="19">
        <v>130.5</v>
      </c>
      <c r="L351" s="19"/>
      <c r="P351" s="40">
        <f t="shared" si="12"/>
        <v>96.249379036264301</v>
      </c>
    </row>
    <row r="352" spans="1:16" x14ac:dyDescent="0.55000000000000004">
      <c r="A352" s="15" t="s">
        <v>505</v>
      </c>
      <c r="B352" s="15" t="s">
        <v>98</v>
      </c>
      <c r="E352" s="11">
        <v>57.954545454545453</v>
      </c>
      <c r="G352" s="40">
        <f t="shared" si="11"/>
        <v>156.84586049944639</v>
      </c>
      <c r="H352" s="37">
        <v>0.36950000000000005</v>
      </c>
      <c r="J352" s="19">
        <v>126</v>
      </c>
      <c r="L352" s="19"/>
      <c r="P352" s="40">
        <f t="shared" si="12"/>
        <v>156.84586049944639</v>
      </c>
    </row>
    <row r="353" spans="1:16" x14ac:dyDescent="0.55000000000000004">
      <c r="A353" s="15" t="s">
        <v>506</v>
      </c>
      <c r="B353" s="15" t="s">
        <v>98</v>
      </c>
      <c r="C353" s="29">
        <v>38911</v>
      </c>
      <c r="E353" s="30">
        <v>44.772727272727266</v>
      </c>
      <c r="G353" s="40">
        <f t="shared" si="11"/>
        <v>153.22630825710905</v>
      </c>
      <c r="H353" s="37">
        <v>0.29220000000000002</v>
      </c>
      <c r="J353" s="19">
        <v>140.5</v>
      </c>
      <c r="L353" s="31">
        <v>192</v>
      </c>
      <c r="P353" s="40">
        <f t="shared" si="12"/>
        <v>153.22630825710905</v>
      </c>
    </row>
    <row r="354" spans="1:16" x14ac:dyDescent="0.55000000000000004">
      <c r="A354" s="15" t="s">
        <v>507</v>
      </c>
      <c r="B354" s="15" t="s">
        <v>98</v>
      </c>
      <c r="C354" s="29">
        <v>38911</v>
      </c>
      <c r="E354" s="30">
        <v>22.95454545454545</v>
      </c>
      <c r="G354" s="40">
        <f t="shared" si="11"/>
        <v>70.369544618471636</v>
      </c>
      <c r="H354" s="37">
        <v>0.32620000000000005</v>
      </c>
      <c r="J354" s="19">
        <v>149</v>
      </c>
      <c r="L354" s="31">
        <v>196</v>
      </c>
      <c r="P354" s="40">
        <f t="shared" si="12"/>
        <v>70.369544618471636</v>
      </c>
    </row>
    <row r="355" spans="1:16" x14ac:dyDescent="0.55000000000000004">
      <c r="A355" s="15" t="s">
        <v>508</v>
      </c>
      <c r="B355" s="15" t="s">
        <v>98</v>
      </c>
      <c r="C355" s="29">
        <v>38911</v>
      </c>
      <c r="E355" s="30">
        <v>124.43181818181817</v>
      </c>
      <c r="G355" s="40">
        <f t="shared" si="11"/>
        <v>301.06900116578316</v>
      </c>
      <c r="H355" s="37">
        <v>0.4133</v>
      </c>
      <c r="J355" s="19">
        <v>142.5</v>
      </c>
      <c r="L355" s="31">
        <v>194</v>
      </c>
      <c r="P355" s="40">
        <f t="shared" si="12"/>
        <v>301.06900116578316</v>
      </c>
    </row>
    <row r="356" spans="1:16" x14ac:dyDescent="0.55000000000000004">
      <c r="A356" s="15" t="s">
        <v>509</v>
      </c>
      <c r="B356" s="15" t="s">
        <v>98</v>
      </c>
      <c r="C356" s="29">
        <v>38911</v>
      </c>
      <c r="E356" s="30">
        <v>51.818181818181813</v>
      </c>
      <c r="G356" s="40">
        <f t="shared" si="11"/>
        <v>149.98026575450598</v>
      </c>
      <c r="H356" s="37">
        <v>0.34549999999999997</v>
      </c>
      <c r="J356" s="19">
        <v>142.5</v>
      </c>
      <c r="L356" s="31">
        <v>194</v>
      </c>
      <c r="P356" s="40">
        <f t="shared" si="12"/>
        <v>149.98026575450598</v>
      </c>
    </row>
    <row r="357" spans="1:16" x14ac:dyDescent="0.55000000000000004">
      <c r="A357" s="15" t="s">
        <v>510</v>
      </c>
      <c r="B357" s="15" t="s">
        <v>98</v>
      </c>
      <c r="C357" s="29">
        <v>38911</v>
      </c>
      <c r="E357" s="30">
        <v>29.659090909090907</v>
      </c>
      <c r="G357" s="40">
        <f t="shared" si="11"/>
        <v>89.523365255330219</v>
      </c>
      <c r="H357" s="37">
        <v>0.33130000000000004</v>
      </c>
      <c r="J357" s="19">
        <v>146.5</v>
      </c>
      <c r="L357" s="31">
        <v>191.5</v>
      </c>
      <c r="P357" s="40">
        <f t="shared" si="12"/>
        <v>89.523365255330219</v>
      </c>
    </row>
    <row r="358" spans="1:16" x14ac:dyDescent="0.55000000000000004">
      <c r="A358" s="15" t="s">
        <v>511</v>
      </c>
      <c r="B358" s="15" t="s">
        <v>98</v>
      </c>
      <c r="C358" s="29">
        <v>38911</v>
      </c>
      <c r="E358" s="30">
        <v>31.93181818181818</v>
      </c>
      <c r="G358" s="40">
        <f t="shared" si="11"/>
        <v>95.162623101827378</v>
      </c>
      <c r="H358" s="37">
        <v>0.33555000000000001</v>
      </c>
      <c r="J358" s="19">
        <v>146.5</v>
      </c>
      <c r="L358" s="31">
        <v>192</v>
      </c>
      <c r="P358" s="40">
        <f t="shared" si="12"/>
        <v>95.162623101827378</v>
      </c>
    </row>
    <row r="359" spans="1:16" x14ac:dyDescent="0.55000000000000004">
      <c r="A359" s="15" t="s">
        <v>512</v>
      </c>
      <c r="B359" s="15" t="s">
        <v>98</v>
      </c>
      <c r="C359" s="29">
        <v>38911</v>
      </c>
      <c r="E359" s="30">
        <v>28.863636363636363</v>
      </c>
      <c r="G359" s="40">
        <f t="shared" si="11"/>
        <v>84.483056823170969</v>
      </c>
      <c r="H359" s="37">
        <v>0.34165000000000001</v>
      </c>
      <c r="J359" s="19">
        <v>146.5</v>
      </c>
      <c r="L359" s="31">
        <v>197</v>
      </c>
      <c r="P359" s="40">
        <f t="shared" si="12"/>
        <v>84.483056823170969</v>
      </c>
    </row>
    <row r="360" spans="1:16" x14ac:dyDescent="0.55000000000000004">
      <c r="A360" s="15" t="s">
        <v>513</v>
      </c>
      <c r="B360" s="15" t="s">
        <v>98</v>
      </c>
      <c r="C360" s="29">
        <v>38911</v>
      </c>
      <c r="E360" s="30">
        <v>38.636363636363633</v>
      </c>
      <c r="G360" s="40">
        <f t="shared" si="11"/>
        <v>96.206084751901486</v>
      </c>
      <c r="H360" s="37">
        <v>0.40159999999999996</v>
      </c>
      <c r="J360" s="19">
        <v>145</v>
      </c>
      <c r="L360" s="31">
        <v>197</v>
      </c>
      <c r="P360" s="40">
        <f t="shared" si="12"/>
        <v>96.206084751901486</v>
      </c>
    </row>
    <row r="361" spans="1:16" x14ac:dyDescent="0.55000000000000004">
      <c r="A361" s="15" t="s">
        <v>514</v>
      </c>
      <c r="B361" s="15" t="s">
        <v>98</v>
      </c>
      <c r="C361" s="29">
        <v>38911</v>
      </c>
      <c r="E361" s="30">
        <v>34.999999999999993</v>
      </c>
      <c r="G361" s="40">
        <f t="shared" si="11"/>
        <v>99.573257467994296</v>
      </c>
      <c r="H361" s="37">
        <v>0.35149999999999998</v>
      </c>
      <c r="J361" s="19">
        <v>146.5</v>
      </c>
      <c r="L361" s="31">
        <v>196</v>
      </c>
      <c r="P361" s="40">
        <f t="shared" si="12"/>
        <v>99.573257467994296</v>
      </c>
    </row>
    <row r="362" spans="1:16" x14ac:dyDescent="0.55000000000000004">
      <c r="A362" s="15" t="s">
        <v>515</v>
      </c>
      <c r="B362" s="15" t="s">
        <v>98</v>
      </c>
      <c r="C362" s="29">
        <v>38911</v>
      </c>
      <c r="E362" s="30">
        <v>61.363636363636353</v>
      </c>
      <c r="G362" s="40">
        <f t="shared" si="11"/>
        <v>204.98959867591898</v>
      </c>
      <c r="H362" s="37">
        <v>0.29935</v>
      </c>
      <c r="J362" s="19">
        <v>139</v>
      </c>
      <c r="L362" s="31">
        <v>196</v>
      </c>
      <c r="P362" s="40">
        <f t="shared" si="12"/>
        <v>204.98959867591898</v>
      </c>
    </row>
    <row r="363" spans="1:16" x14ac:dyDescent="0.55000000000000004">
      <c r="A363" s="15" t="s">
        <v>516</v>
      </c>
      <c r="B363" s="15" t="s">
        <v>98</v>
      </c>
      <c r="C363" s="29">
        <v>38911</v>
      </c>
      <c r="E363" s="30">
        <v>58.068181818181813</v>
      </c>
      <c r="G363" s="40">
        <f t="shared" si="11"/>
        <v>140.7201788881178</v>
      </c>
      <c r="H363" s="37">
        <v>0.41265000000000002</v>
      </c>
      <c r="J363" s="19">
        <v>145</v>
      </c>
      <c r="L363" s="31">
        <v>197</v>
      </c>
      <c r="P363" s="40">
        <f t="shared" si="12"/>
        <v>140.7201788881178</v>
      </c>
    </row>
    <row r="364" spans="1:16" x14ac:dyDescent="0.55000000000000004">
      <c r="A364" s="15" t="s">
        <v>517</v>
      </c>
      <c r="B364" s="15" t="s">
        <v>98</v>
      </c>
      <c r="C364" s="29">
        <v>38911</v>
      </c>
      <c r="E364" s="30">
        <v>86.704545454545453</v>
      </c>
      <c r="G364" s="40">
        <f t="shared" si="11"/>
        <v>270.74018877297567</v>
      </c>
      <c r="H364" s="37">
        <v>0.32024999999999998</v>
      </c>
      <c r="J364" s="19">
        <v>138</v>
      </c>
      <c r="L364" s="31">
        <v>194.5</v>
      </c>
      <c r="P364" s="40">
        <f t="shared" si="12"/>
        <v>270.74018877297567</v>
      </c>
    </row>
    <row r="365" spans="1:16" x14ac:dyDescent="0.55000000000000004">
      <c r="A365" s="15" t="s">
        <v>518</v>
      </c>
      <c r="B365" s="15" t="s">
        <v>98</v>
      </c>
      <c r="C365" s="29">
        <v>38911</v>
      </c>
      <c r="E365" s="30">
        <v>77.72727272727272</v>
      </c>
      <c r="G365" s="40">
        <f t="shared" si="11"/>
        <v>233.06528553904863</v>
      </c>
      <c r="H365" s="37">
        <v>0.33350000000000002</v>
      </c>
      <c r="J365" s="19">
        <v>141</v>
      </c>
      <c r="L365" s="31">
        <v>193</v>
      </c>
      <c r="P365" s="40">
        <f t="shared" si="12"/>
        <v>233.06528553904863</v>
      </c>
    </row>
    <row r="366" spans="1:16" x14ac:dyDescent="0.55000000000000004">
      <c r="A366" s="15" t="s">
        <v>519</v>
      </c>
      <c r="B366" s="15" t="s">
        <v>98</v>
      </c>
      <c r="C366" s="29">
        <v>38911</v>
      </c>
      <c r="E366" s="30">
        <v>34.090909090909086</v>
      </c>
      <c r="G366" s="40">
        <f t="shared" si="11"/>
        <v>85.152764058721331</v>
      </c>
      <c r="H366" s="37">
        <v>0.40034999999999998</v>
      </c>
      <c r="J366" s="19">
        <v>146.5</v>
      </c>
      <c r="L366" s="31">
        <v>201</v>
      </c>
      <c r="P366" s="40">
        <f t="shared" si="12"/>
        <v>85.152764058721331</v>
      </c>
    </row>
    <row r="367" spans="1:16" x14ac:dyDescent="0.55000000000000004">
      <c r="A367" s="15" t="s">
        <v>520</v>
      </c>
      <c r="B367" s="15" t="s">
        <v>98</v>
      </c>
      <c r="C367" s="29">
        <v>38911</v>
      </c>
      <c r="E367" s="30">
        <v>37.045454545454547</v>
      </c>
      <c r="G367" s="40">
        <f t="shared" si="11"/>
        <v>98.068708260634153</v>
      </c>
      <c r="H367" s="37">
        <v>0.37774999999999997</v>
      </c>
      <c r="J367" s="19">
        <v>146.5</v>
      </c>
      <c r="L367" s="31">
        <v>198.5</v>
      </c>
      <c r="P367" s="40">
        <f t="shared" si="12"/>
        <v>98.068708260634153</v>
      </c>
    </row>
    <row r="368" spans="1:16" x14ac:dyDescent="0.55000000000000004">
      <c r="A368" s="15" t="s">
        <v>521</v>
      </c>
      <c r="B368" s="15" t="s">
        <v>98</v>
      </c>
      <c r="C368" s="29">
        <v>38911</v>
      </c>
      <c r="E368" s="30">
        <v>55.454545454545453</v>
      </c>
      <c r="G368" s="40">
        <f t="shared" si="11"/>
        <v>166.25557024297842</v>
      </c>
      <c r="H368" s="37">
        <v>0.33355000000000001</v>
      </c>
      <c r="J368" s="19">
        <v>146.5</v>
      </c>
      <c r="L368" s="31">
        <v>197</v>
      </c>
      <c r="P368" s="40">
        <f t="shared" si="12"/>
        <v>166.25557024297842</v>
      </c>
    </row>
    <row r="369" spans="1:22" x14ac:dyDescent="0.55000000000000004">
      <c r="A369" s="15" t="s">
        <v>522</v>
      </c>
      <c r="B369" s="15" t="s">
        <v>98</v>
      </c>
      <c r="C369" s="29">
        <v>38911</v>
      </c>
      <c r="E369" s="30">
        <v>24.77272727272727</v>
      </c>
      <c r="G369" s="40">
        <f t="shared" si="11"/>
        <v>69.566771335937304</v>
      </c>
      <c r="H369" s="37">
        <v>0.35609999999999997</v>
      </c>
      <c r="J369" s="19">
        <v>144</v>
      </c>
      <c r="L369" s="31">
        <v>198</v>
      </c>
      <c r="P369" s="40">
        <f t="shared" si="12"/>
        <v>69.566771335937304</v>
      </c>
    </row>
    <row r="370" spans="1:22" x14ac:dyDescent="0.55000000000000004">
      <c r="A370" s="15" t="s">
        <v>523</v>
      </c>
      <c r="B370" s="15" t="s">
        <v>98</v>
      </c>
      <c r="C370" s="29">
        <v>38911</v>
      </c>
      <c r="E370" s="30">
        <v>62.954545454545453</v>
      </c>
      <c r="G370" s="40">
        <f t="shared" si="11"/>
        <v>181.11204100847371</v>
      </c>
      <c r="H370" s="37">
        <v>0.34759999999999996</v>
      </c>
      <c r="J370" s="19">
        <v>139</v>
      </c>
      <c r="L370" s="31">
        <v>193.5</v>
      </c>
      <c r="P370" s="40">
        <f t="shared" si="12"/>
        <v>181.11204100847371</v>
      </c>
    </row>
    <row r="371" spans="1:22" x14ac:dyDescent="0.55000000000000004">
      <c r="A371" s="15" t="s">
        <v>524</v>
      </c>
      <c r="B371" s="15" t="s">
        <v>98</v>
      </c>
      <c r="C371" s="29">
        <v>38911</v>
      </c>
      <c r="E371" s="30">
        <v>28.409090909090907</v>
      </c>
      <c r="G371" s="40">
        <f t="shared" si="11"/>
        <v>85.672771137186103</v>
      </c>
      <c r="H371" s="37">
        <v>0.33159999999999995</v>
      </c>
      <c r="J371" s="19">
        <v>144</v>
      </c>
      <c r="L371" s="31">
        <v>197.5</v>
      </c>
      <c r="P371" s="40">
        <f t="shared" si="12"/>
        <v>85.672771137186103</v>
      </c>
    </row>
    <row r="372" spans="1:22" x14ac:dyDescent="0.55000000000000004">
      <c r="A372" s="15" t="s">
        <v>525</v>
      </c>
      <c r="B372" s="15" t="s">
        <v>98</v>
      </c>
      <c r="C372" s="29">
        <v>38911</v>
      </c>
      <c r="E372" s="30">
        <v>93.295454545454547</v>
      </c>
      <c r="G372" s="40">
        <f t="shared" si="11"/>
        <v>272.634291482918</v>
      </c>
      <c r="H372" s="37">
        <v>0.3422</v>
      </c>
      <c r="J372" s="19">
        <v>144</v>
      </c>
      <c r="L372" s="31">
        <v>194</v>
      </c>
      <c r="P372" s="40">
        <f t="shared" si="12"/>
        <v>272.634291482918</v>
      </c>
    </row>
    <row r="373" spans="1:22" x14ac:dyDescent="0.55000000000000004">
      <c r="A373" s="15" t="s">
        <v>526</v>
      </c>
      <c r="B373" s="15" t="s">
        <v>98</v>
      </c>
      <c r="C373" s="29">
        <v>38911</v>
      </c>
      <c r="E373" s="30">
        <v>84.318181818181799</v>
      </c>
      <c r="G373" s="40">
        <f t="shared" si="11"/>
        <v>198.37238399760449</v>
      </c>
      <c r="H373" s="37">
        <v>0.42505000000000004</v>
      </c>
      <c r="J373" s="19">
        <v>141.5</v>
      </c>
      <c r="L373" s="31">
        <v>198.5</v>
      </c>
      <c r="P373" s="40">
        <f t="shared" si="12"/>
        <v>198.37238399760449</v>
      </c>
    </row>
    <row r="374" spans="1:22" x14ac:dyDescent="0.55000000000000004">
      <c r="A374" s="15" t="s">
        <v>527</v>
      </c>
      <c r="B374" s="15" t="s">
        <v>98</v>
      </c>
      <c r="C374" s="29">
        <v>38911</v>
      </c>
      <c r="E374" s="30">
        <v>103.52272727272728</v>
      </c>
      <c r="G374" s="40">
        <f t="shared" si="11"/>
        <v>308.97695052298849</v>
      </c>
      <c r="H374" s="37">
        <v>0.33504999999999996</v>
      </c>
      <c r="J374" s="19">
        <v>131.5</v>
      </c>
      <c r="L374" s="31">
        <v>194.5</v>
      </c>
      <c r="P374" s="40">
        <f t="shared" si="12"/>
        <v>308.97695052298849</v>
      </c>
    </row>
    <row r="375" spans="1:22" x14ac:dyDescent="0.55000000000000004">
      <c r="A375" s="15" t="s">
        <v>528</v>
      </c>
      <c r="B375" s="15" t="s">
        <v>98</v>
      </c>
      <c r="C375" s="29">
        <v>38911</v>
      </c>
      <c r="E375" s="30">
        <v>91.25</v>
      </c>
      <c r="G375" s="40">
        <f t="shared" si="11"/>
        <v>243.85355424906464</v>
      </c>
      <c r="H375" s="37">
        <v>0.37420000000000003</v>
      </c>
      <c r="J375" s="19">
        <v>137</v>
      </c>
      <c r="L375" s="31">
        <v>195</v>
      </c>
      <c r="P375" s="40">
        <f t="shared" si="12"/>
        <v>243.85355424906464</v>
      </c>
    </row>
    <row r="376" spans="1:22" x14ac:dyDescent="0.55000000000000004">
      <c r="A376" s="15" t="s">
        <v>529</v>
      </c>
      <c r="B376" s="15" t="s">
        <v>98</v>
      </c>
      <c r="C376" s="29">
        <v>38911</v>
      </c>
      <c r="E376" s="30">
        <v>86.136363636363626</v>
      </c>
      <c r="G376" s="40">
        <f t="shared" si="11"/>
        <v>240.60436769933975</v>
      </c>
      <c r="H376" s="37">
        <v>0.35799999999999998</v>
      </c>
      <c r="J376" s="19">
        <v>136</v>
      </c>
      <c r="L376" s="31">
        <v>194.5</v>
      </c>
      <c r="P376" s="40">
        <f t="shared" si="12"/>
        <v>240.60436769933975</v>
      </c>
    </row>
    <row r="377" spans="1:22" x14ac:dyDescent="0.55000000000000004">
      <c r="A377" s="15" t="s">
        <v>530</v>
      </c>
      <c r="B377" s="15" t="s">
        <v>98</v>
      </c>
      <c r="C377" s="29">
        <v>38911</v>
      </c>
      <c r="E377" s="30">
        <v>91.47727272727272</v>
      </c>
      <c r="G377" s="40">
        <f t="shared" si="11"/>
        <v>281.59850000699623</v>
      </c>
      <c r="H377" s="37">
        <v>0.32484999999999997</v>
      </c>
      <c r="J377" s="19">
        <v>141</v>
      </c>
      <c r="L377" s="31">
        <v>197.5</v>
      </c>
      <c r="P377" s="40">
        <f>G377/1</f>
        <v>281.59850000699623</v>
      </c>
    </row>
    <row r="378" spans="1:22" x14ac:dyDescent="0.55000000000000004">
      <c r="A378" s="15" t="s">
        <v>578</v>
      </c>
      <c r="B378" s="15" t="s">
        <v>98</v>
      </c>
      <c r="D378">
        <v>431.762</v>
      </c>
      <c r="E378">
        <v>131.21100000000001</v>
      </c>
      <c r="F378">
        <v>2.3999299999999999</v>
      </c>
      <c r="G378" s="32">
        <v>1762.54</v>
      </c>
      <c r="H378" s="37">
        <v>0.21596199999999999</v>
      </c>
      <c r="N378" s="32">
        <v>1.4908399999999999</v>
      </c>
      <c r="O378" s="32">
        <v>220.114</v>
      </c>
      <c r="P378" s="32">
        <v>1206.5</v>
      </c>
      <c r="Q378" s="33"/>
      <c r="R378" s="32">
        <v>0.31065799999999999</v>
      </c>
      <c r="S378" s="32">
        <v>5.4328399999999997</v>
      </c>
      <c r="T378" s="32">
        <v>3.2884899999999999</v>
      </c>
      <c r="U378" s="32">
        <v>1.55681</v>
      </c>
      <c r="V378" s="33"/>
    </row>
    <row r="379" spans="1:22" x14ac:dyDescent="0.55000000000000004">
      <c r="A379" s="15" t="s">
        <v>580</v>
      </c>
      <c r="B379" s="15" t="s">
        <v>98</v>
      </c>
      <c r="D379">
        <v>756.32799999999997</v>
      </c>
      <c r="E379">
        <v>389.41199999999998</v>
      </c>
      <c r="F379">
        <v>3.2643399999999998</v>
      </c>
      <c r="G379" s="32">
        <v>6814.11</v>
      </c>
      <c r="H379" s="37">
        <v>0.214971</v>
      </c>
      <c r="N379" s="32">
        <v>1.3930800000000001</v>
      </c>
      <c r="O379" s="32">
        <v>86.254000000000005</v>
      </c>
      <c r="P379" s="32">
        <v>4822.54</v>
      </c>
      <c r="Q379" s="33"/>
      <c r="R379" s="32">
        <v>0.508579</v>
      </c>
      <c r="S379" s="32">
        <v>14.626899999999999</v>
      </c>
      <c r="T379" s="32">
        <v>10.669</v>
      </c>
      <c r="U379" s="32">
        <v>1.3864099999999999</v>
      </c>
      <c r="V379" s="33"/>
    </row>
    <row r="380" spans="1:22" x14ac:dyDescent="0.55000000000000004">
      <c r="A380" s="15" t="s">
        <v>581</v>
      </c>
      <c r="B380" s="15" t="s">
        <v>98</v>
      </c>
      <c r="D380">
        <v>869.47900000000004</v>
      </c>
      <c r="E380">
        <v>542.86900000000003</v>
      </c>
      <c r="F380">
        <v>3.6489500000000001</v>
      </c>
      <c r="G380" s="32">
        <v>7598.04</v>
      </c>
      <c r="H380" s="37">
        <v>0.20124899999999998</v>
      </c>
      <c r="N380" s="32">
        <v>1.4053</v>
      </c>
      <c r="O380" s="32">
        <v>62.886000000000003</v>
      </c>
      <c r="P380" s="32">
        <v>5462.35</v>
      </c>
      <c r="Q380" s="33"/>
      <c r="R380" s="32">
        <v>0.61792199999999997</v>
      </c>
      <c r="S380" s="32">
        <v>23.089600000000001</v>
      </c>
      <c r="T380" s="32">
        <v>15.543699999999999</v>
      </c>
      <c r="U380" s="32">
        <v>1.3008200000000001</v>
      </c>
      <c r="V380" s="33"/>
    </row>
    <row r="381" spans="1:22" x14ac:dyDescent="0.55000000000000004">
      <c r="A381" s="15" t="s">
        <v>582</v>
      </c>
      <c r="B381" s="15" t="s">
        <v>98</v>
      </c>
      <c r="D381">
        <v>747.39499999999998</v>
      </c>
      <c r="E381">
        <v>468.15499999999997</v>
      </c>
      <c r="F381">
        <v>4.2259799999999998</v>
      </c>
      <c r="G381" s="32">
        <v>7096.19</v>
      </c>
      <c r="H381" s="37">
        <v>0.19109200000000001</v>
      </c>
      <c r="N381" s="32">
        <v>1.19756</v>
      </c>
      <c r="O381" s="32">
        <v>33.914099999999998</v>
      </c>
      <c r="P381" s="32">
        <v>5763.39</v>
      </c>
      <c r="Q381" s="33"/>
      <c r="R381" s="32">
        <v>0.62825200000000003</v>
      </c>
      <c r="S381" s="32">
        <v>16.820900000000002</v>
      </c>
      <c r="T381" s="32">
        <v>12.5999</v>
      </c>
      <c r="U381" s="32">
        <v>0.89306099999999999</v>
      </c>
      <c r="V381" s="33"/>
    </row>
    <row r="382" spans="1:22" x14ac:dyDescent="0.55000000000000004">
      <c r="A382" s="15" t="s">
        <v>583</v>
      </c>
      <c r="B382" s="15" t="s">
        <v>98</v>
      </c>
      <c r="D382">
        <v>509.68900000000002</v>
      </c>
      <c r="E382">
        <v>225.74600000000001</v>
      </c>
      <c r="F382">
        <v>2.7692299999999999</v>
      </c>
      <c r="G382" s="32">
        <v>1868.26</v>
      </c>
      <c r="H382" s="37">
        <v>0.154277</v>
      </c>
      <c r="N382" s="32">
        <v>1.4846600000000001</v>
      </c>
      <c r="O382" s="32">
        <v>119.145</v>
      </c>
      <c r="P382" s="32">
        <v>1298.1400000000001</v>
      </c>
      <c r="Q382" s="32">
        <v>38.087600000000002</v>
      </c>
      <c r="R382" s="32">
        <v>0.43677100000000002</v>
      </c>
      <c r="S382" s="32">
        <v>7.9402999999999997</v>
      </c>
      <c r="T382" s="32">
        <v>5.4464499999999996</v>
      </c>
      <c r="U382" s="32">
        <v>1.73617</v>
      </c>
      <c r="V382" s="32">
        <v>1.18241</v>
      </c>
    </row>
    <row r="383" spans="1:22" x14ac:dyDescent="0.55000000000000004">
      <c r="A383" s="15" t="s">
        <v>584</v>
      </c>
      <c r="B383" s="15" t="s">
        <v>98</v>
      </c>
      <c r="D383">
        <v>846.346</v>
      </c>
      <c r="E383">
        <v>477.61200000000002</v>
      </c>
      <c r="F383">
        <v>3.44231</v>
      </c>
      <c r="G383" s="32">
        <v>3071.86</v>
      </c>
      <c r="H383" s="37">
        <v>0.151222</v>
      </c>
      <c r="N383" s="32">
        <v>1.3987700000000001</v>
      </c>
      <c r="O383" s="32">
        <v>21.894100000000002</v>
      </c>
      <c r="P383" s="32">
        <v>2205.8000000000002</v>
      </c>
      <c r="Q383" s="32">
        <v>14.9801</v>
      </c>
      <c r="R383" s="32">
        <v>0.55854800000000004</v>
      </c>
      <c r="S383" s="32">
        <v>16.611899999999999</v>
      </c>
      <c r="T383" s="32">
        <v>13.3987</v>
      </c>
      <c r="U383" s="32">
        <v>2.2127699999999999</v>
      </c>
      <c r="V383" s="32">
        <v>2.0209600000000001</v>
      </c>
    </row>
    <row r="384" spans="1:22" x14ac:dyDescent="0.55000000000000004">
      <c r="A384" s="15" t="s">
        <v>585</v>
      </c>
      <c r="B384" s="15" t="s">
        <v>98</v>
      </c>
      <c r="D384">
        <v>1037.0999999999999</v>
      </c>
      <c r="E384">
        <v>666.04499999999996</v>
      </c>
      <c r="F384">
        <v>4.7307699999999997</v>
      </c>
      <c r="G384" s="32">
        <v>6431.14</v>
      </c>
      <c r="H384" s="37">
        <v>0.117108</v>
      </c>
      <c r="N384" s="32">
        <v>1.07975</v>
      </c>
      <c r="O384" s="32">
        <v>14.256600000000001</v>
      </c>
      <c r="P384" s="32">
        <v>5804.52</v>
      </c>
      <c r="Q384" s="32">
        <v>6.2151399999999999</v>
      </c>
      <c r="R384" s="32">
        <v>0.63854699999999998</v>
      </c>
      <c r="S384" s="32">
        <v>27.686599999999999</v>
      </c>
      <c r="T384" s="32">
        <v>24.307200000000002</v>
      </c>
      <c r="U384" s="32">
        <v>2.1276600000000001</v>
      </c>
      <c r="V384" s="32">
        <v>2.48373</v>
      </c>
    </row>
    <row r="385" spans="1:18" x14ac:dyDescent="0.55000000000000004">
      <c r="A385" t="s">
        <v>594</v>
      </c>
      <c r="B385" s="15" t="s">
        <v>98</v>
      </c>
      <c r="C385" s="35">
        <v>34262</v>
      </c>
      <c r="D385">
        <v>754.42</v>
      </c>
      <c r="E385" s="36">
        <v>309.988</v>
      </c>
      <c r="F385">
        <v>1.80286603677695</v>
      </c>
      <c r="G385" s="40">
        <f>E385/H385</f>
        <v>2075.3446209671479</v>
      </c>
      <c r="H385" s="38">
        <v>0.149367</v>
      </c>
      <c r="P385" s="15">
        <f>G385/1.5</f>
        <v>1383.5630806447653</v>
      </c>
      <c r="R385" s="40">
        <f>E385/D385</f>
        <v>0.41089578749237826</v>
      </c>
    </row>
    <row r="386" spans="1:18" x14ac:dyDescent="0.55000000000000004">
      <c r="A386" t="s">
        <v>595</v>
      </c>
      <c r="B386" s="15" t="s">
        <v>98</v>
      </c>
      <c r="C386" s="35">
        <v>34262</v>
      </c>
      <c r="D386">
        <v>612.95500000000004</v>
      </c>
      <c r="E386" s="36">
        <v>253.16950000000003</v>
      </c>
      <c r="F386">
        <v>1.7874582233176248</v>
      </c>
      <c r="G386" s="40">
        <f t="shared" ref="G386:G393" si="13">E386/H386</f>
        <v>1669.2457818774026</v>
      </c>
      <c r="H386" s="38">
        <v>0.151667</v>
      </c>
      <c r="P386" s="15">
        <f t="shared" ref="P386:P393" si="14">G386/1.5</f>
        <v>1112.8305212516018</v>
      </c>
      <c r="R386" s="40">
        <f t="shared" ref="R386:R393" si="15">E386/D386</f>
        <v>0.41303113605403335</v>
      </c>
    </row>
    <row r="387" spans="1:18" x14ac:dyDescent="0.55000000000000004">
      <c r="A387" t="s">
        <v>596</v>
      </c>
      <c r="B387" s="15" t="s">
        <v>98</v>
      </c>
      <c r="C387" s="35">
        <v>34262</v>
      </c>
      <c r="D387" s="36">
        <v>552.79</v>
      </c>
      <c r="E387" s="36">
        <v>226.05749999999998</v>
      </c>
      <c r="F387" s="36">
        <v>1.5622823462188999</v>
      </c>
      <c r="G387" s="40">
        <f t="shared" si="13"/>
        <v>1521.4223699884913</v>
      </c>
      <c r="H387" s="38">
        <v>0.14858299999999999</v>
      </c>
      <c r="P387" s="15">
        <f t="shared" si="14"/>
        <v>1014.2815799923275</v>
      </c>
      <c r="R387" s="40">
        <f t="shared" si="15"/>
        <v>0.40893919933428607</v>
      </c>
    </row>
    <row r="388" spans="1:18" x14ac:dyDescent="0.55000000000000004">
      <c r="A388" t="s">
        <v>597</v>
      </c>
      <c r="B388" s="15" t="s">
        <v>98</v>
      </c>
      <c r="C388" s="35">
        <v>34262</v>
      </c>
      <c r="D388" s="36">
        <v>654.68999999999994</v>
      </c>
      <c r="E388" s="36">
        <v>271.99799999999999</v>
      </c>
      <c r="F388" s="36">
        <v>2.04423826228687</v>
      </c>
      <c r="G388" s="40">
        <f t="shared" si="13"/>
        <v>1763.5525471202664</v>
      </c>
      <c r="H388" s="38">
        <v>0.15423299999999998</v>
      </c>
      <c r="P388" s="15">
        <f t="shared" si="14"/>
        <v>1175.7016980801775</v>
      </c>
      <c r="R388" s="40">
        <f t="shared" si="15"/>
        <v>0.41546075241717456</v>
      </c>
    </row>
    <row r="389" spans="1:18" x14ac:dyDescent="0.55000000000000004">
      <c r="A389" t="s">
        <v>598</v>
      </c>
      <c r="B389" s="15" t="s">
        <v>98</v>
      </c>
      <c r="C389" s="35">
        <v>34262</v>
      </c>
      <c r="D389" s="36">
        <v>568.43999999999994</v>
      </c>
      <c r="E389" s="36">
        <v>201.76300000000001</v>
      </c>
      <c r="F389" s="36">
        <v>1.7583486914431501</v>
      </c>
      <c r="G389" s="40">
        <f t="shared" si="13"/>
        <v>1361.4237516869096</v>
      </c>
      <c r="H389" s="38">
        <v>0.1482</v>
      </c>
      <c r="P389" s="15">
        <f t="shared" si="14"/>
        <v>907.61583445793974</v>
      </c>
      <c r="R389" s="40">
        <f t="shared" si="15"/>
        <v>0.3549415945394413</v>
      </c>
    </row>
    <row r="390" spans="1:18" x14ac:dyDescent="0.55000000000000004">
      <c r="A390" t="s">
        <v>599</v>
      </c>
      <c r="B390" s="15" t="s">
        <v>98</v>
      </c>
      <c r="C390" s="35">
        <v>34262</v>
      </c>
      <c r="D390" s="36">
        <v>386.33000000000004</v>
      </c>
      <c r="E390" s="36">
        <v>125.232</v>
      </c>
      <c r="F390" s="36">
        <v>1.42544597339975</v>
      </c>
      <c r="G390" s="40">
        <f t="shared" si="13"/>
        <v>811.61373946856781</v>
      </c>
      <c r="H390" s="38">
        <v>0.15429999999999999</v>
      </c>
      <c r="P390" s="15">
        <f t="shared" si="14"/>
        <v>541.07582631237858</v>
      </c>
      <c r="R390" s="40">
        <f t="shared" si="15"/>
        <v>0.32415810317604116</v>
      </c>
    </row>
    <row r="391" spans="1:18" x14ac:dyDescent="0.55000000000000004">
      <c r="A391" t="s">
        <v>600</v>
      </c>
      <c r="B391" s="15" t="s">
        <v>98</v>
      </c>
      <c r="C391" s="35">
        <v>34302</v>
      </c>
      <c r="D391" s="36">
        <v>326.327</v>
      </c>
      <c r="E391" s="36">
        <v>140.69300000000001</v>
      </c>
      <c r="F391" s="36">
        <v>1.42152972860597</v>
      </c>
      <c r="G391" s="40">
        <f t="shared" si="13"/>
        <v>937.32844770153235</v>
      </c>
      <c r="H391" s="38">
        <v>0.15010000000000001</v>
      </c>
      <c r="P391" s="15">
        <f t="shared" si="14"/>
        <v>624.88563180102153</v>
      </c>
      <c r="R391" s="40">
        <f t="shared" si="15"/>
        <v>0.43114115595706154</v>
      </c>
    </row>
    <row r="392" spans="1:18" x14ac:dyDescent="0.55000000000000004">
      <c r="A392" t="s">
        <v>601</v>
      </c>
      <c r="B392" s="15" t="s">
        <v>98</v>
      </c>
      <c r="C392" s="35">
        <v>34302</v>
      </c>
      <c r="D392" s="36">
        <v>292.99300000000005</v>
      </c>
      <c r="E392" s="36">
        <v>124.45899999999999</v>
      </c>
      <c r="F392" s="36">
        <v>1.1040266672935251</v>
      </c>
      <c r="G392" s="40">
        <f t="shared" si="13"/>
        <v>909.01056844657694</v>
      </c>
      <c r="H392" s="38">
        <v>0.13691700000000001</v>
      </c>
      <c r="P392" s="15">
        <f t="shared" si="14"/>
        <v>606.00704563105126</v>
      </c>
      <c r="R392" s="40">
        <f t="shared" si="15"/>
        <v>0.42478489247183371</v>
      </c>
    </row>
    <row r="393" spans="1:18" x14ac:dyDescent="0.55000000000000004">
      <c r="A393" t="s">
        <v>602</v>
      </c>
      <c r="B393" s="15" t="s">
        <v>98</v>
      </c>
      <c r="C393" s="35">
        <v>34302</v>
      </c>
      <c r="D393" s="36">
        <v>296.92500000000001</v>
      </c>
      <c r="E393" s="36">
        <v>126.77799999999999</v>
      </c>
      <c r="F393" s="36">
        <v>1.25793551709386</v>
      </c>
      <c r="G393" s="40">
        <f t="shared" si="13"/>
        <v>893.01034747511733</v>
      </c>
      <c r="H393" s="38">
        <v>0.14196700000000001</v>
      </c>
      <c r="P393" s="15">
        <f t="shared" si="14"/>
        <v>595.34023165007818</v>
      </c>
      <c r="R393" s="40">
        <f t="shared" si="15"/>
        <v>0.42696977351182952</v>
      </c>
    </row>
    <row r="394" spans="1:18" x14ac:dyDescent="0.55000000000000004">
      <c r="A394" s="13" t="s">
        <v>608</v>
      </c>
      <c r="B394" s="15" t="s">
        <v>98</v>
      </c>
      <c r="C394" s="14">
        <v>33182</v>
      </c>
      <c r="D394" s="6">
        <v>586.01400000000001</v>
      </c>
      <c r="F394" s="6">
        <v>1.8241400000000001</v>
      </c>
    </row>
    <row r="395" spans="1:18" x14ac:dyDescent="0.55000000000000004">
      <c r="A395" s="13" t="s">
        <v>609</v>
      </c>
      <c r="B395" s="15" t="s">
        <v>98</v>
      </c>
      <c r="C395" s="14">
        <v>33210</v>
      </c>
      <c r="D395" s="6">
        <v>525.23900000000003</v>
      </c>
      <c r="F395" s="6">
        <v>1.2209099999999999</v>
      </c>
    </row>
    <row r="396" spans="1:18" x14ac:dyDescent="0.55000000000000004">
      <c r="A396" s="13"/>
      <c r="D396"/>
    </row>
    <row r="397" spans="1:18" x14ac:dyDescent="0.55000000000000004">
      <c r="A397" s="13"/>
      <c r="D397"/>
    </row>
    <row r="398" spans="1:18" x14ac:dyDescent="0.55000000000000004">
      <c r="A398" s="13"/>
      <c r="D398" s="36"/>
    </row>
    <row r="399" spans="1:18" x14ac:dyDescent="0.55000000000000004">
      <c r="A399" s="13"/>
      <c r="D399" s="36"/>
    </row>
    <row r="400" spans="1:18" x14ac:dyDescent="0.55000000000000004">
      <c r="A400" s="13"/>
      <c r="D400" s="36"/>
    </row>
    <row r="401" spans="4:8" x14ac:dyDescent="0.55000000000000004">
      <c r="D401" s="36"/>
    </row>
    <row r="402" spans="4:8" x14ac:dyDescent="0.55000000000000004">
      <c r="D402" s="36"/>
    </row>
    <row r="403" spans="4:8" x14ac:dyDescent="0.55000000000000004">
      <c r="D403" s="36"/>
    </row>
    <row r="404" spans="4:8" x14ac:dyDescent="0.55000000000000004">
      <c r="D404" s="36"/>
    </row>
    <row r="405" spans="4:8" x14ac:dyDescent="0.55000000000000004">
      <c r="E405" s="36"/>
    </row>
    <row r="412" spans="4:8" x14ac:dyDescent="0.55000000000000004">
      <c r="H412" s="6"/>
    </row>
    <row r="417" spans="17:17" x14ac:dyDescent="0.55000000000000004">
      <c r="Q417" s="6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971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8.83984375" defaultRowHeight="14.4" x14ac:dyDescent="0.55000000000000004"/>
  <cols>
    <col min="1" max="1" width="44.47265625" style="37" customWidth="1"/>
    <col min="2" max="2" width="19.3125" style="37" customWidth="1"/>
    <col min="3" max="3" width="8.83984375" style="37"/>
    <col min="4" max="4" width="10.15625" style="37" bestFit="1" customWidth="1"/>
    <col min="5" max="5" width="12.68359375" style="37" bestFit="1" customWidth="1"/>
    <col min="6" max="6" width="12.3125" style="37" customWidth="1"/>
    <col min="7" max="7" width="15.47265625" style="37" customWidth="1"/>
    <col min="8" max="8" width="11.3125" style="37" customWidth="1"/>
    <col min="9" max="9" width="9.83984375" style="37" customWidth="1"/>
    <col min="10" max="10" width="12.3125" style="37" customWidth="1"/>
    <col min="11" max="11" width="25.68359375" style="37" customWidth="1"/>
    <col min="12" max="21" width="23.47265625" style="37" customWidth="1"/>
    <col min="22" max="22" width="10" style="37" customWidth="1"/>
    <col min="23" max="23" width="15.68359375" style="37" customWidth="1"/>
    <col min="24" max="24" width="14.3125" style="37" customWidth="1"/>
    <col min="25" max="25" width="11.15625" style="37" customWidth="1"/>
    <col min="26" max="26" width="10.3125" style="37" customWidth="1"/>
    <col min="27" max="27" width="15.3125" style="37" customWidth="1"/>
    <col min="28" max="28" width="14.15625" style="37" customWidth="1"/>
    <col min="29" max="29" width="13.83984375" style="37" customWidth="1"/>
    <col min="30" max="30" width="14" style="37" customWidth="1"/>
    <col min="31" max="31" width="15.3125" style="37" customWidth="1"/>
    <col min="32" max="32" width="16.15625" style="37" customWidth="1"/>
    <col min="33" max="34" width="14.47265625" style="37" customWidth="1"/>
    <col min="35" max="35" width="13.83984375" style="37" customWidth="1"/>
    <col min="36" max="37" width="8.83984375" style="37"/>
    <col min="38" max="38" width="17.83984375" style="37" bestFit="1" customWidth="1"/>
    <col min="39" max="39" width="14" style="37" customWidth="1"/>
    <col min="40" max="41" width="8.83984375" style="37"/>
    <col min="42" max="42" width="12.47265625" style="37" customWidth="1"/>
    <col min="43" max="16384" width="8.83984375" style="37"/>
  </cols>
  <sheetData>
    <row r="1" spans="1:42" x14ac:dyDescent="0.55000000000000004">
      <c r="A1" s="37" t="str">
        <f>[1]ReOrgnising!R4</f>
        <v>SimulationName</v>
      </c>
      <c r="B1" s="37" t="s">
        <v>2</v>
      </c>
      <c r="C1" s="37" t="s">
        <v>125</v>
      </c>
      <c r="D1" s="37" t="s">
        <v>270</v>
      </c>
      <c r="E1" s="37" t="s">
        <v>269</v>
      </c>
      <c r="F1" s="37" t="s">
        <v>268</v>
      </c>
      <c r="G1" s="37" t="s">
        <v>94</v>
      </c>
      <c r="H1" s="37" t="s">
        <v>126</v>
      </c>
      <c r="I1" s="37" t="s">
        <v>95</v>
      </c>
      <c r="J1" s="37" t="s">
        <v>127</v>
      </c>
      <c r="K1" s="37" t="s">
        <v>576</v>
      </c>
      <c r="L1" s="37" t="s">
        <v>577</v>
      </c>
      <c r="M1" s="37" t="s">
        <v>13</v>
      </c>
      <c r="N1" s="37" t="s">
        <v>579</v>
      </c>
      <c r="O1" s="37" t="s">
        <v>575</v>
      </c>
      <c r="P1" s="37" t="s">
        <v>128</v>
      </c>
      <c r="Q1" s="37" t="s">
        <v>220</v>
      </c>
      <c r="R1" s="37" t="s">
        <v>221</v>
      </c>
      <c r="S1" s="37" t="s">
        <v>593</v>
      </c>
      <c r="T1" s="37" t="s">
        <v>222</v>
      </c>
      <c r="U1" s="37" t="s">
        <v>223</v>
      </c>
      <c r="V1" s="37" t="s">
        <v>228</v>
      </c>
      <c r="W1" s="37" t="s">
        <v>229</v>
      </c>
      <c r="X1" s="37" t="s">
        <v>230</v>
      </c>
      <c r="Y1" s="37" t="s">
        <v>231</v>
      </c>
      <c r="Z1" s="37" t="s">
        <v>607</v>
      </c>
      <c r="AA1" s="37" t="s">
        <v>271</v>
      </c>
      <c r="AB1" s="37" t="s">
        <v>272</v>
      </c>
      <c r="AC1" s="37" t="s">
        <v>273</v>
      </c>
      <c r="AD1" s="37" t="s">
        <v>274</v>
      </c>
      <c r="AE1" s="37" t="s">
        <v>275</v>
      </c>
      <c r="AF1" s="37" t="s">
        <v>276</v>
      </c>
      <c r="AG1" s="37" t="s">
        <v>277</v>
      </c>
      <c r="AH1" s="37" t="s">
        <v>278</v>
      </c>
      <c r="AI1" s="37" t="s">
        <v>279</v>
      </c>
      <c r="AJ1" s="37" t="s">
        <v>304</v>
      </c>
      <c r="AK1" s="37" t="s">
        <v>305</v>
      </c>
      <c r="AL1" s="37" t="s">
        <v>306</v>
      </c>
      <c r="AM1" s="37" t="s">
        <v>320</v>
      </c>
      <c r="AN1" s="37" t="s">
        <v>321</v>
      </c>
      <c r="AO1" s="37" t="s">
        <v>349</v>
      </c>
      <c r="AP1" s="37" t="s">
        <v>350</v>
      </c>
    </row>
    <row r="2" spans="1:42" x14ac:dyDescent="0.55000000000000004">
      <c r="A2" s="43" t="s">
        <v>210</v>
      </c>
      <c r="B2" s="44">
        <f>DATE(1991,1,1)+C2-1</f>
        <v>33413</v>
      </c>
      <c r="C2" s="37">
        <v>175</v>
      </c>
      <c r="D2" s="37">
        <v>10.266666666666667</v>
      </c>
      <c r="F2" s="37">
        <v>20.8</v>
      </c>
      <c r="W2" s="42"/>
      <c r="X2" s="42"/>
    </row>
    <row r="3" spans="1:42" x14ac:dyDescent="0.55000000000000004">
      <c r="A3" s="43" t="s">
        <v>210</v>
      </c>
      <c r="B3" s="44">
        <v>33428</v>
      </c>
      <c r="C3" s="37">
        <v>190</v>
      </c>
      <c r="D3" s="37">
        <v>13.933333333333334</v>
      </c>
      <c r="F3" s="37">
        <v>68.666666666666671</v>
      </c>
      <c r="G3" s="45">
        <v>23.976666666666699</v>
      </c>
      <c r="H3" s="45"/>
      <c r="I3" s="43"/>
      <c r="M3" s="43">
        <v>0.22666666666666699</v>
      </c>
      <c r="N3" s="43"/>
      <c r="O3" s="46">
        <f>M3*1000000/Q3</f>
        <v>20955.31587057007</v>
      </c>
      <c r="P3" s="45"/>
      <c r="Q3" s="37">
        <v>10.8166666666667</v>
      </c>
      <c r="R3" s="37">
        <v>13.16</v>
      </c>
      <c r="U3" s="37">
        <v>28.333333333333304</v>
      </c>
    </row>
    <row r="4" spans="1:42" x14ac:dyDescent="0.55000000000000004">
      <c r="A4" s="43" t="s">
        <v>210</v>
      </c>
      <c r="B4" s="44">
        <f>DATE(1991,1,1)+C4-1</f>
        <v>33442</v>
      </c>
      <c r="C4" s="37">
        <v>204</v>
      </c>
      <c r="D4" s="37">
        <v>17.333333333333332</v>
      </c>
      <c r="F4" s="37">
        <v>115.93333333333334</v>
      </c>
      <c r="G4" s="45"/>
      <c r="H4" s="45"/>
      <c r="I4" s="43"/>
      <c r="M4" s="43"/>
      <c r="N4" s="43"/>
      <c r="O4" s="43"/>
      <c r="P4" s="45"/>
    </row>
    <row r="5" spans="1:42" x14ac:dyDescent="0.55000000000000004">
      <c r="A5" s="43" t="s">
        <v>210</v>
      </c>
      <c r="B5" s="44">
        <v>33451</v>
      </c>
      <c r="C5" s="37">
        <v>213</v>
      </c>
      <c r="G5" s="45">
        <v>132.40666666666701</v>
      </c>
      <c r="H5" s="45"/>
      <c r="I5" s="43"/>
      <c r="M5" s="43">
        <v>0.98333333333333295</v>
      </c>
      <c r="N5" s="43"/>
      <c r="O5" s="46">
        <f>M5*1000000/Q5</f>
        <v>14789.191357096301</v>
      </c>
      <c r="P5" s="45"/>
      <c r="Q5" s="37">
        <v>66.489999999999995</v>
      </c>
      <c r="R5" s="37">
        <v>65.9166666666667</v>
      </c>
      <c r="U5" s="37">
        <v>28.166666666666696</v>
      </c>
    </row>
    <row r="6" spans="1:42" x14ac:dyDescent="0.55000000000000004">
      <c r="A6" s="43" t="s">
        <v>210</v>
      </c>
      <c r="B6" s="44">
        <f>DATE(1991,1,1)+C6-1</f>
        <v>33459</v>
      </c>
      <c r="C6" s="37">
        <v>221</v>
      </c>
      <c r="D6" s="37">
        <v>22.6</v>
      </c>
      <c r="E6" s="37">
        <v>2.2666666666666666</v>
      </c>
      <c r="F6" s="37">
        <v>178.73333333333332</v>
      </c>
      <c r="G6" s="45"/>
      <c r="H6" s="45"/>
      <c r="I6" s="43"/>
      <c r="M6" s="43"/>
      <c r="N6" s="43"/>
      <c r="O6" s="43"/>
      <c r="P6" s="45"/>
    </row>
    <row r="7" spans="1:42" x14ac:dyDescent="0.55000000000000004">
      <c r="A7" s="43" t="s">
        <v>210</v>
      </c>
      <c r="B7" s="44">
        <v>33473</v>
      </c>
      <c r="C7" s="37">
        <v>235</v>
      </c>
      <c r="G7" s="45">
        <v>450.51000000000005</v>
      </c>
      <c r="H7" s="45"/>
      <c r="I7" s="43"/>
      <c r="M7" s="43">
        <v>3.16</v>
      </c>
      <c r="N7" s="43"/>
      <c r="O7" s="46">
        <f>M7*1000000/Q7</f>
        <v>18131.395237639892</v>
      </c>
      <c r="P7" s="45"/>
      <c r="Q7" s="37">
        <v>174.28333333333302</v>
      </c>
      <c r="R7" s="37">
        <v>276.22666666666703</v>
      </c>
      <c r="U7" s="37">
        <v>19.5</v>
      </c>
    </row>
    <row r="8" spans="1:42" x14ac:dyDescent="0.55000000000000004">
      <c r="A8" s="43" t="s">
        <v>210</v>
      </c>
      <c r="B8" s="44">
        <f>DATE(1991,1,1)+C8-1</f>
        <v>33476</v>
      </c>
      <c r="C8" s="37">
        <v>238</v>
      </c>
      <c r="D8" s="37">
        <v>29</v>
      </c>
      <c r="E8" s="37">
        <v>4.0714285714285712</v>
      </c>
      <c r="F8" s="37">
        <v>304.78571428571428</v>
      </c>
      <c r="G8" s="45"/>
      <c r="H8" s="45"/>
      <c r="I8" s="43"/>
      <c r="M8" s="43"/>
      <c r="N8" s="43"/>
      <c r="O8" s="43"/>
      <c r="P8" s="45"/>
    </row>
    <row r="9" spans="1:42" x14ac:dyDescent="0.55000000000000004">
      <c r="A9" s="43" t="s">
        <v>210</v>
      </c>
      <c r="B9" s="44">
        <v>33499</v>
      </c>
      <c r="C9" s="37">
        <v>261</v>
      </c>
      <c r="D9" s="37">
        <v>32.75</v>
      </c>
      <c r="E9" s="37">
        <v>13.166666666666666</v>
      </c>
      <c r="F9" s="37">
        <v>365.15384615384613</v>
      </c>
      <c r="G9" s="45">
        <v>559.5</v>
      </c>
      <c r="H9" s="45"/>
      <c r="I9" s="43">
        <v>33.869999999999997</v>
      </c>
      <c r="M9" s="43">
        <v>3.11</v>
      </c>
      <c r="N9" s="43"/>
      <c r="O9" s="46">
        <f>M9*1000000/Q9</f>
        <v>17213.38695989081</v>
      </c>
      <c r="P9" s="45"/>
      <c r="Q9" s="37">
        <v>180.67333333333301</v>
      </c>
      <c r="R9" s="37">
        <v>251</v>
      </c>
      <c r="T9" s="37">
        <v>127.82666666666701</v>
      </c>
      <c r="U9" s="37">
        <v>27</v>
      </c>
    </row>
    <row r="10" spans="1:42" x14ac:dyDescent="0.55000000000000004">
      <c r="A10" s="43" t="s">
        <v>210</v>
      </c>
      <c r="B10" s="44">
        <f>DATE(1991,1,1)+C10-1</f>
        <v>33514</v>
      </c>
      <c r="C10" s="37">
        <v>276</v>
      </c>
      <c r="D10" s="37">
        <v>32.46153846153846</v>
      </c>
      <c r="E10" s="37">
        <v>17.53846153846154</v>
      </c>
      <c r="F10" s="37">
        <v>295.5</v>
      </c>
      <c r="G10" s="45"/>
      <c r="H10" s="45"/>
      <c r="I10" s="43"/>
      <c r="M10" s="43"/>
      <c r="N10" s="43"/>
      <c r="O10" s="43"/>
      <c r="P10" s="45"/>
    </row>
    <row r="11" spans="1:42" x14ac:dyDescent="0.55000000000000004">
      <c r="A11" s="43" t="s">
        <v>210</v>
      </c>
      <c r="B11" s="44">
        <v>33529</v>
      </c>
      <c r="C11" s="37">
        <v>291</v>
      </c>
      <c r="D11" s="44"/>
      <c r="G11" s="45">
        <v>965.57</v>
      </c>
      <c r="H11" s="45"/>
      <c r="I11" s="43">
        <v>387.5</v>
      </c>
      <c r="K11" s="47">
        <f>I11/Y11</f>
        <v>3176.2295081967213</v>
      </c>
      <c r="L11" s="47">
        <f>K11/1.5</f>
        <v>2117.4863387978144</v>
      </c>
      <c r="M11" s="43"/>
      <c r="N11" s="43"/>
      <c r="O11" s="43"/>
      <c r="P11" s="45"/>
      <c r="Q11" s="37">
        <v>86.816666666666691</v>
      </c>
      <c r="R11" s="37">
        <v>362.10333333333301</v>
      </c>
      <c r="T11" s="37">
        <v>516.65666666666698</v>
      </c>
      <c r="U11" s="37">
        <v>29</v>
      </c>
      <c r="V11" s="47">
        <f>L11/U11</f>
        <v>73.016770303372908</v>
      </c>
      <c r="Y11" s="37">
        <v>0.122</v>
      </c>
      <c r="Z11" s="42"/>
    </row>
    <row r="12" spans="1:42" x14ac:dyDescent="0.55000000000000004">
      <c r="A12" s="43" t="s">
        <v>211</v>
      </c>
      <c r="B12" s="44">
        <v>33499</v>
      </c>
      <c r="C12" s="37">
        <v>261</v>
      </c>
      <c r="D12" s="37">
        <v>17.8</v>
      </c>
      <c r="F12" s="37">
        <v>101.06666666666666</v>
      </c>
      <c r="G12" s="45">
        <v>60.5</v>
      </c>
      <c r="H12" s="45"/>
      <c r="I12" s="43"/>
      <c r="M12" s="43">
        <v>0.706666666666667</v>
      </c>
      <c r="N12" s="43"/>
      <c r="O12" s="46">
        <f>M12*1000000/Q12</f>
        <v>19123.218473750705</v>
      </c>
      <c r="P12" s="45"/>
      <c r="Q12" s="37">
        <v>36.953333333333298</v>
      </c>
      <c r="R12" s="37">
        <v>23.546666666666702</v>
      </c>
      <c r="U12" s="37">
        <v>27.485399999999998</v>
      </c>
      <c r="Z12" s="42"/>
    </row>
    <row r="13" spans="1:42" x14ac:dyDescent="0.55000000000000004">
      <c r="A13" s="43" t="s">
        <v>211</v>
      </c>
      <c r="B13" s="44">
        <f>DATE(1991,1,1)+C13-1</f>
        <v>33513</v>
      </c>
      <c r="C13" s="37">
        <v>275</v>
      </c>
      <c r="D13" s="37">
        <v>23.2</v>
      </c>
      <c r="F13" s="37">
        <v>206</v>
      </c>
      <c r="G13" s="45"/>
      <c r="H13" s="45"/>
      <c r="I13" s="43"/>
      <c r="M13" s="43"/>
      <c r="N13" s="43"/>
      <c r="O13" s="43"/>
      <c r="P13" s="45"/>
      <c r="Z13" s="42"/>
    </row>
    <row r="14" spans="1:42" x14ac:dyDescent="0.55000000000000004">
      <c r="A14" s="43" t="s">
        <v>211</v>
      </c>
      <c r="B14" s="44">
        <v>33520</v>
      </c>
      <c r="C14" s="37">
        <v>282</v>
      </c>
      <c r="G14" s="45">
        <v>298.57</v>
      </c>
      <c r="H14" s="45"/>
      <c r="I14" s="43"/>
      <c r="M14" s="43">
        <v>2.0266666666666699</v>
      </c>
      <c r="N14" s="43"/>
      <c r="O14" s="46">
        <f>M14*1000000/Q14</f>
        <v>14150.065164773776</v>
      </c>
      <c r="P14" s="45"/>
      <c r="Q14" s="37">
        <v>143.226666666667</v>
      </c>
      <c r="R14" s="37">
        <v>151.06333333333299</v>
      </c>
      <c r="T14" s="37">
        <v>4.2799999999999994</v>
      </c>
      <c r="U14" s="37">
        <v>29.824549999999999</v>
      </c>
      <c r="Z14" s="42"/>
    </row>
    <row r="15" spans="1:42" x14ac:dyDescent="0.55000000000000004">
      <c r="A15" s="43" t="s">
        <v>211</v>
      </c>
      <c r="B15" s="44">
        <f>DATE(1991,1,1)+C15-1</f>
        <v>33529</v>
      </c>
      <c r="C15" s="37">
        <v>291</v>
      </c>
      <c r="D15" s="37">
        <v>32</v>
      </c>
      <c r="E15" s="37">
        <v>4.3636363636363633</v>
      </c>
      <c r="F15" s="37">
        <v>323.63636363636363</v>
      </c>
      <c r="G15" s="45"/>
      <c r="H15" s="45"/>
      <c r="I15" s="43"/>
      <c r="M15" s="43"/>
      <c r="N15" s="43"/>
      <c r="O15" s="43"/>
      <c r="P15" s="45"/>
      <c r="Z15" s="42"/>
    </row>
    <row r="16" spans="1:42" x14ac:dyDescent="0.55000000000000004">
      <c r="A16" s="43" t="s">
        <v>211</v>
      </c>
      <c r="B16" s="44">
        <v>33541</v>
      </c>
      <c r="C16" s="37">
        <v>303</v>
      </c>
      <c r="G16" s="45">
        <v>476.9366</v>
      </c>
      <c r="H16" s="45"/>
      <c r="I16" s="43">
        <v>21.036666666666697</v>
      </c>
      <c r="M16" s="43">
        <v>2.8866666666666698</v>
      </c>
      <c r="N16" s="43"/>
      <c r="O16" s="46">
        <f>M16*1000000/Q16</f>
        <v>16207.81943066764</v>
      </c>
      <c r="P16" s="45"/>
      <c r="Q16" s="37">
        <v>178.10333333333298</v>
      </c>
      <c r="R16" s="37">
        <v>249.74666666666698</v>
      </c>
      <c r="T16" s="37">
        <v>49.086666666666702</v>
      </c>
      <c r="U16" s="37">
        <v>29.044833333333301</v>
      </c>
      <c r="Z16" s="42"/>
    </row>
    <row r="17" spans="1:26" x14ac:dyDescent="0.55000000000000004">
      <c r="A17" s="43" t="s">
        <v>211</v>
      </c>
      <c r="B17" s="44">
        <f>DATE(1991,1,1)+C17-1</f>
        <v>33548</v>
      </c>
      <c r="C17" s="37">
        <v>310</v>
      </c>
      <c r="F17" s="37">
        <v>335.1</v>
      </c>
      <c r="G17" s="45"/>
      <c r="H17" s="45"/>
      <c r="I17" s="43"/>
      <c r="M17" s="43"/>
      <c r="N17" s="43"/>
      <c r="O17" s="43"/>
      <c r="P17" s="45"/>
      <c r="Z17" s="42"/>
    </row>
    <row r="18" spans="1:26" x14ac:dyDescent="0.55000000000000004">
      <c r="A18" s="43" t="s">
        <v>211</v>
      </c>
      <c r="B18" s="44">
        <v>33555</v>
      </c>
      <c r="C18" s="37">
        <v>317</v>
      </c>
      <c r="G18" s="45">
        <v>687.40660000000003</v>
      </c>
      <c r="H18" s="45"/>
      <c r="I18" s="43">
        <v>83.766666666666694</v>
      </c>
      <c r="M18" s="43">
        <v>2.52</v>
      </c>
      <c r="N18" s="43"/>
      <c r="O18" s="46">
        <f>M18*1000000/Q18</f>
        <v>14002.852432903024</v>
      </c>
      <c r="P18" s="45"/>
      <c r="Q18" s="37">
        <v>179.963333333333</v>
      </c>
      <c r="R18" s="37">
        <v>298.88333333333298</v>
      </c>
      <c r="S18" s="37">
        <v>71.586600000000004</v>
      </c>
      <c r="T18" s="37">
        <v>136.97333333333299</v>
      </c>
      <c r="U18" s="37">
        <v>27.874966666666698</v>
      </c>
      <c r="Z18" s="42"/>
    </row>
    <row r="19" spans="1:26" x14ac:dyDescent="0.55000000000000004">
      <c r="A19" s="43" t="s">
        <v>211</v>
      </c>
      <c r="B19" s="44">
        <v>33570</v>
      </c>
      <c r="C19" s="37">
        <v>332</v>
      </c>
      <c r="G19" s="45">
        <v>740.61</v>
      </c>
      <c r="H19" s="45"/>
      <c r="I19" s="37">
        <v>190.993333333333</v>
      </c>
      <c r="K19" s="47">
        <f>I19/Y19</f>
        <v>1508.6361242759322</v>
      </c>
      <c r="L19" s="47">
        <f>K19/1.5</f>
        <v>1005.7574161839548</v>
      </c>
      <c r="M19" s="45"/>
      <c r="N19" s="45"/>
      <c r="O19" s="45"/>
      <c r="P19" s="45"/>
      <c r="Q19" s="37">
        <v>118.25</v>
      </c>
      <c r="R19" s="37">
        <v>366.25</v>
      </c>
      <c r="T19" s="37">
        <v>256.11</v>
      </c>
      <c r="U19" s="37">
        <v>24.6666666666667</v>
      </c>
      <c r="V19" s="47">
        <f>L19/U19</f>
        <v>40.773949304754872</v>
      </c>
      <c r="Y19" s="37">
        <v>0.12659999999999999</v>
      </c>
      <c r="Z19" s="42"/>
    </row>
    <row r="20" spans="1:26" x14ac:dyDescent="0.55000000000000004">
      <c r="A20" s="43" t="s">
        <v>208</v>
      </c>
      <c r="B20" s="44">
        <v>33080</v>
      </c>
      <c r="C20" s="37">
        <f>B20-DATE(YEAR(B20),1,1)+1</f>
        <v>207</v>
      </c>
      <c r="G20" s="37">
        <v>27.646699999999999</v>
      </c>
      <c r="M20" s="37">
        <v>0.27018999999999999</v>
      </c>
      <c r="U20" s="37">
        <v>42.9</v>
      </c>
      <c r="Z20" s="42"/>
    </row>
    <row r="21" spans="1:26" x14ac:dyDescent="0.55000000000000004">
      <c r="A21" s="43" t="s">
        <v>208</v>
      </c>
      <c r="B21" s="44">
        <v>33092</v>
      </c>
      <c r="C21" s="37">
        <f t="shared" ref="C21:C74" si="0">B21-DATE(YEAR(B21),1,1)+1</f>
        <v>219</v>
      </c>
      <c r="G21" s="37">
        <v>64.111699999999999</v>
      </c>
      <c r="M21" s="37">
        <v>0.47128599999999998</v>
      </c>
      <c r="U21" s="37">
        <v>38.133299999999998</v>
      </c>
      <c r="Z21" s="42"/>
    </row>
    <row r="22" spans="1:26" x14ac:dyDescent="0.55000000000000004">
      <c r="A22" s="43" t="s">
        <v>208</v>
      </c>
      <c r="B22" s="44">
        <v>33106</v>
      </c>
      <c r="C22" s="37">
        <f t="shared" si="0"/>
        <v>233</v>
      </c>
      <c r="G22" s="37">
        <v>102.197</v>
      </c>
      <c r="M22" s="37">
        <v>0.67712000000000006</v>
      </c>
      <c r="U22" s="37">
        <v>25.74</v>
      </c>
    </row>
    <row r="23" spans="1:26" x14ac:dyDescent="0.55000000000000004">
      <c r="A23" s="43" t="s">
        <v>208</v>
      </c>
      <c r="B23" s="44">
        <v>33120</v>
      </c>
      <c r="C23" s="37">
        <f t="shared" si="0"/>
        <v>247</v>
      </c>
      <c r="G23" s="37">
        <v>232.041</v>
      </c>
      <c r="M23" s="37">
        <v>2.85385</v>
      </c>
      <c r="U23" s="37">
        <v>29.5533</v>
      </c>
    </row>
    <row r="24" spans="1:26" x14ac:dyDescent="0.55000000000000004">
      <c r="A24" s="43" t="s">
        <v>208</v>
      </c>
      <c r="B24" s="44">
        <v>33132</v>
      </c>
      <c r="C24" s="37">
        <f t="shared" si="0"/>
        <v>259</v>
      </c>
      <c r="G24" s="37">
        <v>382.334</v>
      </c>
      <c r="M24" s="37">
        <v>2.3930500000000001</v>
      </c>
      <c r="U24" s="37">
        <v>26.216699999999999</v>
      </c>
    </row>
    <row r="25" spans="1:26" x14ac:dyDescent="0.55000000000000004">
      <c r="A25" s="43" t="s">
        <v>208</v>
      </c>
      <c r="B25" s="44">
        <v>33146</v>
      </c>
      <c r="C25" s="37">
        <f t="shared" si="0"/>
        <v>273</v>
      </c>
      <c r="G25" s="37">
        <v>749.22500000000002</v>
      </c>
      <c r="M25" s="37">
        <v>3.8245399999999998</v>
      </c>
      <c r="U25" s="37">
        <v>34.796700000000001</v>
      </c>
    </row>
    <row r="26" spans="1:26" x14ac:dyDescent="0.55000000000000004">
      <c r="A26" s="43" t="s">
        <v>208</v>
      </c>
      <c r="B26" s="44">
        <v>33161</v>
      </c>
      <c r="C26" s="37">
        <f t="shared" si="0"/>
        <v>288</v>
      </c>
      <c r="G26" s="37">
        <v>1114.07</v>
      </c>
      <c r="I26" s="37">
        <v>359.1</v>
      </c>
      <c r="M26" s="37">
        <v>1.6574599999999999</v>
      </c>
      <c r="U26" s="37">
        <v>36.703299999999999</v>
      </c>
    </row>
    <row r="27" spans="1:26" x14ac:dyDescent="0.55000000000000004">
      <c r="A27" s="43" t="s">
        <v>209</v>
      </c>
      <c r="B27" s="44">
        <v>33132</v>
      </c>
      <c r="C27" s="37">
        <f t="shared" si="0"/>
        <v>259</v>
      </c>
      <c r="G27" s="37">
        <v>17.112300000000001</v>
      </c>
      <c r="M27" s="37">
        <v>0.20217199999999999</v>
      </c>
      <c r="U27" s="37">
        <v>40.04</v>
      </c>
    </row>
    <row r="28" spans="1:26" x14ac:dyDescent="0.55000000000000004">
      <c r="A28" s="43" t="s">
        <v>209</v>
      </c>
      <c r="B28" s="44">
        <v>33146</v>
      </c>
      <c r="C28" s="37">
        <f t="shared" si="0"/>
        <v>273</v>
      </c>
      <c r="G28" s="37">
        <v>106.916</v>
      </c>
      <c r="M28" s="37">
        <v>1.00831</v>
      </c>
      <c r="U28" s="37">
        <v>42.423299999999998</v>
      </c>
    </row>
    <row r="29" spans="1:26" x14ac:dyDescent="0.55000000000000004">
      <c r="A29" s="43" t="s">
        <v>209</v>
      </c>
      <c r="B29" s="44">
        <v>33161</v>
      </c>
      <c r="C29" s="37">
        <f t="shared" si="0"/>
        <v>288</v>
      </c>
      <c r="G29" s="37">
        <v>317.98399999999998</v>
      </c>
      <c r="M29" s="37">
        <v>2.3278599999999998</v>
      </c>
      <c r="U29" s="37">
        <v>51.48</v>
      </c>
    </row>
    <row r="30" spans="1:26" x14ac:dyDescent="0.55000000000000004">
      <c r="A30" s="43" t="s">
        <v>209</v>
      </c>
      <c r="B30" s="44">
        <v>33175</v>
      </c>
      <c r="C30" s="37">
        <f t="shared" si="0"/>
        <v>302</v>
      </c>
      <c r="G30" s="37">
        <v>583.05899999999997</v>
      </c>
      <c r="M30" s="37">
        <v>2.55335</v>
      </c>
      <c r="U30" s="37">
        <v>40.04</v>
      </c>
    </row>
    <row r="31" spans="1:26" x14ac:dyDescent="0.55000000000000004">
      <c r="A31" s="43" t="s">
        <v>209</v>
      </c>
      <c r="B31" s="44">
        <v>33191</v>
      </c>
      <c r="C31" s="37">
        <f t="shared" si="0"/>
        <v>318</v>
      </c>
      <c r="G31" s="37">
        <v>720.48199999999997</v>
      </c>
      <c r="I31" s="37">
        <v>321.5</v>
      </c>
      <c r="M31" s="37">
        <v>0.84706000000000004</v>
      </c>
      <c r="U31" s="37">
        <v>41.47</v>
      </c>
    </row>
    <row r="32" spans="1:26" x14ac:dyDescent="0.55000000000000004">
      <c r="A32" s="43" t="s">
        <v>224</v>
      </c>
      <c r="B32" s="44">
        <v>32672</v>
      </c>
      <c r="C32" s="37">
        <f t="shared" si="0"/>
        <v>164</v>
      </c>
      <c r="G32" s="37">
        <v>240.42599999999999</v>
      </c>
      <c r="M32" s="37">
        <v>2.4661499999999998</v>
      </c>
      <c r="U32" s="37">
        <v>11.1</v>
      </c>
      <c r="W32" s="37">
        <v>512.44999999999993</v>
      </c>
      <c r="X32" s="37">
        <v>46.480600000000003</v>
      </c>
    </row>
    <row r="33" spans="1:26" x14ac:dyDescent="0.55000000000000004">
      <c r="A33" s="43" t="s">
        <v>224</v>
      </c>
      <c r="B33" s="44">
        <v>32693</v>
      </c>
      <c r="C33" s="37">
        <f t="shared" si="0"/>
        <v>185</v>
      </c>
      <c r="G33" s="37">
        <v>431.38299999999998</v>
      </c>
      <c r="L33" s="37">
        <v>481.37</v>
      </c>
      <c r="M33" s="37">
        <v>3.66357</v>
      </c>
      <c r="U33" s="37">
        <v>15.17</v>
      </c>
      <c r="V33" s="37">
        <v>11.018700000000001</v>
      </c>
      <c r="W33" s="37">
        <v>1009.7299999999999</v>
      </c>
      <c r="X33" s="37">
        <v>74.300029999999992</v>
      </c>
    </row>
    <row r="34" spans="1:26" x14ac:dyDescent="0.55000000000000004">
      <c r="A34" s="43" t="s">
        <v>224</v>
      </c>
      <c r="B34" s="44">
        <v>32797</v>
      </c>
      <c r="C34" s="37">
        <f t="shared" si="0"/>
        <v>289</v>
      </c>
      <c r="I34" s="37">
        <v>172.642</v>
      </c>
      <c r="K34" s="47">
        <f>I34/Y34</f>
        <v>1128.3790849673203</v>
      </c>
      <c r="L34" s="37">
        <v>897.99</v>
      </c>
      <c r="U34" s="37">
        <v>14.8</v>
      </c>
      <c r="V34" s="37">
        <v>60.878</v>
      </c>
      <c r="Y34" s="37">
        <v>0.153</v>
      </c>
    </row>
    <row r="35" spans="1:26" x14ac:dyDescent="0.55000000000000004">
      <c r="A35" s="43" t="s">
        <v>225</v>
      </c>
      <c r="B35" s="44">
        <v>32694</v>
      </c>
      <c r="C35" s="37">
        <f t="shared" si="0"/>
        <v>186</v>
      </c>
      <c r="G35" s="37">
        <v>209.08699999999999</v>
      </c>
      <c r="M35" s="37">
        <v>2.46448</v>
      </c>
      <c r="U35" s="37">
        <v>24.05</v>
      </c>
      <c r="W35" s="37">
        <v>834.72</v>
      </c>
      <c r="X35" s="37">
        <v>36.211910000000003</v>
      </c>
    </row>
    <row r="36" spans="1:26" x14ac:dyDescent="0.55000000000000004">
      <c r="A36" s="43" t="s">
        <v>225</v>
      </c>
      <c r="B36" s="44">
        <v>32762</v>
      </c>
      <c r="C36" s="37">
        <f t="shared" si="0"/>
        <v>254</v>
      </c>
      <c r="G36" s="37">
        <v>708.40200000000004</v>
      </c>
      <c r="L36" s="37">
        <v>1458.17</v>
      </c>
      <c r="M36" s="37">
        <v>3.5959300000000001</v>
      </c>
      <c r="U36" s="37">
        <v>15.91</v>
      </c>
      <c r="V36" s="37">
        <v>31.068200000000001</v>
      </c>
      <c r="W36" s="37">
        <v>720.39</v>
      </c>
      <c r="X36" s="37">
        <v>45.849179999999997</v>
      </c>
    </row>
    <row r="37" spans="1:26" x14ac:dyDescent="0.55000000000000004">
      <c r="A37" s="43" t="s">
        <v>225</v>
      </c>
      <c r="B37" s="44">
        <v>32797</v>
      </c>
      <c r="C37" s="37">
        <f t="shared" si="0"/>
        <v>289</v>
      </c>
      <c r="I37" s="37">
        <v>270.76600000000002</v>
      </c>
      <c r="K37" s="47">
        <f>I37/Y37</f>
        <v>1678.6484810911347</v>
      </c>
      <c r="L37" s="37">
        <v>1404.15</v>
      </c>
      <c r="U37" s="37">
        <v>15.91</v>
      </c>
      <c r="V37" s="37">
        <v>89.376999999999995</v>
      </c>
      <c r="Y37" s="37">
        <v>0.1613</v>
      </c>
    </row>
    <row r="38" spans="1:26" x14ac:dyDescent="0.55000000000000004">
      <c r="A38" s="43" t="s">
        <v>226</v>
      </c>
      <c r="B38" s="44">
        <v>32713</v>
      </c>
      <c r="C38" s="37">
        <f t="shared" si="0"/>
        <v>205</v>
      </c>
      <c r="G38" s="37">
        <v>139.37899999999999</v>
      </c>
      <c r="M38" s="37">
        <v>1.5465</v>
      </c>
      <c r="U38" s="37">
        <v>19.61</v>
      </c>
      <c r="W38" s="37">
        <v>522.43999999999994</v>
      </c>
      <c r="X38" s="37">
        <v>26.642180000000003</v>
      </c>
    </row>
    <row r="39" spans="1:26" x14ac:dyDescent="0.55000000000000004">
      <c r="A39" s="43" t="s">
        <v>226</v>
      </c>
      <c r="B39" s="44">
        <v>32800</v>
      </c>
      <c r="C39" s="37">
        <f t="shared" si="0"/>
        <v>292</v>
      </c>
      <c r="I39" s="37">
        <v>300.18099999999998</v>
      </c>
      <c r="K39" s="47">
        <f>I39/Y39</f>
        <v>2204.5062313188951</v>
      </c>
      <c r="L39" s="37">
        <v>1646.87</v>
      </c>
      <c r="U39" s="37">
        <v>17.760000000000002</v>
      </c>
      <c r="V39" s="37">
        <v>104.602</v>
      </c>
      <c r="Y39" s="37">
        <v>0.13616700000000001</v>
      </c>
    </row>
    <row r="40" spans="1:26" x14ac:dyDescent="0.55000000000000004">
      <c r="A40" s="43" t="s">
        <v>227</v>
      </c>
      <c r="B40" s="44">
        <v>32766</v>
      </c>
      <c r="C40" s="37">
        <f t="shared" si="0"/>
        <v>258</v>
      </c>
      <c r="G40" s="37">
        <v>66.748000000000005</v>
      </c>
      <c r="M40" s="37">
        <v>0.76300000000000001</v>
      </c>
      <c r="U40" s="37">
        <v>21.09</v>
      </c>
      <c r="W40" s="37">
        <v>261.21999999999997</v>
      </c>
      <c r="X40" s="37">
        <v>12.702909999999999</v>
      </c>
    </row>
    <row r="41" spans="1:26" x14ac:dyDescent="0.55000000000000004">
      <c r="A41" s="43" t="s">
        <v>227</v>
      </c>
      <c r="B41" s="44">
        <v>32790</v>
      </c>
      <c r="C41" s="37">
        <f t="shared" si="0"/>
        <v>282</v>
      </c>
      <c r="G41" s="37">
        <v>195.619</v>
      </c>
      <c r="L41" s="37">
        <v>1042.29</v>
      </c>
      <c r="M41" s="37">
        <v>1.33778</v>
      </c>
      <c r="U41" s="37">
        <v>18.13</v>
      </c>
      <c r="V41" s="37">
        <v>20.943200000000001</v>
      </c>
      <c r="W41" s="37">
        <v>263.81</v>
      </c>
      <c r="X41" s="37">
        <v>14.782319999999999</v>
      </c>
    </row>
    <row r="42" spans="1:26" x14ac:dyDescent="0.55000000000000004">
      <c r="A42" s="43" t="s">
        <v>227</v>
      </c>
      <c r="B42" s="44">
        <v>32846</v>
      </c>
      <c r="C42" s="37">
        <f t="shared" si="0"/>
        <v>338</v>
      </c>
      <c r="I42" s="37">
        <v>158.804</v>
      </c>
      <c r="K42" s="47">
        <f>I42/Y42</f>
        <v>1226.2857142857142</v>
      </c>
      <c r="L42" s="37">
        <v>829.17</v>
      </c>
      <c r="U42" s="37">
        <v>17.02</v>
      </c>
      <c r="V42" s="37">
        <v>52.881</v>
      </c>
      <c r="Y42" s="37">
        <v>0.1295</v>
      </c>
    </row>
    <row r="43" spans="1:26" x14ac:dyDescent="0.55000000000000004">
      <c r="A43" s="43" t="s">
        <v>254</v>
      </c>
      <c r="B43" s="44">
        <v>32391</v>
      </c>
      <c r="C43" s="37">
        <f t="shared" si="0"/>
        <v>249</v>
      </c>
      <c r="G43" s="37">
        <v>98.575000000000003</v>
      </c>
      <c r="M43" s="37">
        <v>1.1780999999999999</v>
      </c>
      <c r="U43" s="37">
        <v>85.323300000000003</v>
      </c>
      <c r="W43" s="37">
        <v>326.99299999999999</v>
      </c>
      <c r="X43" s="37">
        <v>3.9175199999999997</v>
      </c>
    </row>
    <row r="44" spans="1:26" x14ac:dyDescent="0.55000000000000004">
      <c r="A44" s="43" t="s">
        <v>254</v>
      </c>
      <c r="B44" s="44">
        <v>32428</v>
      </c>
      <c r="C44" s="37">
        <f t="shared" si="0"/>
        <v>286</v>
      </c>
      <c r="G44" s="37">
        <v>581.53300000000002</v>
      </c>
      <c r="L44" s="37">
        <v>1627.34</v>
      </c>
      <c r="M44" s="37">
        <v>1.9088799999999999</v>
      </c>
      <c r="U44" s="37">
        <v>49.096699999999998</v>
      </c>
      <c r="V44" s="37">
        <v>33.044800000000002</v>
      </c>
      <c r="W44" s="37">
        <v>403.26</v>
      </c>
      <c r="X44" s="37">
        <v>8.2155400000000007</v>
      </c>
    </row>
    <row r="45" spans="1:26" x14ac:dyDescent="0.55000000000000004">
      <c r="A45" s="43" t="s">
        <v>254</v>
      </c>
      <c r="B45" s="44">
        <v>32448</v>
      </c>
      <c r="C45" s="37">
        <f t="shared" si="0"/>
        <v>306</v>
      </c>
      <c r="I45" s="37">
        <v>306.44900000000001</v>
      </c>
      <c r="K45" s="47">
        <v>1880.0552147239264</v>
      </c>
      <c r="L45" s="37">
        <v>1642.59</v>
      </c>
      <c r="U45" s="37">
        <v>67.209999999999994</v>
      </c>
      <c r="V45" s="37">
        <v>24.5534</v>
      </c>
      <c r="Y45" s="37">
        <v>0.16300000000000001</v>
      </c>
      <c r="Z45" s="37">
        <v>1.1418600000000001</v>
      </c>
    </row>
    <row r="46" spans="1:26" x14ac:dyDescent="0.55000000000000004">
      <c r="A46" s="43" t="s">
        <v>255</v>
      </c>
      <c r="B46" s="44">
        <v>32405</v>
      </c>
      <c r="C46" s="37">
        <f t="shared" si="0"/>
        <v>263</v>
      </c>
      <c r="G46" s="37">
        <v>146.76599999999999</v>
      </c>
      <c r="M46" s="37">
        <v>1.48353</v>
      </c>
      <c r="U46" s="37">
        <v>53.863300000000002</v>
      </c>
      <c r="W46" s="37">
        <v>394.68</v>
      </c>
      <c r="X46" s="37">
        <v>7.4299800000000005</v>
      </c>
    </row>
    <row r="47" spans="1:26" x14ac:dyDescent="0.55000000000000004">
      <c r="A47" s="43" t="s">
        <v>255</v>
      </c>
      <c r="B47" s="44">
        <v>32434</v>
      </c>
      <c r="C47" s="37">
        <f t="shared" si="0"/>
        <v>292</v>
      </c>
      <c r="G47" s="37">
        <v>515.22900000000004</v>
      </c>
      <c r="L47" s="37">
        <v>1637.83</v>
      </c>
      <c r="M47" s="37">
        <v>2.0226799999999998</v>
      </c>
      <c r="U47" s="37">
        <v>46.713299999999997</v>
      </c>
      <c r="V47" s="37">
        <v>35.838799999999999</v>
      </c>
      <c r="W47" s="37">
        <v>418.03699999999998</v>
      </c>
      <c r="X47" s="37">
        <v>8.9992400000000004</v>
      </c>
    </row>
    <row r="48" spans="1:26" x14ac:dyDescent="0.55000000000000004">
      <c r="A48" s="43" t="s">
        <v>255</v>
      </c>
      <c r="B48" s="44">
        <v>32451</v>
      </c>
      <c r="C48" s="37">
        <f t="shared" si="0"/>
        <v>309</v>
      </c>
      <c r="I48" s="37">
        <v>244.053</v>
      </c>
      <c r="K48" s="47">
        <v>2003.1764792790132</v>
      </c>
      <c r="L48" s="37">
        <v>1315.12</v>
      </c>
      <c r="U48" s="37">
        <v>49.096699999999998</v>
      </c>
      <c r="V48" s="37">
        <v>28.482700000000001</v>
      </c>
      <c r="Y48" s="37">
        <v>0.121833</v>
      </c>
      <c r="Z48" s="37">
        <v>1.522</v>
      </c>
    </row>
    <row r="49" spans="1:26" x14ac:dyDescent="0.55000000000000004">
      <c r="A49" s="43" t="s">
        <v>256</v>
      </c>
      <c r="B49" s="44">
        <v>32421</v>
      </c>
      <c r="C49" s="37">
        <f t="shared" si="0"/>
        <v>279</v>
      </c>
      <c r="G49" s="37">
        <v>111.44499999999999</v>
      </c>
      <c r="M49" s="37">
        <v>0.97811999999999999</v>
      </c>
      <c r="U49" s="37">
        <v>62.92</v>
      </c>
      <c r="W49" s="37">
        <v>358.93</v>
      </c>
      <c r="X49" s="37">
        <v>5.7490000000000006</v>
      </c>
    </row>
    <row r="50" spans="1:26" x14ac:dyDescent="0.55000000000000004">
      <c r="A50" s="43" t="s">
        <v>256</v>
      </c>
      <c r="B50" s="44">
        <v>32444</v>
      </c>
      <c r="C50" s="37">
        <f t="shared" si="0"/>
        <v>302</v>
      </c>
      <c r="G50" s="37">
        <v>389.10300000000001</v>
      </c>
      <c r="L50" s="37">
        <v>1279.3699999999999</v>
      </c>
      <c r="M50" s="37">
        <v>1.4144300000000001</v>
      </c>
      <c r="U50" s="37">
        <v>40.04</v>
      </c>
      <c r="V50" s="37">
        <v>33.561300000000003</v>
      </c>
      <c r="W50" s="37">
        <v>317.93700000000001</v>
      </c>
      <c r="X50" s="37">
        <v>8.38171</v>
      </c>
    </row>
    <row r="51" spans="1:26" x14ac:dyDescent="0.55000000000000004">
      <c r="A51" s="43" t="s">
        <v>256</v>
      </c>
      <c r="B51" s="44">
        <v>32472</v>
      </c>
      <c r="C51" s="37">
        <f t="shared" si="0"/>
        <v>330</v>
      </c>
      <c r="I51" s="37">
        <v>327.947</v>
      </c>
      <c r="K51" s="47">
        <v>2306.7730204618515</v>
      </c>
      <c r="L51" s="37">
        <v>1371.85</v>
      </c>
      <c r="U51" s="37">
        <v>46.713299999999997</v>
      </c>
      <c r="V51" s="37">
        <v>30.8629</v>
      </c>
      <c r="Y51" s="37">
        <v>0.14216699999999999</v>
      </c>
      <c r="Z51" s="37">
        <v>1.6819999999999999</v>
      </c>
    </row>
    <row r="52" spans="1:26" x14ac:dyDescent="0.55000000000000004">
      <c r="A52" s="43" t="s">
        <v>257</v>
      </c>
      <c r="B52" s="44">
        <v>32443</v>
      </c>
      <c r="C52" s="37">
        <f t="shared" si="0"/>
        <v>301</v>
      </c>
      <c r="G52" s="37">
        <v>66.495000000000005</v>
      </c>
      <c r="M52" s="37">
        <v>0.61753000000000002</v>
      </c>
      <c r="U52" s="37">
        <v>44.33</v>
      </c>
      <c r="W52" s="37">
        <v>237.85599999999999</v>
      </c>
      <c r="X52" s="37">
        <v>5.35534</v>
      </c>
    </row>
    <row r="53" spans="1:26" x14ac:dyDescent="0.55000000000000004">
      <c r="A53" s="43" t="s">
        <v>257</v>
      </c>
      <c r="B53" s="44">
        <v>32470</v>
      </c>
      <c r="C53" s="37">
        <f t="shared" si="0"/>
        <v>328</v>
      </c>
      <c r="G53" s="37">
        <v>296.53399999999999</v>
      </c>
      <c r="L53" s="37">
        <v>1340.86</v>
      </c>
      <c r="M53" s="37">
        <v>1.61364</v>
      </c>
      <c r="U53" s="37">
        <v>46.236699999999999</v>
      </c>
      <c r="V53" s="37">
        <v>29.43</v>
      </c>
      <c r="W53" s="37">
        <v>455.69399999999996</v>
      </c>
      <c r="X53" s="37">
        <v>9.8871699999999993</v>
      </c>
    </row>
    <row r="54" spans="1:26" x14ac:dyDescent="0.55000000000000004">
      <c r="A54" s="43" t="s">
        <v>257</v>
      </c>
      <c r="B54" s="44">
        <v>32493</v>
      </c>
      <c r="C54" s="37">
        <f t="shared" si="0"/>
        <v>351</v>
      </c>
      <c r="I54" s="37">
        <v>288.43099999999998</v>
      </c>
      <c r="K54" s="47">
        <v>1129.6268010793749</v>
      </c>
      <c r="L54" s="37">
        <v>914.25</v>
      </c>
      <c r="U54" s="37">
        <v>54.816699999999997</v>
      </c>
      <c r="V54" s="37">
        <v>16.948599999999999</v>
      </c>
      <c r="Y54" s="37">
        <v>0.25533299999999998</v>
      </c>
      <c r="Z54" s="37">
        <v>1.2330000000000001</v>
      </c>
    </row>
    <row r="55" spans="1:26" x14ac:dyDescent="0.55000000000000004">
      <c r="A55" s="43" t="s">
        <v>262</v>
      </c>
      <c r="B55" s="44">
        <v>32482</v>
      </c>
      <c r="C55" s="37">
        <f t="shared" si="0"/>
        <v>340</v>
      </c>
      <c r="G55" s="37">
        <v>68.162999999999997</v>
      </c>
      <c r="M55" s="37">
        <v>0.64812999999999998</v>
      </c>
      <c r="U55" s="37">
        <v>35.273299999999999</v>
      </c>
      <c r="W55" s="37">
        <v>205.44400000000002</v>
      </c>
      <c r="X55" s="37">
        <v>5.8773499999999999</v>
      </c>
    </row>
    <row r="56" spans="1:26" x14ac:dyDescent="0.55000000000000004">
      <c r="A56" s="43" t="s">
        <v>262</v>
      </c>
      <c r="B56" s="44">
        <v>32505</v>
      </c>
      <c r="C56" s="37">
        <f t="shared" si="0"/>
        <v>363</v>
      </c>
      <c r="G56" s="37">
        <v>266.74299999999999</v>
      </c>
      <c r="L56" s="37">
        <v>919.01</v>
      </c>
      <c r="M56" s="37">
        <v>1.40642</v>
      </c>
      <c r="U56" s="37">
        <v>40.993299999999998</v>
      </c>
      <c r="V56" s="37">
        <v>22.3947</v>
      </c>
      <c r="W56" s="37">
        <v>429.95300000000003</v>
      </c>
      <c r="X56" s="37">
        <v>10.82151</v>
      </c>
    </row>
    <row r="57" spans="1:26" x14ac:dyDescent="0.55000000000000004">
      <c r="A57" s="43" t="s">
        <v>262</v>
      </c>
      <c r="B57" s="44">
        <v>32533</v>
      </c>
      <c r="C57" s="37">
        <f t="shared" si="0"/>
        <v>25</v>
      </c>
      <c r="I57" s="37">
        <v>326.08800000000002</v>
      </c>
      <c r="K57" s="47">
        <v>2433.4925373134301</v>
      </c>
      <c r="L57" s="37">
        <v>1671.67</v>
      </c>
      <c r="U57" s="37">
        <v>63.396700000000003</v>
      </c>
      <c r="V57" s="37">
        <v>26.646100000000001</v>
      </c>
      <c r="Y57" s="37">
        <v>0.13400000000000001</v>
      </c>
      <c r="Z57" s="37">
        <v>1.4630000000000001</v>
      </c>
    </row>
    <row r="58" spans="1:26" x14ac:dyDescent="0.55000000000000004">
      <c r="A58" s="43" t="s">
        <v>263</v>
      </c>
      <c r="B58" s="44">
        <v>32533</v>
      </c>
      <c r="C58" s="37">
        <f t="shared" si="0"/>
        <v>25</v>
      </c>
      <c r="G58" s="37">
        <v>65.542000000000002</v>
      </c>
      <c r="M58" s="37">
        <v>0.70247999999999999</v>
      </c>
      <c r="U58" s="37">
        <v>34.32</v>
      </c>
      <c r="W58" s="37">
        <v>252.15700000000001</v>
      </c>
      <c r="X58" s="37">
        <v>7.5148399999999995</v>
      </c>
    </row>
    <row r="59" spans="1:26" x14ac:dyDescent="0.55000000000000004">
      <c r="A59" s="43" t="s">
        <v>263</v>
      </c>
      <c r="B59" s="44">
        <v>32556</v>
      </c>
      <c r="C59" s="37">
        <f t="shared" si="0"/>
        <v>48</v>
      </c>
      <c r="G59" s="37">
        <v>305.63900000000001</v>
      </c>
      <c r="L59" s="37">
        <v>1033.8900000000001</v>
      </c>
      <c r="M59" s="37">
        <v>1.7222500000000001</v>
      </c>
      <c r="U59" s="37">
        <v>29.5533</v>
      </c>
      <c r="V59" s="37">
        <v>34.581400000000002</v>
      </c>
      <c r="W59" s="37">
        <v>530.53</v>
      </c>
      <c r="X59" s="37">
        <v>17.774090000000001</v>
      </c>
    </row>
    <row r="60" spans="1:26" x14ac:dyDescent="0.55000000000000004">
      <c r="A60" s="43" t="s">
        <v>263</v>
      </c>
      <c r="B60" s="44">
        <v>32582</v>
      </c>
      <c r="C60" s="37">
        <f t="shared" si="0"/>
        <v>74</v>
      </c>
      <c r="I60" s="37">
        <v>344.10599999999999</v>
      </c>
      <c r="K60" s="47">
        <v>1720.53</v>
      </c>
      <c r="L60" s="37">
        <v>1692.17</v>
      </c>
      <c r="U60" s="37">
        <v>51.48</v>
      </c>
      <c r="V60" s="37">
        <v>33.943800000000003</v>
      </c>
      <c r="Y60" s="37">
        <v>0.2</v>
      </c>
      <c r="Z60" s="37">
        <v>1.028</v>
      </c>
    </row>
    <row r="61" spans="1:26" x14ac:dyDescent="0.55000000000000004">
      <c r="A61" s="43" t="s">
        <v>250</v>
      </c>
      <c r="B61" s="44">
        <v>32615</v>
      </c>
      <c r="C61" s="37">
        <f t="shared" si="0"/>
        <v>107</v>
      </c>
      <c r="G61" s="37">
        <v>146.72800000000001</v>
      </c>
      <c r="I61" s="48"/>
      <c r="M61" s="37">
        <v>1.3735599999999999</v>
      </c>
      <c r="U61" s="37">
        <v>29.5533</v>
      </c>
      <c r="W61" s="37">
        <v>338.91</v>
      </c>
      <c r="X61" s="37">
        <v>11.9236</v>
      </c>
    </row>
    <row r="62" spans="1:26" x14ac:dyDescent="0.55000000000000004">
      <c r="A62" s="43" t="s">
        <v>251</v>
      </c>
      <c r="B62" s="44">
        <v>32743</v>
      </c>
      <c r="C62" s="37">
        <f t="shared" si="0"/>
        <v>235</v>
      </c>
      <c r="G62" s="37">
        <v>301.23899999999998</v>
      </c>
      <c r="I62" s="48"/>
      <c r="M62" s="37">
        <v>1.62069</v>
      </c>
      <c r="U62" s="37">
        <v>38.61</v>
      </c>
      <c r="W62" s="37">
        <v>719.76700000000005</v>
      </c>
      <c r="X62" s="37">
        <v>18.6874</v>
      </c>
    </row>
    <row r="63" spans="1:26" x14ac:dyDescent="0.55000000000000004">
      <c r="A63" s="43" t="s">
        <v>251</v>
      </c>
      <c r="B63" s="44">
        <v>32794</v>
      </c>
      <c r="C63" s="37">
        <f t="shared" si="0"/>
        <v>286</v>
      </c>
      <c r="G63" s="37">
        <v>530.53</v>
      </c>
      <c r="I63" s="48"/>
      <c r="L63" s="37">
        <v>772.2</v>
      </c>
      <c r="M63" s="37">
        <v>1.2757799999999999</v>
      </c>
      <c r="U63" s="37">
        <v>20.02</v>
      </c>
      <c r="V63" s="37">
        <v>37.334600000000002</v>
      </c>
      <c r="W63" s="37">
        <v>460.93599999999998</v>
      </c>
      <c r="X63" s="37">
        <v>22.386499999999998</v>
      </c>
    </row>
    <row r="64" spans="1:26" x14ac:dyDescent="0.55000000000000004">
      <c r="A64" s="43" t="s">
        <v>251</v>
      </c>
      <c r="B64" s="44">
        <v>32835</v>
      </c>
      <c r="C64" s="37">
        <f t="shared" si="0"/>
        <v>327</v>
      </c>
      <c r="I64" s="48">
        <v>215.31</v>
      </c>
      <c r="K64" s="47">
        <f>I64/Y64</f>
        <v>1569.6924187304526</v>
      </c>
      <c r="L64" s="37">
        <v>989.52</v>
      </c>
      <c r="U64" s="37">
        <v>29.076699999999999</v>
      </c>
      <c r="V64" s="37">
        <v>36.321199999999997</v>
      </c>
      <c r="Y64" s="37">
        <v>0.13716700000000001</v>
      </c>
      <c r="Z64" s="37">
        <v>1.544</v>
      </c>
    </row>
    <row r="65" spans="1:26" x14ac:dyDescent="0.55000000000000004">
      <c r="A65" s="43" t="s">
        <v>252</v>
      </c>
      <c r="B65" s="44">
        <v>32750</v>
      </c>
      <c r="C65" s="37">
        <f t="shared" si="0"/>
        <v>242</v>
      </c>
      <c r="G65" s="37">
        <v>118.785</v>
      </c>
      <c r="I65" s="48"/>
      <c r="M65" s="37">
        <v>0.79332999999999998</v>
      </c>
      <c r="U65" s="37">
        <v>22.40315</v>
      </c>
      <c r="W65" s="37">
        <v>304.11400000000003</v>
      </c>
      <c r="X65" s="37">
        <v>13.3901</v>
      </c>
    </row>
    <row r="66" spans="1:26" x14ac:dyDescent="0.55000000000000004">
      <c r="A66" s="43" t="s">
        <v>252</v>
      </c>
      <c r="B66" s="44">
        <v>32799</v>
      </c>
      <c r="C66" s="37">
        <f t="shared" si="0"/>
        <v>291</v>
      </c>
      <c r="G66" s="37">
        <v>441.39</v>
      </c>
      <c r="I66" s="48"/>
      <c r="L66" s="37">
        <v>1174.51</v>
      </c>
      <c r="M66" s="37">
        <v>1.5841000000000001</v>
      </c>
      <c r="U66" s="37">
        <v>24.7867</v>
      </c>
      <c r="V66" s="37">
        <v>48.713000000000001</v>
      </c>
      <c r="W66" s="37">
        <v>468.56299999999999</v>
      </c>
      <c r="X66" s="37">
        <v>18.927500000000002</v>
      </c>
    </row>
    <row r="67" spans="1:26" x14ac:dyDescent="0.55000000000000004">
      <c r="A67" s="43" t="s">
        <v>252</v>
      </c>
      <c r="B67" s="44">
        <v>32835</v>
      </c>
      <c r="C67" s="37">
        <f t="shared" si="0"/>
        <v>327</v>
      </c>
      <c r="I67" s="48">
        <v>457.93400000000003</v>
      </c>
      <c r="K67" s="47">
        <f>I67/Y67</f>
        <v>3298.4520971238826</v>
      </c>
      <c r="L67" s="37">
        <v>2002</v>
      </c>
      <c r="U67" s="37">
        <v>37.18</v>
      </c>
      <c r="V67" s="37">
        <v>66.647099999999995</v>
      </c>
      <c r="Y67" s="37">
        <v>0.13883300000000001</v>
      </c>
      <c r="Z67" s="37">
        <v>1.65</v>
      </c>
    </row>
    <row r="68" spans="1:26" x14ac:dyDescent="0.55000000000000004">
      <c r="A68" s="43" t="s">
        <v>253</v>
      </c>
      <c r="B68" s="44">
        <v>32769</v>
      </c>
      <c r="C68" s="37">
        <f t="shared" si="0"/>
        <v>261</v>
      </c>
      <c r="G68" s="37">
        <v>65.408000000000001</v>
      </c>
      <c r="I68" s="48"/>
      <c r="M68" s="37">
        <v>0.64505000000000001</v>
      </c>
      <c r="U68" s="37">
        <v>31.46</v>
      </c>
      <c r="W68" s="37">
        <v>185.89999999999998</v>
      </c>
      <c r="X68" s="37">
        <v>5.9384999999999994</v>
      </c>
    </row>
    <row r="69" spans="1:26" x14ac:dyDescent="0.55000000000000004">
      <c r="A69" s="43" t="s">
        <v>253</v>
      </c>
      <c r="B69" s="44">
        <v>32806</v>
      </c>
      <c r="C69" s="37">
        <f t="shared" si="0"/>
        <v>298</v>
      </c>
      <c r="G69" s="37">
        <v>608.23</v>
      </c>
      <c r="I69" s="48"/>
      <c r="L69" s="37">
        <v>1865.67</v>
      </c>
      <c r="M69" s="37">
        <v>2.08324</v>
      </c>
      <c r="U69" s="37">
        <v>24.31</v>
      </c>
      <c r="V69" s="37">
        <v>78.156800000000004</v>
      </c>
      <c r="W69" s="37">
        <v>432.33600000000001</v>
      </c>
      <c r="X69" s="37">
        <v>18.0274</v>
      </c>
    </row>
    <row r="70" spans="1:26" x14ac:dyDescent="0.55000000000000004">
      <c r="A70" s="43" t="s">
        <v>253</v>
      </c>
      <c r="B70" s="44">
        <v>32865</v>
      </c>
      <c r="C70" s="37">
        <f t="shared" si="0"/>
        <v>357</v>
      </c>
      <c r="I70" s="48">
        <v>387.48200000000003</v>
      </c>
      <c r="K70" s="47">
        <f>I70/Y70</f>
        <v>2814.6324100910165</v>
      </c>
      <c r="L70" s="37">
        <v>1711.71</v>
      </c>
      <c r="U70" s="37">
        <v>30.9833</v>
      </c>
      <c r="V70" s="37">
        <v>62.391199999999998</v>
      </c>
      <c r="Y70" s="37">
        <v>0.13766700000000001</v>
      </c>
      <c r="Z70" s="37">
        <v>1.66</v>
      </c>
    </row>
    <row r="71" spans="1:26" x14ac:dyDescent="0.55000000000000004">
      <c r="A71" s="43" t="s">
        <v>258</v>
      </c>
      <c r="B71" s="44">
        <v>32783</v>
      </c>
      <c r="C71" s="37">
        <f t="shared" si="0"/>
        <v>275</v>
      </c>
      <c r="G71" s="37">
        <v>52.018999999999998</v>
      </c>
      <c r="I71" s="48"/>
      <c r="M71" s="37">
        <v>0.48209999999999997</v>
      </c>
      <c r="U71" s="37">
        <v>30.9833</v>
      </c>
      <c r="W71" s="37">
        <v>102.96000000000001</v>
      </c>
      <c r="X71" s="37">
        <v>3.4928999999999997</v>
      </c>
    </row>
    <row r="72" spans="1:26" x14ac:dyDescent="0.55000000000000004">
      <c r="A72" s="43" t="s">
        <v>258</v>
      </c>
      <c r="B72" s="44">
        <v>32820</v>
      </c>
      <c r="C72" s="37">
        <f t="shared" si="0"/>
        <v>312</v>
      </c>
      <c r="G72" s="37">
        <v>553.41</v>
      </c>
      <c r="I72" s="48"/>
      <c r="L72" s="37">
        <v>1841.84</v>
      </c>
      <c r="M72" s="37">
        <v>3.0515500000000002</v>
      </c>
      <c r="U72" s="37">
        <v>22.403300000000002</v>
      </c>
      <c r="V72" s="37">
        <v>82.478399999999993</v>
      </c>
      <c r="W72" s="37">
        <v>437.10400000000004</v>
      </c>
      <c r="X72" s="37">
        <v>19.480999999999998</v>
      </c>
    </row>
    <row r="73" spans="1:26" x14ac:dyDescent="0.55000000000000004">
      <c r="A73" s="43" t="s">
        <v>258</v>
      </c>
      <c r="B73" s="44">
        <v>32865</v>
      </c>
      <c r="C73" s="37">
        <f t="shared" si="0"/>
        <v>357</v>
      </c>
      <c r="I73" s="48">
        <v>399.351</v>
      </c>
      <c r="K73" s="47">
        <f>I73/Y73</f>
        <v>3264.4584862629054</v>
      </c>
      <c r="L73" s="37">
        <v>1948.14</v>
      </c>
      <c r="U73" s="37">
        <v>23.833300000000001</v>
      </c>
      <c r="V73" s="37">
        <v>84.906000000000006</v>
      </c>
      <c r="Y73" s="37">
        <v>0.122333</v>
      </c>
      <c r="Z73" s="37">
        <v>1.68</v>
      </c>
    </row>
    <row r="74" spans="1:26" x14ac:dyDescent="0.55000000000000004">
      <c r="A74" s="43" t="s">
        <v>259</v>
      </c>
      <c r="B74" s="44">
        <v>32813</v>
      </c>
      <c r="C74" s="37">
        <f t="shared" si="0"/>
        <v>305</v>
      </c>
      <c r="G74" s="37">
        <v>64.349999999999994</v>
      </c>
      <c r="I74" s="48"/>
      <c r="M74" s="37">
        <v>0.57599</v>
      </c>
      <c r="U74" s="37">
        <v>32.89</v>
      </c>
      <c r="W74" s="37">
        <v>121.55</v>
      </c>
      <c r="X74" s="37">
        <v>3.6616999999999997</v>
      </c>
    </row>
    <row r="75" spans="1:26" x14ac:dyDescent="0.55000000000000004">
      <c r="A75" s="43" t="s">
        <v>259</v>
      </c>
      <c r="B75" s="44">
        <v>32850</v>
      </c>
      <c r="C75" s="37">
        <f t="shared" ref="C75:C83" si="1">B75-DATE(YEAR(B75),1,1)+1</f>
        <v>342</v>
      </c>
      <c r="G75" s="37">
        <v>233.57</v>
      </c>
      <c r="I75" s="48"/>
      <c r="L75" s="37">
        <v>645.88</v>
      </c>
      <c r="M75" s="37">
        <v>0.84355000000000002</v>
      </c>
      <c r="U75" s="37">
        <v>27.646699999999999</v>
      </c>
      <c r="V75" s="37">
        <v>23.523</v>
      </c>
      <c r="W75" s="37">
        <v>338.90999999999997</v>
      </c>
      <c r="X75" s="37">
        <v>12.497</v>
      </c>
    </row>
    <row r="76" spans="1:26" x14ac:dyDescent="0.55000000000000004">
      <c r="A76" s="43" t="s">
        <v>259</v>
      </c>
      <c r="B76" s="44">
        <v>32875</v>
      </c>
      <c r="C76" s="37">
        <f t="shared" si="1"/>
        <v>2</v>
      </c>
      <c r="I76" s="48">
        <v>179.989</v>
      </c>
      <c r="K76" s="47">
        <f>I76/Y76</f>
        <v>1436.0862661868782</v>
      </c>
      <c r="L76" s="37">
        <v>914.25</v>
      </c>
      <c r="U76" s="37">
        <v>32.89</v>
      </c>
      <c r="V76" s="37">
        <v>28.926400000000001</v>
      </c>
      <c r="Y76" s="37">
        <v>0.125333</v>
      </c>
      <c r="Z76" s="37">
        <v>1.5049999999999999</v>
      </c>
    </row>
    <row r="77" spans="1:26" x14ac:dyDescent="0.55000000000000004">
      <c r="A77" s="43" t="s">
        <v>260</v>
      </c>
      <c r="B77" s="44">
        <v>32855</v>
      </c>
      <c r="C77" s="37">
        <f t="shared" si="1"/>
        <v>347</v>
      </c>
      <c r="G77" s="37">
        <v>24.786999999999999</v>
      </c>
      <c r="I77" s="48"/>
      <c r="M77" s="37">
        <v>0.22101000000000001</v>
      </c>
      <c r="U77" s="37">
        <v>29.076699999999999</v>
      </c>
      <c r="W77" s="37">
        <v>63.396000000000001</v>
      </c>
      <c r="X77" s="37">
        <v>2.1614</v>
      </c>
    </row>
    <row r="78" spans="1:26" x14ac:dyDescent="0.55000000000000004">
      <c r="A78" s="43" t="s">
        <v>260</v>
      </c>
      <c r="B78" s="44">
        <v>32883</v>
      </c>
      <c r="C78" s="37">
        <f t="shared" si="1"/>
        <v>10</v>
      </c>
      <c r="G78" s="37">
        <v>78.17</v>
      </c>
      <c r="I78" s="48"/>
      <c r="L78" s="37">
        <v>269.79000000000002</v>
      </c>
      <c r="M78" s="37">
        <v>0.24764</v>
      </c>
      <c r="U78" s="37">
        <v>28.6</v>
      </c>
      <c r="V78" s="37">
        <v>9.7504000000000008</v>
      </c>
      <c r="W78" s="37">
        <v>96.287000000000006</v>
      </c>
      <c r="X78" s="37">
        <v>3.4623999999999997</v>
      </c>
    </row>
    <row r="79" spans="1:26" x14ac:dyDescent="0.55000000000000004">
      <c r="A79" s="43" t="s">
        <v>260</v>
      </c>
      <c r="B79" s="44">
        <v>32903</v>
      </c>
      <c r="C79" s="37">
        <f t="shared" si="1"/>
        <v>30</v>
      </c>
      <c r="I79" s="48">
        <v>45.712000000000003</v>
      </c>
      <c r="K79" s="47">
        <f>I79/Y79</f>
        <v>323.33863837312117</v>
      </c>
      <c r="L79" s="37">
        <v>214.5</v>
      </c>
      <c r="U79" s="37">
        <v>18.59</v>
      </c>
      <c r="V79" s="37">
        <v>10.5525</v>
      </c>
      <c r="Y79" s="37">
        <v>0.141375</v>
      </c>
      <c r="Z79" s="37">
        <v>1.44</v>
      </c>
    </row>
    <row r="80" spans="1:26" x14ac:dyDescent="0.55000000000000004">
      <c r="A80" s="43" t="s">
        <v>261</v>
      </c>
      <c r="B80" s="44">
        <v>32897</v>
      </c>
      <c r="C80" s="37">
        <f t="shared" si="1"/>
        <v>24</v>
      </c>
      <c r="G80" s="37">
        <v>70.069999999999993</v>
      </c>
      <c r="I80" s="48"/>
      <c r="M80" s="37">
        <v>0.78978000000000004</v>
      </c>
      <c r="U80" s="37">
        <v>19.543299999999999</v>
      </c>
      <c r="W80" s="37">
        <v>202.10700000000003</v>
      </c>
      <c r="X80" s="37">
        <v>11.6143</v>
      </c>
    </row>
    <row r="81" spans="1:26" x14ac:dyDescent="0.55000000000000004">
      <c r="A81" s="43" t="s">
        <v>261</v>
      </c>
      <c r="B81" s="44">
        <v>32934</v>
      </c>
      <c r="C81" s="37">
        <f t="shared" si="1"/>
        <v>61</v>
      </c>
      <c r="G81" s="37">
        <v>587.25</v>
      </c>
      <c r="I81" s="48"/>
      <c r="L81" s="37">
        <v>1883.31</v>
      </c>
      <c r="M81" s="37">
        <v>2.9079999999999999</v>
      </c>
      <c r="U81" s="37">
        <v>20.02</v>
      </c>
      <c r="V81" s="37">
        <v>94.412899999999993</v>
      </c>
      <c r="W81" s="37">
        <v>828.923</v>
      </c>
      <c r="X81" s="37">
        <v>41.454399999999993</v>
      </c>
    </row>
    <row r="82" spans="1:26" x14ac:dyDescent="0.55000000000000004">
      <c r="A82" s="43" t="s">
        <v>261</v>
      </c>
      <c r="B82" s="44">
        <v>32972</v>
      </c>
      <c r="C82" s="37">
        <f t="shared" si="1"/>
        <v>99</v>
      </c>
      <c r="I82" s="48">
        <v>343.43799999999999</v>
      </c>
      <c r="K82" s="47">
        <f>I82/Y82</f>
        <v>2415.7364226578602</v>
      </c>
      <c r="L82" s="37">
        <v>1572.05</v>
      </c>
      <c r="U82" s="37">
        <v>31.46</v>
      </c>
      <c r="V82" s="37">
        <v>58.401899999999998</v>
      </c>
      <c r="Y82" s="37">
        <v>0.14216699999999999</v>
      </c>
      <c r="Z82" s="37">
        <v>1.54</v>
      </c>
    </row>
    <row r="83" spans="1:26" x14ac:dyDescent="0.55000000000000004">
      <c r="A83" s="43" t="s">
        <v>610</v>
      </c>
      <c r="B83" s="44">
        <v>32997</v>
      </c>
      <c r="C83" s="37">
        <f t="shared" si="1"/>
        <v>124</v>
      </c>
      <c r="G83" s="37">
        <v>155.87</v>
      </c>
      <c r="I83" s="48"/>
      <c r="M83" s="37">
        <v>1.39097</v>
      </c>
      <c r="U83" s="37">
        <v>29.5533</v>
      </c>
      <c r="W83" s="37">
        <v>340.34000000000003</v>
      </c>
      <c r="X83" s="37">
        <v>11.5381</v>
      </c>
    </row>
    <row r="84" spans="1:26" x14ac:dyDescent="0.55000000000000004">
      <c r="A84" s="43" t="s">
        <v>608</v>
      </c>
      <c r="B84" s="44">
        <v>33099</v>
      </c>
      <c r="G84" s="37">
        <v>12.0692</v>
      </c>
      <c r="M84" s="37">
        <v>0.106333</v>
      </c>
      <c r="U84" s="37">
        <v>44.806699999999999</v>
      </c>
    </row>
    <row r="85" spans="1:26" x14ac:dyDescent="0.55000000000000004">
      <c r="A85" s="43" t="s">
        <v>608</v>
      </c>
      <c r="B85" s="44">
        <v>33113</v>
      </c>
      <c r="G85" s="37">
        <v>25.787700000000001</v>
      </c>
      <c r="M85" s="37">
        <v>0.201601</v>
      </c>
      <c r="U85" s="37">
        <v>53.863300000000002</v>
      </c>
    </row>
    <row r="86" spans="1:26" x14ac:dyDescent="0.55000000000000004">
      <c r="A86" s="43" t="s">
        <v>608</v>
      </c>
      <c r="B86" s="44">
        <v>33128</v>
      </c>
      <c r="G86" s="37">
        <v>59.678699999999999</v>
      </c>
      <c r="M86" s="37">
        <v>0.53547</v>
      </c>
      <c r="U86" s="37">
        <v>50.526699999999998</v>
      </c>
    </row>
    <row r="87" spans="1:26" x14ac:dyDescent="0.55000000000000004">
      <c r="A87" s="43" t="s">
        <v>608</v>
      </c>
      <c r="B87" s="44">
        <v>33141</v>
      </c>
      <c r="G87" s="37">
        <v>133.70500000000001</v>
      </c>
      <c r="M87" s="37">
        <v>1.08341</v>
      </c>
      <c r="U87" s="37">
        <v>53.386699999999998</v>
      </c>
    </row>
    <row r="88" spans="1:26" x14ac:dyDescent="0.55000000000000004">
      <c r="A88" s="43" t="s">
        <v>608</v>
      </c>
      <c r="B88" s="44">
        <v>33154</v>
      </c>
      <c r="G88" s="37">
        <v>206.77799999999999</v>
      </c>
      <c r="M88" s="37">
        <v>1.2991699999999999</v>
      </c>
      <c r="U88" s="37">
        <v>31.936699999999998</v>
      </c>
    </row>
    <row r="89" spans="1:26" x14ac:dyDescent="0.55000000000000004">
      <c r="A89" s="43" t="s">
        <v>608</v>
      </c>
      <c r="B89" s="44">
        <v>33168</v>
      </c>
      <c r="G89" s="37">
        <v>472.71</v>
      </c>
      <c r="M89" s="37">
        <v>1.8241400000000001</v>
      </c>
      <c r="U89" s="37">
        <v>39.0867</v>
      </c>
    </row>
    <row r="90" spans="1:26" x14ac:dyDescent="0.55000000000000004">
      <c r="A90" s="43" t="s">
        <v>608</v>
      </c>
      <c r="B90" s="44">
        <v>33182</v>
      </c>
      <c r="G90" s="37">
        <v>586.01400000000001</v>
      </c>
      <c r="M90" s="37">
        <v>1.0644499999999999</v>
      </c>
      <c r="U90" s="37">
        <v>43.853299999999997</v>
      </c>
    </row>
    <row r="91" spans="1:26" x14ac:dyDescent="0.55000000000000004">
      <c r="A91" s="43" t="s">
        <v>609</v>
      </c>
      <c r="B91" s="44">
        <v>33154</v>
      </c>
      <c r="G91" s="37">
        <v>11.583</v>
      </c>
      <c r="M91" s="37">
        <v>7.5511999999999996E-2</v>
      </c>
      <c r="U91" s="37">
        <v>40.993299999999998</v>
      </c>
    </row>
    <row r="92" spans="1:26" x14ac:dyDescent="0.55000000000000004">
      <c r="A92" s="43" t="s">
        <v>609</v>
      </c>
      <c r="B92" s="44">
        <v>33168</v>
      </c>
      <c r="G92" s="37">
        <v>44.9497</v>
      </c>
      <c r="M92" s="37">
        <v>0.31222800000000001</v>
      </c>
      <c r="U92" s="37">
        <v>40.5167</v>
      </c>
    </row>
    <row r="93" spans="1:26" x14ac:dyDescent="0.55000000000000004">
      <c r="A93" s="43" t="s">
        <v>609</v>
      </c>
      <c r="B93" s="44">
        <v>33182</v>
      </c>
      <c r="G93" s="37">
        <v>144.096</v>
      </c>
      <c r="M93" s="37">
        <v>1.0441499999999999</v>
      </c>
      <c r="U93" s="37">
        <v>38.61</v>
      </c>
    </row>
    <row r="94" spans="1:26" x14ac:dyDescent="0.55000000000000004">
      <c r="A94" s="43" t="s">
        <v>609</v>
      </c>
      <c r="B94" s="44">
        <v>33206</v>
      </c>
      <c r="G94" s="37">
        <v>215.358</v>
      </c>
      <c r="M94" s="37">
        <v>0.94230999999999998</v>
      </c>
      <c r="U94" s="37">
        <v>23.833300000000001</v>
      </c>
    </row>
    <row r="95" spans="1:26" x14ac:dyDescent="0.55000000000000004">
      <c r="A95" s="43" t="s">
        <v>609</v>
      </c>
      <c r="B95" s="44">
        <v>33210</v>
      </c>
      <c r="G95" s="37">
        <v>525.23900000000003</v>
      </c>
      <c r="M95" s="37">
        <v>1.2209099999999999</v>
      </c>
      <c r="U95" s="37">
        <v>39.563299999999998</v>
      </c>
    </row>
    <row r="96" spans="1:26" x14ac:dyDescent="0.55000000000000004">
      <c r="A96" s="43" t="s">
        <v>264</v>
      </c>
      <c r="B96" s="49">
        <v>33004</v>
      </c>
      <c r="G96" s="37">
        <v>162.60499999999999</v>
      </c>
      <c r="M96" s="37">
        <v>1.1630199999999999</v>
      </c>
      <c r="U96" s="37">
        <v>25.316700000000001</v>
      </c>
    </row>
    <row r="97" spans="1:36" x14ac:dyDescent="0.55000000000000004">
      <c r="A97" s="43" t="s">
        <v>264</v>
      </c>
      <c r="B97" s="49">
        <v>33050</v>
      </c>
      <c r="G97" s="37">
        <v>458.81</v>
      </c>
      <c r="L97" s="37">
        <v>75.95</v>
      </c>
      <c r="M97" s="37">
        <v>3.50535</v>
      </c>
      <c r="U97" s="37">
        <v>28.933299999999999</v>
      </c>
      <c r="V97" s="37">
        <v>2.5952999999999999</v>
      </c>
      <c r="W97" s="37">
        <v>342.86</v>
      </c>
      <c r="X97" s="37">
        <v>13.8</v>
      </c>
    </row>
    <row r="98" spans="1:36" x14ac:dyDescent="0.55000000000000004">
      <c r="A98" s="43" t="s">
        <v>264</v>
      </c>
      <c r="B98" s="49">
        <v>33126</v>
      </c>
      <c r="I98" s="37">
        <v>206.625</v>
      </c>
      <c r="K98" s="47">
        <f>I98/Y98</f>
        <v>1357.8831152615219</v>
      </c>
      <c r="L98" s="37">
        <v>1250.6199999999999</v>
      </c>
      <c r="U98" s="37">
        <v>19.574999999999999</v>
      </c>
      <c r="V98" s="37">
        <v>63.375</v>
      </c>
      <c r="W98" s="37">
        <v>771.8</v>
      </c>
      <c r="X98" s="37">
        <v>27.01</v>
      </c>
      <c r="Y98" s="37">
        <v>0.152167</v>
      </c>
      <c r="Z98" s="37">
        <v>1.0900000000000001</v>
      </c>
    </row>
    <row r="99" spans="1:36" x14ac:dyDescent="0.55000000000000004">
      <c r="A99" s="43" t="s">
        <v>265</v>
      </c>
      <c r="B99" s="49">
        <v>33070</v>
      </c>
      <c r="G99" s="37">
        <v>244.053</v>
      </c>
      <c r="M99" s="37">
        <v>1.6228499999999999</v>
      </c>
      <c r="U99" s="37">
        <v>21.7</v>
      </c>
    </row>
    <row r="100" spans="1:36" x14ac:dyDescent="0.55000000000000004">
      <c r="A100" s="43" t="s">
        <v>265</v>
      </c>
      <c r="B100" s="49">
        <v>33094</v>
      </c>
      <c r="G100" s="37">
        <v>371.86599999999999</v>
      </c>
      <c r="L100" s="37">
        <v>1226.77</v>
      </c>
      <c r="M100" s="37">
        <v>2.81549</v>
      </c>
      <c r="U100" s="37">
        <v>22.422999999999998</v>
      </c>
      <c r="V100" s="37">
        <v>55.703699999999998</v>
      </c>
      <c r="W100" s="37">
        <v>416.64</v>
      </c>
      <c r="X100" s="37">
        <v>19.142769999999999</v>
      </c>
    </row>
    <row r="101" spans="1:36" x14ac:dyDescent="0.55000000000000004">
      <c r="A101" s="43" t="s">
        <v>265</v>
      </c>
      <c r="B101" s="49">
        <v>33170</v>
      </c>
      <c r="I101" s="37">
        <v>213.947</v>
      </c>
      <c r="K101" s="47">
        <f>I101/Y101</f>
        <v>1463.7161602824167</v>
      </c>
      <c r="L101" s="37">
        <v>1233.95</v>
      </c>
      <c r="U101" s="37">
        <v>19.574999999999999</v>
      </c>
      <c r="V101" s="37">
        <v>67.1083</v>
      </c>
      <c r="W101" s="37">
        <v>514.29</v>
      </c>
      <c r="X101" s="37">
        <v>23.108000000000001</v>
      </c>
      <c r="Y101" s="37">
        <v>0.14616699999999999</v>
      </c>
      <c r="Z101" s="37">
        <v>1.18</v>
      </c>
    </row>
    <row r="102" spans="1:36" x14ac:dyDescent="0.55000000000000004">
      <c r="A102" s="43" t="s">
        <v>266</v>
      </c>
      <c r="B102" s="49">
        <v>33123</v>
      </c>
      <c r="G102" s="37">
        <v>96.71</v>
      </c>
      <c r="M102" s="37">
        <v>0.47559000000000001</v>
      </c>
      <c r="U102" s="37">
        <v>23.87</v>
      </c>
    </row>
    <row r="103" spans="1:36" x14ac:dyDescent="0.55000000000000004">
      <c r="A103" s="43" t="s">
        <v>266</v>
      </c>
      <c r="B103" s="49">
        <v>33152</v>
      </c>
      <c r="G103" s="37">
        <v>177.072</v>
      </c>
      <c r="L103" s="37">
        <v>1124.06</v>
      </c>
      <c r="M103" s="37">
        <v>1.9761500000000001</v>
      </c>
      <c r="U103" s="37">
        <v>24.593299999999999</v>
      </c>
      <c r="V103" s="37">
        <v>45.497500000000002</v>
      </c>
      <c r="W103" s="37">
        <v>205.43</v>
      </c>
      <c r="X103" s="37">
        <v>8.58</v>
      </c>
    </row>
    <row r="104" spans="1:36" x14ac:dyDescent="0.55000000000000004">
      <c r="A104" s="43" t="s">
        <v>266</v>
      </c>
      <c r="B104" s="49">
        <v>33203</v>
      </c>
      <c r="I104" s="37">
        <v>214.02</v>
      </c>
      <c r="K104" s="47">
        <f>I104/Y104</f>
        <v>1577.5391215254999</v>
      </c>
      <c r="L104" s="37">
        <v>1181.03</v>
      </c>
      <c r="U104" s="37">
        <v>25.375</v>
      </c>
      <c r="V104" s="37">
        <v>49.238700000000001</v>
      </c>
      <c r="W104" s="37">
        <v>277.04000000000002</v>
      </c>
      <c r="X104" s="37">
        <v>11.24</v>
      </c>
      <c r="Y104" s="37">
        <v>0.13566700000000001</v>
      </c>
      <c r="Z104" s="37">
        <v>1.32</v>
      </c>
    </row>
    <row r="105" spans="1:36" x14ac:dyDescent="0.55000000000000004">
      <c r="A105" s="43" t="s">
        <v>267</v>
      </c>
      <c r="B105" s="49">
        <v>33137</v>
      </c>
      <c r="G105" s="37">
        <v>107.343</v>
      </c>
      <c r="M105" s="37">
        <v>0.61699999999999999</v>
      </c>
      <c r="U105" s="37">
        <v>25.316700000000001</v>
      </c>
    </row>
    <row r="106" spans="1:36" x14ac:dyDescent="0.55000000000000004">
      <c r="A106" s="43" t="s">
        <v>267</v>
      </c>
      <c r="B106" s="49">
        <v>33170</v>
      </c>
      <c r="W106" s="37">
        <v>248.10300000000001</v>
      </c>
      <c r="X106" s="37">
        <v>9.8699999999999992</v>
      </c>
    </row>
    <row r="107" spans="1:36" x14ac:dyDescent="0.55000000000000004">
      <c r="A107" s="43" t="s">
        <v>267</v>
      </c>
      <c r="B107" s="49">
        <v>33210</v>
      </c>
      <c r="I107" s="37">
        <v>164.57499999999999</v>
      </c>
      <c r="K107" s="47">
        <f>I107/Y107</f>
        <v>1253.1123175439529</v>
      </c>
      <c r="L107" s="37">
        <v>864.92</v>
      </c>
      <c r="U107" s="37">
        <v>26.1</v>
      </c>
      <c r="V107" s="37">
        <v>34.363500000000002</v>
      </c>
      <c r="Y107" s="37">
        <v>0.13133300000000001</v>
      </c>
      <c r="Z107" s="37">
        <v>1.46</v>
      </c>
    </row>
    <row r="108" spans="1:36" ht="15.6" x14ac:dyDescent="0.6">
      <c r="A108" s="37" t="s">
        <v>280</v>
      </c>
      <c r="B108" s="50">
        <v>36130</v>
      </c>
      <c r="G108" s="51">
        <v>27.7485</v>
      </c>
      <c r="M108" s="51">
        <v>0.15246499999999999</v>
      </c>
      <c r="N108" s="51"/>
      <c r="O108" s="51"/>
      <c r="AB108" s="37">
        <v>0.30949199999999999</v>
      </c>
      <c r="AC108" s="37">
        <v>0.30579699999999999</v>
      </c>
      <c r="AD108" s="37">
        <v>0.28218699999999997</v>
      </c>
      <c r="AE108" s="37">
        <v>0.284528</v>
      </c>
      <c r="AF108" s="37">
        <v>0.27177800000000002</v>
      </c>
      <c r="AG108" s="37">
        <v>0.25661600000000001</v>
      </c>
      <c r="AH108" s="37">
        <v>0.25050699999999998</v>
      </c>
      <c r="AI108" s="37">
        <v>0.24198399999999998</v>
      </c>
    </row>
    <row r="109" spans="1:36" ht="15.6" x14ac:dyDescent="0.6">
      <c r="A109" s="37" t="s">
        <v>280</v>
      </c>
      <c r="B109" s="50">
        <v>36141</v>
      </c>
      <c r="G109" s="51">
        <v>59.534799999999997</v>
      </c>
      <c r="M109" s="51">
        <v>0.88068800000000003</v>
      </c>
      <c r="N109" s="51"/>
      <c r="O109" s="51"/>
    </row>
    <row r="110" spans="1:36" ht="15.6" x14ac:dyDescent="0.6">
      <c r="A110" s="37" t="s">
        <v>280</v>
      </c>
      <c r="B110" s="50">
        <v>36152</v>
      </c>
      <c r="G110" s="51">
        <v>126.36199999999999</v>
      </c>
      <c r="M110" s="51">
        <v>1.2085999999999999</v>
      </c>
      <c r="N110" s="51"/>
      <c r="O110" s="51"/>
    </row>
    <row r="111" spans="1:36" ht="15.6" x14ac:dyDescent="0.6">
      <c r="A111" s="37" t="s">
        <v>280</v>
      </c>
      <c r="B111" s="50">
        <v>36154</v>
      </c>
      <c r="G111" s="51"/>
      <c r="M111" s="51"/>
      <c r="N111" s="51"/>
      <c r="O111" s="51"/>
      <c r="AB111" s="37">
        <v>0.299234</v>
      </c>
      <c r="AC111" s="37">
        <v>0.30096800000000001</v>
      </c>
      <c r="AD111" s="37">
        <v>0.29425599999999996</v>
      </c>
      <c r="AE111" s="37">
        <v>0.27185300000000001</v>
      </c>
      <c r="AF111" s="37">
        <v>0.23134799999999997</v>
      </c>
      <c r="AG111" s="37">
        <v>0.22583999999999999</v>
      </c>
      <c r="AH111" s="37">
        <v>0.197404</v>
      </c>
      <c r="AI111" s="37">
        <v>0.11827400000000002</v>
      </c>
      <c r="AJ111" s="37">
        <v>52.96</v>
      </c>
    </row>
    <row r="112" spans="1:36" ht="15.6" x14ac:dyDescent="0.6">
      <c r="A112" s="37" t="s">
        <v>280</v>
      </c>
      <c r="B112" s="50">
        <v>36162</v>
      </c>
      <c r="G112" s="51">
        <v>231.62899999999999</v>
      </c>
      <c r="M112" s="51">
        <v>2.1834199999999999</v>
      </c>
      <c r="N112" s="51"/>
      <c r="O112" s="51"/>
    </row>
    <row r="113" spans="1:38" ht="15.6" x14ac:dyDescent="0.6">
      <c r="A113" s="37" t="s">
        <v>280</v>
      </c>
      <c r="B113" s="50">
        <v>36167</v>
      </c>
      <c r="G113" s="51"/>
      <c r="M113" s="51"/>
      <c r="N113" s="51"/>
      <c r="O113" s="51"/>
      <c r="AB113" s="37">
        <v>0.30346200000000001</v>
      </c>
      <c r="AC113" s="37">
        <v>0.294935</v>
      </c>
      <c r="AD113" s="37">
        <v>0.26891100000000001</v>
      </c>
      <c r="AE113" s="37">
        <v>0.21211099999999999</v>
      </c>
      <c r="AF113" s="37">
        <v>0.195137</v>
      </c>
      <c r="AG113" s="37">
        <v>0.18722100000000003</v>
      </c>
      <c r="AH113" s="37">
        <v>0.17567799999999997</v>
      </c>
      <c r="AI113" s="37">
        <v>8.0256999999999995E-2</v>
      </c>
      <c r="AK113" s="37">
        <v>65.78</v>
      </c>
    </row>
    <row r="114" spans="1:38" ht="15.6" x14ac:dyDescent="0.6">
      <c r="A114" s="37" t="s">
        <v>280</v>
      </c>
      <c r="B114" s="50">
        <v>36173</v>
      </c>
      <c r="G114" s="51">
        <v>371.95699999999999</v>
      </c>
      <c r="M114" s="51">
        <v>2.79217</v>
      </c>
      <c r="N114" s="51"/>
      <c r="O114" s="51"/>
    </row>
    <row r="115" spans="1:38" ht="15.6" x14ac:dyDescent="0.6">
      <c r="A115" s="37" t="s">
        <v>280</v>
      </c>
      <c r="B115" s="50">
        <v>36185</v>
      </c>
      <c r="G115" s="51">
        <v>469.56299999999999</v>
      </c>
      <c r="I115" s="51">
        <v>324.202</v>
      </c>
      <c r="M115" s="51">
        <v>2.6141200000000002</v>
      </c>
      <c r="N115" s="51"/>
      <c r="O115" s="51"/>
      <c r="V115" s="51">
        <v>27.307769999999998</v>
      </c>
      <c r="AB115" s="37">
        <v>0.30406500000000003</v>
      </c>
      <c r="AC115" s="37">
        <v>0.294937</v>
      </c>
      <c r="AD115" s="37">
        <v>0.19347799999999998</v>
      </c>
      <c r="AE115" s="37">
        <v>0.18133400000000002</v>
      </c>
      <c r="AF115" s="37">
        <v>0.17160400000000001</v>
      </c>
      <c r="AG115" s="37">
        <v>0.16489100000000001</v>
      </c>
      <c r="AH115" s="37">
        <v>0.164213</v>
      </c>
      <c r="AI115" s="37">
        <v>9.4740999999999992E-2</v>
      </c>
      <c r="AL115" s="37">
        <v>83.04</v>
      </c>
    </row>
    <row r="116" spans="1:38" ht="15.6" x14ac:dyDescent="0.6">
      <c r="A116" s="37" t="s">
        <v>280</v>
      </c>
      <c r="B116" s="50">
        <v>36196</v>
      </c>
      <c r="G116" s="51">
        <v>496.214</v>
      </c>
      <c r="M116" s="51">
        <v>2.1346099999999999</v>
      </c>
      <c r="N116" s="51"/>
      <c r="O116" s="51"/>
      <c r="V116" s="51"/>
    </row>
    <row r="117" spans="1:38" ht="15.6" x14ac:dyDescent="0.6">
      <c r="A117" s="37" t="s">
        <v>280</v>
      </c>
      <c r="B117" s="50">
        <v>36208</v>
      </c>
      <c r="G117" s="51">
        <v>502.36700000000002</v>
      </c>
      <c r="M117" s="51">
        <v>1.5770900000000001</v>
      </c>
      <c r="N117" s="51"/>
      <c r="O117" s="51"/>
      <c r="V117" s="51"/>
      <c r="AB117" s="37">
        <v>0.302925</v>
      </c>
      <c r="AC117" s="37">
        <v>0.294539</v>
      </c>
      <c r="AD117" s="37">
        <v>0.18640999999999999</v>
      </c>
      <c r="AE117" s="37">
        <v>0.17741999999999999</v>
      </c>
      <c r="AF117" s="37">
        <v>0.159359</v>
      </c>
      <c r="AG117" s="37">
        <v>0.158833</v>
      </c>
      <c r="AH117" s="37">
        <v>0.15648999999999999</v>
      </c>
      <c r="AI117" s="37">
        <v>8.1004900000000005E-2</v>
      </c>
    </row>
    <row r="118" spans="1:38" ht="15.6" x14ac:dyDescent="0.6">
      <c r="A118" s="37" t="s">
        <v>281</v>
      </c>
      <c r="B118" s="50">
        <v>36130</v>
      </c>
      <c r="G118" s="51">
        <v>69.633300000000006</v>
      </c>
      <c r="M118" s="51">
        <v>0.82361499999999999</v>
      </c>
      <c r="N118" s="51"/>
      <c r="O118" s="51"/>
      <c r="V118" s="51"/>
      <c r="AB118" s="37">
        <v>0.31478299999999998</v>
      </c>
      <c r="AC118" s="37">
        <v>0.31584499999999999</v>
      </c>
      <c r="AD118" s="37">
        <v>0.30662800000000001</v>
      </c>
      <c r="AE118" s="37">
        <v>0.31010300000000002</v>
      </c>
      <c r="AF118" s="37">
        <v>0.30631900000000001</v>
      </c>
      <c r="AG118" s="37">
        <v>0.28924399999999995</v>
      </c>
      <c r="AH118" s="37">
        <v>0.28365699999999999</v>
      </c>
      <c r="AI118" s="37">
        <v>0.26355399999999995</v>
      </c>
    </row>
    <row r="119" spans="1:38" ht="15.6" x14ac:dyDescent="0.6">
      <c r="A119" s="37" t="s">
        <v>281</v>
      </c>
      <c r="B119" s="50">
        <v>36141</v>
      </c>
      <c r="G119" s="51">
        <v>139.87200000000001</v>
      </c>
      <c r="M119" s="51">
        <v>1.68726</v>
      </c>
      <c r="N119" s="51"/>
      <c r="O119" s="51"/>
      <c r="V119" s="51"/>
    </row>
    <row r="120" spans="1:38" ht="15.6" x14ac:dyDescent="0.6">
      <c r="A120" s="37" t="s">
        <v>281</v>
      </c>
      <c r="B120" s="50">
        <v>36152</v>
      </c>
      <c r="G120" s="51">
        <v>262.255</v>
      </c>
      <c r="M120" s="51">
        <v>3.2678099999999999</v>
      </c>
      <c r="N120" s="51"/>
      <c r="O120" s="51"/>
      <c r="V120" s="51"/>
    </row>
    <row r="121" spans="1:38" ht="15.6" x14ac:dyDescent="0.6">
      <c r="A121" s="37" t="s">
        <v>281</v>
      </c>
      <c r="B121" s="50">
        <v>36162</v>
      </c>
      <c r="G121" s="51">
        <v>420.517</v>
      </c>
      <c r="M121" s="51">
        <v>4.3009199999999996</v>
      </c>
      <c r="N121" s="51"/>
      <c r="O121" s="51"/>
      <c r="V121" s="51"/>
      <c r="AB121" s="37">
        <v>0.31841200000000003</v>
      </c>
      <c r="AC121" s="37">
        <v>0.314031</v>
      </c>
      <c r="AD121" s="37">
        <v>0.30662800000000001</v>
      </c>
      <c r="AE121" s="37">
        <v>0.29620000000000002</v>
      </c>
      <c r="AF121" s="37">
        <v>0.29665200000000003</v>
      </c>
      <c r="AG121" s="37">
        <v>0.28320200000000001</v>
      </c>
      <c r="AH121" s="37">
        <v>0.258266</v>
      </c>
      <c r="AI121" s="37">
        <v>0.19101899999999999</v>
      </c>
      <c r="AJ121" s="37">
        <v>60.64</v>
      </c>
    </row>
    <row r="122" spans="1:38" ht="15.6" x14ac:dyDescent="0.6">
      <c r="A122" s="37" t="s">
        <v>281</v>
      </c>
      <c r="B122" s="50">
        <v>36173</v>
      </c>
      <c r="G122" s="51">
        <v>613.83500000000004</v>
      </c>
      <c r="M122" s="51">
        <v>5.6005399999999996</v>
      </c>
      <c r="N122" s="51"/>
      <c r="O122" s="51"/>
      <c r="V122" s="51"/>
    </row>
    <row r="123" spans="1:38" ht="15.6" x14ac:dyDescent="0.6">
      <c r="A123" s="37" t="s">
        <v>281</v>
      </c>
      <c r="B123" s="50">
        <v>36180</v>
      </c>
      <c r="G123" s="51"/>
      <c r="M123" s="51"/>
      <c r="N123" s="51"/>
      <c r="O123" s="51"/>
      <c r="V123" s="51"/>
      <c r="AB123" s="37">
        <v>0.31902200000000003</v>
      </c>
      <c r="AC123" s="37">
        <v>0.309803</v>
      </c>
      <c r="AD123" s="37">
        <v>0.27035700000000001</v>
      </c>
      <c r="AE123" s="37">
        <v>0.22668199999999999</v>
      </c>
      <c r="AF123" s="37">
        <v>0.227744</v>
      </c>
      <c r="AG123" s="37">
        <v>0.24693300000000001</v>
      </c>
      <c r="AH123" s="37">
        <v>0.23831800000000003</v>
      </c>
      <c r="AI123" s="37">
        <v>0.162603</v>
      </c>
      <c r="AK123" s="37">
        <v>78.87</v>
      </c>
    </row>
    <row r="124" spans="1:38" ht="15.6" x14ac:dyDescent="0.6">
      <c r="A124" s="37" t="s">
        <v>281</v>
      </c>
      <c r="B124" s="50">
        <v>36185</v>
      </c>
      <c r="G124" s="51">
        <v>796.05200000000002</v>
      </c>
      <c r="M124" s="51">
        <v>5.8661300000000001</v>
      </c>
      <c r="N124" s="51"/>
      <c r="O124" s="51"/>
      <c r="V124" s="51"/>
    </row>
    <row r="125" spans="1:38" ht="15.6" x14ac:dyDescent="0.6">
      <c r="A125" s="37" t="s">
        <v>281</v>
      </c>
      <c r="B125" s="50">
        <v>36196</v>
      </c>
      <c r="G125" s="51">
        <v>912.45</v>
      </c>
      <c r="M125" s="51">
        <v>6.1045299999999996</v>
      </c>
      <c r="N125" s="51"/>
      <c r="O125" s="51"/>
      <c r="V125" s="51"/>
    </row>
    <row r="126" spans="1:38" ht="15.6" x14ac:dyDescent="0.6">
      <c r="A126" s="37" t="s">
        <v>281</v>
      </c>
      <c r="B126" s="50">
        <v>36203</v>
      </c>
      <c r="G126" s="51"/>
      <c r="I126" s="51">
        <v>608.98400000000004</v>
      </c>
      <c r="M126" s="51"/>
      <c r="N126" s="51"/>
      <c r="O126" s="51"/>
      <c r="V126" s="51">
        <v>55.006900000000002</v>
      </c>
      <c r="AB126" s="37">
        <v>0.31786900000000001</v>
      </c>
      <c r="AC126" s="37">
        <v>0.31108199999999997</v>
      </c>
      <c r="AD126" s="37">
        <v>0.26687899999999998</v>
      </c>
      <c r="AE126" s="37">
        <v>0.21543000000000001</v>
      </c>
      <c r="AF126" s="37">
        <v>0.21407699999999999</v>
      </c>
      <c r="AG126" s="37">
        <v>0.178924</v>
      </c>
      <c r="AH126" s="37">
        <v>0.16549600000000003</v>
      </c>
      <c r="AI126" s="37">
        <v>0.13456699999999999</v>
      </c>
      <c r="AL126" s="37">
        <v>101.88</v>
      </c>
    </row>
    <row r="127" spans="1:38" ht="15.6" x14ac:dyDescent="0.6">
      <c r="A127" s="37" t="s">
        <v>281</v>
      </c>
      <c r="B127" s="50">
        <v>36208</v>
      </c>
      <c r="G127" s="51">
        <v>981.85</v>
      </c>
      <c r="I127" s="51"/>
      <c r="M127" s="51">
        <v>5.2667400000000004</v>
      </c>
      <c r="N127" s="51"/>
      <c r="O127" s="51"/>
      <c r="V127" s="51"/>
      <c r="AB127" s="37">
        <v>0.31787400000000005</v>
      </c>
      <c r="AC127" s="37">
        <v>0.31227900000000003</v>
      </c>
      <c r="AD127" s="37">
        <v>0.25420500000000001</v>
      </c>
      <c r="AE127" s="37">
        <v>0.1925</v>
      </c>
      <c r="AF127" s="37">
        <v>0.18993699999999999</v>
      </c>
      <c r="AG127" s="37">
        <v>0.175904</v>
      </c>
      <c r="AH127" s="37">
        <v>0.15764900000000001</v>
      </c>
      <c r="AI127" s="37">
        <v>0.10801799999999999</v>
      </c>
    </row>
    <row r="128" spans="1:38" ht="15.6" x14ac:dyDescent="0.6">
      <c r="A128" s="37" t="s">
        <v>282</v>
      </c>
      <c r="B128" s="50">
        <v>36162</v>
      </c>
      <c r="G128" s="51">
        <v>51.8401</v>
      </c>
      <c r="M128" s="51">
        <v>0.70676600000000001</v>
      </c>
      <c r="N128" s="51"/>
      <c r="O128" s="51"/>
      <c r="V128" s="51"/>
    </row>
    <row r="129" spans="1:38" ht="15.6" x14ac:dyDescent="0.6">
      <c r="A129" s="37" t="s">
        <v>282</v>
      </c>
      <c r="B129" s="50">
        <v>36164</v>
      </c>
      <c r="G129" s="51"/>
      <c r="M129" s="51"/>
      <c r="N129" s="51"/>
      <c r="O129" s="51"/>
      <c r="V129" s="51"/>
      <c r="AB129" s="37">
        <v>0.31453999999999999</v>
      </c>
      <c r="AC129" s="37">
        <v>0.30445299999999997</v>
      </c>
      <c r="AD129" s="37">
        <v>0.27747599999999994</v>
      </c>
      <c r="AE129" s="37">
        <v>0.25649299999999997</v>
      </c>
      <c r="AF129" s="37">
        <v>0.22764299999999998</v>
      </c>
      <c r="AG129" s="37">
        <v>0.21693999999999999</v>
      </c>
      <c r="AH129" s="37">
        <v>0.23217699999999999</v>
      </c>
      <c r="AI129" s="37">
        <v>0.20034800000000003</v>
      </c>
    </row>
    <row r="130" spans="1:38" ht="15.6" x14ac:dyDescent="0.6">
      <c r="A130" s="37" t="s">
        <v>282</v>
      </c>
      <c r="B130" s="50">
        <v>36173</v>
      </c>
      <c r="G130" s="51">
        <v>88.827799999999996</v>
      </c>
      <c r="M130" s="51">
        <v>1.3142400000000001</v>
      </c>
      <c r="N130" s="51"/>
      <c r="O130" s="51"/>
      <c r="V130" s="51"/>
    </row>
    <row r="131" spans="1:38" ht="15.6" x14ac:dyDescent="0.6">
      <c r="A131" s="37" t="s">
        <v>282</v>
      </c>
      <c r="B131" s="50">
        <v>36184</v>
      </c>
      <c r="G131" s="51">
        <v>161.72999999999999</v>
      </c>
      <c r="M131" s="51">
        <v>1.6963299999999999</v>
      </c>
      <c r="N131" s="51"/>
      <c r="O131" s="51"/>
      <c r="V131" s="51"/>
      <c r="AB131" s="37">
        <v>0.31455200000000005</v>
      </c>
      <c r="AC131" s="37">
        <v>0.30322100000000002</v>
      </c>
      <c r="AD131" s="37">
        <v>0.25690200000000002</v>
      </c>
      <c r="AE131" s="37">
        <v>0.22689699999999999</v>
      </c>
      <c r="AF131" s="37">
        <v>0.212562</v>
      </c>
      <c r="AG131" s="37">
        <v>0.20125599999999996</v>
      </c>
      <c r="AH131" s="37">
        <v>0.18992499999999998</v>
      </c>
      <c r="AI131" s="37">
        <v>0.10863200000000002</v>
      </c>
      <c r="AJ131" s="37">
        <v>48.12</v>
      </c>
    </row>
    <row r="132" spans="1:38" ht="15.6" x14ac:dyDescent="0.6">
      <c r="A132" s="37" t="s">
        <v>282</v>
      </c>
      <c r="B132" s="50">
        <v>36196</v>
      </c>
      <c r="G132" s="51">
        <v>271.36099999999999</v>
      </c>
      <c r="M132" s="51">
        <v>2.3673199999999999</v>
      </c>
      <c r="N132" s="51"/>
      <c r="O132" s="51"/>
      <c r="V132" s="51"/>
    </row>
    <row r="133" spans="1:38" ht="15.6" x14ac:dyDescent="0.6">
      <c r="A133" s="37" t="s">
        <v>282</v>
      </c>
      <c r="B133" s="50">
        <v>36198</v>
      </c>
      <c r="G133" s="51"/>
      <c r="M133" s="51"/>
      <c r="N133" s="51"/>
      <c r="O133" s="51"/>
      <c r="V133" s="51"/>
      <c r="AB133" s="37">
        <v>0.30913599999999997</v>
      </c>
      <c r="AC133" s="37">
        <v>0.29838200000000004</v>
      </c>
      <c r="AD133" s="37">
        <v>0.24967700000000001</v>
      </c>
      <c r="AE133" s="37">
        <v>0.22204499999999999</v>
      </c>
      <c r="AF133" s="37">
        <v>0.196878</v>
      </c>
      <c r="AG133" s="37">
        <v>0.18132399999999999</v>
      </c>
      <c r="AH133" s="37">
        <v>0.16763100000000003</v>
      </c>
      <c r="AI133" s="37">
        <v>0.10982600000000001</v>
      </c>
      <c r="AK133" s="37">
        <v>62.21</v>
      </c>
    </row>
    <row r="134" spans="1:38" ht="15.6" x14ac:dyDescent="0.6">
      <c r="A134" s="37" t="s">
        <v>282</v>
      </c>
      <c r="B134" s="50">
        <v>36207</v>
      </c>
      <c r="G134" s="51">
        <v>414.334</v>
      </c>
      <c r="M134" s="51">
        <v>2.7638699999999998</v>
      </c>
      <c r="N134" s="51"/>
      <c r="O134" s="51"/>
      <c r="V134" s="51"/>
    </row>
    <row r="135" spans="1:38" ht="15.6" x14ac:dyDescent="0.6">
      <c r="A135" s="37" t="s">
        <v>282</v>
      </c>
      <c r="B135" s="50">
        <v>36219</v>
      </c>
      <c r="G135" s="51">
        <v>542.79100000000005</v>
      </c>
      <c r="M135" s="51">
        <v>2.3203800000000001</v>
      </c>
      <c r="N135" s="51"/>
      <c r="O135" s="51"/>
      <c r="V135" s="51"/>
    </row>
    <row r="136" spans="1:38" ht="15.6" x14ac:dyDescent="0.6">
      <c r="A136" s="37" t="s">
        <v>282</v>
      </c>
      <c r="B136" s="50">
        <v>36230</v>
      </c>
      <c r="G136" s="51">
        <v>608.84</v>
      </c>
      <c r="M136" s="51">
        <v>2.04237</v>
      </c>
      <c r="N136" s="51"/>
      <c r="O136" s="51"/>
      <c r="V136" s="51"/>
    </row>
    <row r="137" spans="1:38" ht="15.6" x14ac:dyDescent="0.6">
      <c r="A137" s="37" t="s">
        <v>282</v>
      </c>
      <c r="B137" s="50">
        <v>36238</v>
      </c>
      <c r="G137" s="51"/>
      <c r="I137" s="51">
        <v>236.499</v>
      </c>
      <c r="M137" s="51"/>
      <c r="N137" s="51"/>
      <c r="O137" s="51"/>
      <c r="V137" s="51">
        <v>20.636668</v>
      </c>
      <c r="AB137" s="37">
        <v>0.30247499999999999</v>
      </c>
      <c r="AC137" s="37">
        <v>0.28995000000000004</v>
      </c>
      <c r="AD137" s="37">
        <v>0.202625</v>
      </c>
      <c r="AE137" s="37">
        <v>0.19610600000000003</v>
      </c>
      <c r="AF137" s="37">
        <v>0.158246</v>
      </c>
      <c r="AG137" s="37">
        <v>0.14813399999999999</v>
      </c>
      <c r="AH137" s="37">
        <v>0.165796</v>
      </c>
      <c r="AI137" s="37">
        <v>0.16231899999999999</v>
      </c>
      <c r="AL137" s="37">
        <v>102.98</v>
      </c>
    </row>
    <row r="138" spans="1:38" ht="15.6" x14ac:dyDescent="0.6">
      <c r="A138" s="37" t="s">
        <v>282</v>
      </c>
      <c r="B138" s="50">
        <v>36242</v>
      </c>
      <c r="G138" s="51">
        <v>589.43700000000001</v>
      </c>
      <c r="M138" s="51">
        <v>1.6606000000000001</v>
      </c>
      <c r="N138" s="51"/>
      <c r="O138" s="51"/>
      <c r="V138" s="51"/>
      <c r="AB138" s="37">
        <v>0.30428500000000003</v>
      </c>
      <c r="AC138" s="37">
        <v>0.29114399999999996</v>
      </c>
      <c r="AD138" s="37">
        <v>0.20140599999999997</v>
      </c>
      <c r="AE138" s="37">
        <v>0.19251299999999999</v>
      </c>
      <c r="AF138" s="37">
        <v>0.15221399999999999</v>
      </c>
      <c r="AG138" s="37">
        <v>0.151779</v>
      </c>
      <c r="AH138" s="37">
        <v>0.165796</v>
      </c>
      <c r="AI138" s="37">
        <v>0.14364499999999999</v>
      </c>
    </row>
    <row r="139" spans="1:38" ht="15.6" x14ac:dyDescent="0.6">
      <c r="A139" s="37" t="s">
        <v>283</v>
      </c>
      <c r="B139" s="50">
        <v>36162</v>
      </c>
      <c r="G139" s="51">
        <v>76.620800000000003</v>
      </c>
      <c r="M139" s="51">
        <v>1.3013699999999999</v>
      </c>
      <c r="N139" s="51"/>
      <c r="O139" s="51"/>
      <c r="V139" s="51"/>
    </row>
    <row r="140" spans="1:38" ht="15.6" x14ac:dyDescent="0.6">
      <c r="A140" s="37" t="s">
        <v>283</v>
      </c>
      <c r="B140" s="50">
        <v>36164</v>
      </c>
      <c r="G140" s="51"/>
      <c r="M140" s="51"/>
      <c r="N140" s="51"/>
      <c r="O140" s="51"/>
      <c r="V140" s="51"/>
      <c r="AB140" s="37">
        <v>0.31032800000000005</v>
      </c>
      <c r="AC140" s="37">
        <v>0.26583100000000004</v>
      </c>
      <c r="AD140" s="37">
        <v>0.28108</v>
      </c>
      <c r="AE140" s="37">
        <v>0.28843600000000003</v>
      </c>
      <c r="AF140" s="37">
        <v>0.26566900000000004</v>
      </c>
      <c r="AG140" s="37">
        <v>0.26461800000000002</v>
      </c>
      <c r="AH140" s="37">
        <v>0.25328600000000001</v>
      </c>
      <c r="AI140" s="37">
        <v>0.15569000000000002</v>
      </c>
    </row>
    <row r="141" spans="1:38" ht="15.6" x14ac:dyDescent="0.6">
      <c r="A141" s="37" t="s">
        <v>283</v>
      </c>
      <c r="B141" s="50">
        <v>36173</v>
      </c>
      <c r="G141" s="51">
        <v>133.26900000000001</v>
      </c>
      <c r="M141" s="51">
        <v>1.69387</v>
      </c>
      <c r="N141" s="51"/>
      <c r="O141" s="51"/>
      <c r="V141" s="51"/>
    </row>
    <row r="142" spans="1:38" ht="15.6" x14ac:dyDescent="0.6">
      <c r="A142" s="37" t="s">
        <v>283</v>
      </c>
      <c r="B142" s="50">
        <v>36184</v>
      </c>
      <c r="G142" s="51">
        <v>242.07300000000001</v>
      </c>
      <c r="M142" s="51">
        <v>2.8863799999999999</v>
      </c>
      <c r="N142" s="51"/>
      <c r="O142" s="51"/>
      <c r="V142" s="51"/>
      <c r="AB142" s="37">
        <v>0.30910900000000002</v>
      </c>
      <c r="AC142" s="37">
        <v>0.25977299999999998</v>
      </c>
      <c r="AD142" s="37">
        <v>0.28227400000000002</v>
      </c>
      <c r="AE142" s="37">
        <v>0.27335500000000001</v>
      </c>
      <c r="AF142" s="37">
        <v>0.27351099999999995</v>
      </c>
      <c r="AG142" s="37">
        <v>0.271254</v>
      </c>
      <c r="AH142" s="37">
        <v>0.26114100000000001</v>
      </c>
      <c r="AI142" s="37">
        <v>0.20396200000000003</v>
      </c>
      <c r="AJ142" s="37">
        <v>48.13</v>
      </c>
    </row>
    <row r="143" spans="1:38" ht="15.6" x14ac:dyDescent="0.6">
      <c r="A143" s="37" t="s">
        <v>283</v>
      </c>
      <c r="B143" s="50">
        <v>36196</v>
      </c>
      <c r="G143" s="51">
        <v>384.18400000000003</v>
      </c>
      <c r="M143" s="51">
        <v>4.6770100000000001</v>
      </c>
      <c r="N143" s="51"/>
      <c r="O143" s="51"/>
      <c r="V143" s="51"/>
    </row>
    <row r="144" spans="1:38" ht="15.6" x14ac:dyDescent="0.6">
      <c r="A144" s="37" t="s">
        <v>283</v>
      </c>
      <c r="B144" s="50">
        <v>36204</v>
      </c>
      <c r="G144" s="51"/>
      <c r="M144" s="51"/>
      <c r="N144" s="51"/>
      <c r="O144" s="51"/>
      <c r="V144" s="51"/>
      <c r="AB144" s="37">
        <v>0.309699</v>
      </c>
      <c r="AC144" s="37">
        <v>0.26761500000000005</v>
      </c>
      <c r="AD144" s="37">
        <v>0.27140300000000001</v>
      </c>
      <c r="AE144" s="37">
        <v>0.24921199999999999</v>
      </c>
      <c r="AF144" s="37">
        <v>0.214393</v>
      </c>
      <c r="AG144" s="37">
        <v>0.19401199999999999</v>
      </c>
      <c r="AH144" s="37">
        <v>0.19353899999999999</v>
      </c>
      <c r="AI144" s="37">
        <v>0.15509900000000001</v>
      </c>
      <c r="AK144" s="37">
        <v>68.48</v>
      </c>
    </row>
    <row r="145" spans="1:38" ht="15.6" x14ac:dyDescent="0.6">
      <c r="A145" s="37" t="s">
        <v>283</v>
      </c>
      <c r="B145" s="50">
        <v>36207</v>
      </c>
      <c r="G145" s="51">
        <v>552.79600000000005</v>
      </c>
      <c r="M145" s="51">
        <v>6.0601099999999999</v>
      </c>
      <c r="N145" s="51"/>
      <c r="O145" s="51"/>
      <c r="V145" s="51"/>
    </row>
    <row r="146" spans="1:38" ht="15.6" x14ac:dyDescent="0.6">
      <c r="A146" s="37" t="s">
        <v>283</v>
      </c>
      <c r="B146" s="50">
        <v>36219</v>
      </c>
      <c r="G146" s="51">
        <v>732.53800000000001</v>
      </c>
      <c r="M146" s="51">
        <v>6.11571</v>
      </c>
      <c r="N146" s="51"/>
      <c r="O146" s="51"/>
      <c r="V146" s="51"/>
    </row>
    <row r="147" spans="1:38" ht="15.6" x14ac:dyDescent="0.6">
      <c r="A147" s="37" t="s">
        <v>283</v>
      </c>
      <c r="B147" s="50">
        <v>36230</v>
      </c>
      <c r="G147" s="51">
        <v>864.39599999999996</v>
      </c>
      <c r="M147" s="51">
        <v>6.1832099999999999</v>
      </c>
      <c r="N147" s="51"/>
      <c r="O147" s="51"/>
      <c r="V147" s="51"/>
    </row>
    <row r="148" spans="1:38" ht="15.6" x14ac:dyDescent="0.6">
      <c r="A148" s="37" t="s">
        <v>283</v>
      </c>
      <c r="B148" s="50">
        <v>36242</v>
      </c>
      <c r="G148" s="51">
        <v>960.38199999999995</v>
      </c>
      <c r="M148" s="51">
        <v>4.5435699999999999</v>
      </c>
      <c r="N148" s="51"/>
      <c r="O148" s="51"/>
      <c r="V148" s="51"/>
    </row>
    <row r="149" spans="1:38" ht="15.6" x14ac:dyDescent="0.6">
      <c r="A149" s="37" t="s">
        <v>283</v>
      </c>
      <c r="B149" s="50">
        <v>36249</v>
      </c>
      <c r="I149" s="51">
        <v>213.03899999999999</v>
      </c>
      <c r="M149" s="51"/>
      <c r="N149" s="51"/>
      <c r="O149" s="51"/>
      <c r="V149" s="51">
        <v>31.112500000000001</v>
      </c>
      <c r="AB149" s="37">
        <v>0.309699</v>
      </c>
      <c r="AC149" s="37">
        <v>0.22900700000000002</v>
      </c>
      <c r="AD149" s="37">
        <v>0.22617199999999998</v>
      </c>
      <c r="AE149" s="37">
        <v>0.16592600000000002</v>
      </c>
      <c r="AF149" s="37">
        <v>0.16488800000000001</v>
      </c>
      <c r="AG149" s="37">
        <v>0.17409199999999997</v>
      </c>
      <c r="AH149" s="37">
        <v>0.18751899999999999</v>
      </c>
      <c r="AI149" s="37">
        <v>0.22204699999999997</v>
      </c>
      <c r="AL149" s="37">
        <v>113.56</v>
      </c>
    </row>
    <row r="150" spans="1:38" ht="15.6" x14ac:dyDescent="0.6">
      <c r="A150" s="37" t="s">
        <v>283</v>
      </c>
      <c r="B150" s="50">
        <v>36255</v>
      </c>
      <c r="I150" s="51"/>
      <c r="M150" s="51"/>
      <c r="N150" s="51"/>
      <c r="O150" s="51"/>
      <c r="V150" s="51"/>
      <c r="AB150" s="37">
        <v>0.310944</v>
      </c>
      <c r="AC150" s="37">
        <v>0.21938099999999999</v>
      </c>
      <c r="AD150" s="37">
        <v>0.227353</v>
      </c>
      <c r="AE150" s="37">
        <v>0.17560300000000001</v>
      </c>
      <c r="AF150" s="37">
        <v>0.175759</v>
      </c>
      <c r="AG150" s="37">
        <v>0.18315399999999998</v>
      </c>
      <c r="AH150" s="37">
        <v>0.18511900000000001</v>
      </c>
      <c r="AI150" s="37">
        <v>0.18528700000000001</v>
      </c>
    </row>
    <row r="151" spans="1:38" ht="15.6" x14ac:dyDescent="0.6">
      <c r="A151" s="37" t="s">
        <v>284</v>
      </c>
      <c r="B151" s="50">
        <v>36479</v>
      </c>
      <c r="G151" s="51">
        <v>13.042999999999999</v>
      </c>
      <c r="V151" s="51"/>
      <c r="AA151" s="37">
        <v>0.34857900000000003</v>
      </c>
      <c r="AB151" s="37">
        <v>0.34448599999999996</v>
      </c>
      <c r="AC151" s="37">
        <v>0.33397300000000002</v>
      </c>
      <c r="AD151" s="37">
        <v>0.31865399999999999</v>
      </c>
      <c r="AE151" s="37">
        <v>0.301732</v>
      </c>
      <c r="AF151" s="37">
        <v>0.30244100000000002</v>
      </c>
      <c r="AG151" s="37">
        <v>0.30101699999999998</v>
      </c>
      <c r="AH151" s="37">
        <v>0.31455500000000003</v>
      </c>
      <c r="AI151" s="37">
        <v>0.26931500000000003</v>
      </c>
    </row>
    <row r="152" spans="1:38" ht="15.6" x14ac:dyDescent="0.6">
      <c r="A152" s="37" t="s">
        <v>284</v>
      </c>
      <c r="B152" s="50">
        <v>36489</v>
      </c>
      <c r="G152" s="51">
        <v>24.582899999999999</v>
      </c>
      <c r="V152" s="51"/>
    </row>
    <row r="153" spans="1:38" ht="15.6" x14ac:dyDescent="0.6">
      <c r="A153" s="37" t="s">
        <v>284</v>
      </c>
      <c r="B153" s="50">
        <v>36499</v>
      </c>
      <c r="G153" s="51">
        <v>36.134999999999998</v>
      </c>
      <c r="V153" s="51"/>
    </row>
    <row r="154" spans="1:38" ht="15.6" x14ac:dyDescent="0.6">
      <c r="A154" s="37" t="s">
        <v>284</v>
      </c>
      <c r="B154" s="50">
        <v>36509</v>
      </c>
      <c r="G154" s="51">
        <v>68.221100000000007</v>
      </c>
      <c r="V154" s="51"/>
    </row>
    <row r="155" spans="1:38" ht="15.6" x14ac:dyDescent="0.6">
      <c r="A155" s="37" t="s">
        <v>284</v>
      </c>
      <c r="B155" s="50">
        <v>36511</v>
      </c>
      <c r="V155" s="51"/>
      <c r="AA155" s="37">
        <v>0.33949499999999999</v>
      </c>
      <c r="AB155" s="37">
        <v>0.341275</v>
      </c>
      <c r="AC155" s="37">
        <v>0.32649</v>
      </c>
      <c r="AD155" s="37">
        <v>0.31117099999999998</v>
      </c>
      <c r="AE155" s="37">
        <v>0.30226700000000001</v>
      </c>
      <c r="AF155" s="37">
        <v>0.29335999999999995</v>
      </c>
      <c r="AG155" s="37">
        <v>0.27911200000000003</v>
      </c>
      <c r="AH155" s="37">
        <v>0.245091</v>
      </c>
      <c r="AI155" s="37">
        <v>0.114887</v>
      </c>
      <c r="AJ155" s="37">
        <v>60.72</v>
      </c>
    </row>
    <row r="156" spans="1:38" ht="15.6" x14ac:dyDescent="0.6">
      <c r="A156" s="37" t="s">
        <v>284</v>
      </c>
      <c r="B156" s="50">
        <v>36520</v>
      </c>
      <c r="G156" s="51">
        <v>110.58799999999999</v>
      </c>
      <c r="V156" s="51"/>
    </row>
    <row r="157" spans="1:38" ht="15.6" x14ac:dyDescent="0.6">
      <c r="A157" s="37" t="s">
        <v>284</v>
      </c>
      <c r="B157" s="50">
        <v>36531</v>
      </c>
      <c r="G157" s="51">
        <v>200.18299999999999</v>
      </c>
      <c r="V157" s="51"/>
    </row>
    <row r="158" spans="1:38" ht="15.6" x14ac:dyDescent="0.6">
      <c r="A158" s="37" t="s">
        <v>284</v>
      </c>
      <c r="B158" s="50">
        <v>36533</v>
      </c>
      <c r="V158" s="51"/>
      <c r="AA158" s="37">
        <v>0.343225</v>
      </c>
      <c r="AB158" s="37">
        <v>0.33967199999999997</v>
      </c>
      <c r="AC158" s="37">
        <v>0.33664499999999997</v>
      </c>
      <c r="AD158" s="37">
        <v>0.32987299999999997</v>
      </c>
      <c r="AE158" s="37">
        <v>0.32096800000000003</v>
      </c>
      <c r="AF158" s="37">
        <v>0.318471</v>
      </c>
      <c r="AG158" s="37">
        <v>0.30957200000000001</v>
      </c>
      <c r="AH158" s="37">
        <v>0.27608199999999999</v>
      </c>
      <c r="AI158" s="37">
        <v>0.16938900000000001</v>
      </c>
      <c r="AK158" s="37">
        <v>82.33</v>
      </c>
    </row>
    <row r="159" spans="1:38" ht="15.6" x14ac:dyDescent="0.6">
      <c r="A159" s="37" t="s">
        <v>284</v>
      </c>
      <c r="B159" s="50">
        <v>36541</v>
      </c>
      <c r="G159" s="51">
        <v>355.44</v>
      </c>
      <c r="V159" s="51"/>
    </row>
    <row r="160" spans="1:38" ht="15.6" x14ac:dyDescent="0.6">
      <c r="A160" s="37" t="s">
        <v>284</v>
      </c>
      <c r="B160" s="50">
        <v>36553</v>
      </c>
      <c r="G160" s="51">
        <v>452.23599999999999</v>
      </c>
      <c r="V160" s="51"/>
    </row>
    <row r="161" spans="1:38" ht="15.6" x14ac:dyDescent="0.6">
      <c r="A161" s="37" t="s">
        <v>284</v>
      </c>
      <c r="B161" s="50">
        <v>36564</v>
      </c>
      <c r="G161" s="51">
        <v>539.78099999999995</v>
      </c>
      <c r="V161" s="51"/>
    </row>
    <row r="162" spans="1:38" ht="15.6" x14ac:dyDescent="0.6">
      <c r="A162" s="37" t="s">
        <v>284</v>
      </c>
      <c r="B162" s="50">
        <v>36575</v>
      </c>
      <c r="G162" s="51">
        <v>580.08299999999997</v>
      </c>
      <c r="I162" s="51">
        <v>227.017</v>
      </c>
      <c r="M162" s="51"/>
      <c r="N162" s="51"/>
      <c r="O162" s="51"/>
      <c r="V162" s="51">
        <v>23.837949999999999</v>
      </c>
      <c r="AA162" s="37">
        <v>0.33949299999999999</v>
      </c>
      <c r="AB162" s="37">
        <v>0.33486300000000002</v>
      </c>
      <c r="AC162" s="37">
        <v>0.30298199999999997</v>
      </c>
      <c r="AD162" s="37">
        <v>0.26575500000000002</v>
      </c>
      <c r="AE162" s="37">
        <v>0.183642</v>
      </c>
      <c r="AF162" s="37">
        <v>0.16458200000000001</v>
      </c>
      <c r="AG162" s="37">
        <v>0.15620699999999998</v>
      </c>
      <c r="AH162" s="37">
        <v>0.16066299999999997</v>
      </c>
      <c r="AI162" s="37">
        <v>8.2824599999999998E-2</v>
      </c>
      <c r="AL162" s="37">
        <v>124.42</v>
      </c>
    </row>
    <row r="163" spans="1:38" ht="15.6" x14ac:dyDescent="0.6">
      <c r="A163" s="37" t="s">
        <v>284</v>
      </c>
      <c r="B163" s="50">
        <v>36585</v>
      </c>
      <c r="G163" s="51">
        <v>596.77200000000005</v>
      </c>
      <c r="V163" s="51"/>
    </row>
    <row r="164" spans="1:38" ht="15.6" x14ac:dyDescent="0.6">
      <c r="A164" s="37" t="s">
        <v>284</v>
      </c>
      <c r="B164" s="50">
        <v>36593</v>
      </c>
      <c r="G164" s="51">
        <v>602.11199999999997</v>
      </c>
      <c r="V164" s="51"/>
    </row>
    <row r="165" spans="1:38" ht="15.6" x14ac:dyDescent="0.6">
      <c r="A165" s="37" t="s">
        <v>284</v>
      </c>
      <c r="B165" s="50">
        <v>36601</v>
      </c>
      <c r="G165" s="51">
        <v>601.27700000000004</v>
      </c>
      <c r="V165" s="51"/>
      <c r="AA165" s="37">
        <v>0.33949299999999999</v>
      </c>
      <c r="AB165" s="37">
        <v>0.33486300000000002</v>
      </c>
      <c r="AC165" s="37">
        <v>0.30298199999999997</v>
      </c>
      <c r="AD165" s="37">
        <v>0.26575500000000002</v>
      </c>
      <c r="AE165" s="37">
        <v>0.183642</v>
      </c>
      <c r="AF165" s="37">
        <v>0.16458200000000001</v>
      </c>
      <c r="AG165" s="37">
        <v>0.15620699999999998</v>
      </c>
      <c r="AH165" s="37">
        <v>0.16066299999999997</v>
      </c>
      <c r="AI165" s="37">
        <v>8.2824599999999998E-2</v>
      </c>
    </row>
    <row r="166" spans="1:38" ht="15.6" x14ac:dyDescent="0.6">
      <c r="A166" s="37" t="s">
        <v>285</v>
      </c>
      <c r="B166" s="50">
        <v>36479</v>
      </c>
      <c r="G166" s="51">
        <v>42.807200000000002</v>
      </c>
      <c r="V166" s="51"/>
      <c r="AA166" s="37">
        <v>0.34098899999999999</v>
      </c>
      <c r="AB166" s="37">
        <v>0.34104799999999996</v>
      </c>
      <c r="AC166" s="37">
        <v>0.32243499999999997</v>
      </c>
      <c r="AD166" s="37">
        <v>0.31235499999999999</v>
      </c>
      <c r="AE166" s="37">
        <v>0.29267399999999999</v>
      </c>
      <c r="AF166" s="37">
        <v>0.29753599999999997</v>
      </c>
      <c r="AG166" s="37">
        <v>0.29972900000000002</v>
      </c>
      <c r="AH166" s="37">
        <v>0.30512299999999998</v>
      </c>
      <c r="AI166" s="37">
        <v>0.22461899999999999</v>
      </c>
    </row>
    <row r="167" spans="1:38" ht="15.6" x14ac:dyDescent="0.6">
      <c r="A167" s="37" t="s">
        <v>285</v>
      </c>
      <c r="B167" s="50">
        <v>36489</v>
      </c>
      <c r="G167" s="51">
        <v>80.017700000000005</v>
      </c>
      <c r="V167" s="51"/>
    </row>
    <row r="168" spans="1:38" ht="15.6" x14ac:dyDescent="0.6">
      <c r="A168" s="37" t="s">
        <v>285</v>
      </c>
      <c r="B168" s="50">
        <v>36499</v>
      </c>
      <c r="G168" s="51">
        <v>136.73099999999999</v>
      </c>
      <c r="V168" s="51"/>
    </row>
    <row r="169" spans="1:38" ht="15.6" x14ac:dyDescent="0.6">
      <c r="A169" s="37" t="s">
        <v>285</v>
      </c>
      <c r="B169" s="50">
        <v>36508</v>
      </c>
      <c r="V169" s="51"/>
      <c r="AA169" s="37">
        <v>0.34098899999999999</v>
      </c>
      <c r="AB169" s="37">
        <v>0.34104799999999996</v>
      </c>
      <c r="AC169" s="37">
        <v>0.32243499999999997</v>
      </c>
      <c r="AD169" s="37">
        <v>0.31235499999999999</v>
      </c>
      <c r="AE169" s="37">
        <v>0.29267399999999999</v>
      </c>
      <c r="AF169" s="37">
        <v>0.29753599999999997</v>
      </c>
      <c r="AG169" s="37">
        <v>0.29972900000000002</v>
      </c>
      <c r="AH169" s="37">
        <v>0.30512299999999998</v>
      </c>
      <c r="AI169" s="37">
        <v>0.22461899999999999</v>
      </c>
      <c r="AJ169" s="37">
        <v>57.83</v>
      </c>
    </row>
    <row r="170" spans="1:38" ht="15.6" x14ac:dyDescent="0.6">
      <c r="A170" s="37" t="s">
        <v>285</v>
      </c>
      <c r="B170" s="50">
        <v>36509</v>
      </c>
      <c r="G170" s="51">
        <v>232.464</v>
      </c>
      <c r="V170" s="51"/>
    </row>
    <row r="171" spans="1:38" ht="15.6" x14ac:dyDescent="0.6">
      <c r="A171" s="37" t="s">
        <v>285</v>
      </c>
      <c r="B171" s="50">
        <v>36520</v>
      </c>
      <c r="G171" s="51">
        <v>387.74599999999998</v>
      </c>
      <c r="V171" s="51"/>
    </row>
    <row r="172" spans="1:38" ht="15.6" x14ac:dyDescent="0.6">
      <c r="A172" s="37" t="s">
        <v>285</v>
      </c>
      <c r="B172" s="50">
        <v>36529</v>
      </c>
      <c r="G172" s="51"/>
      <c r="V172" s="51"/>
      <c r="AA172" s="37">
        <v>0.34632300000000005</v>
      </c>
      <c r="AB172" s="37">
        <v>0.341582</v>
      </c>
      <c r="AC172" s="37">
        <v>0.31176199999999998</v>
      </c>
      <c r="AD172" s="37">
        <v>0.30595300000000003</v>
      </c>
      <c r="AE172" s="37">
        <v>0.29320800000000002</v>
      </c>
      <c r="AF172" s="37">
        <v>0.28632999999999997</v>
      </c>
      <c r="AG172" s="37">
        <v>0.28532400000000002</v>
      </c>
      <c r="AH172" s="37">
        <v>0.28271499999999999</v>
      </c>
      <c r="AI172" s="37">
        <v>0.20327700000000001</v>
      </c>
      <c r="AK172" s="37">
        <v>78.72</v>
      </c>
    </row>
    <row r="173" spans="1:38" ht="15.6" x14ac:dyDescent="0.6">
      <c r="A173" s="37" t="s">
        <v>285</v>
      </c>
      <c r="B173" s="50">
        <v>36531</v>
      </c>
      <c r="G173" s="51">
        <v>576.91</v>
      </c>
      <c r="V173" s="51"/>
    </row>
    <row r="174" spans="1:38" ht="15.6" x14ac:dyDescent="0.6">
      <c r="A174" s="37" t="s">
        <v>285</v>
      </c>
      <c r="B174" s="50">
        <v>36541</v>
      </c>
      <c r="G174" s="51">
        <v>747.56899999999996</v>
      </c>
      <c r="V174" s="51"/>
    </row>
    <row r="175" spans="1:38" ht="15.6" x14ac:dyDescent="0.6">
      <c r="A175" s="37" t="s">
        <v>285</v>
      </c>
      <c r="B175" s="50">
        <v>36553</v>
      </c>
      <c r="G175" s="51">
        <v>909.04200000000003</v>
      </c>
      <c r="V175" s="51"/>
    </row>
    <row r="176" spans="1:38" ht="15.6" x14ac:dyDescent="0.6">
      <c r="A176" s="37" t="s">
        <v>285</v>
      </c>
      <c r="B176" s="50">
        <v>36564</v>
      </c>
      <c r="G176" s="51">
        <v>1006.84</v>
      </c>
      <c r="V176" s="51"/>
    </row>
    <row r="177" spans="1:38" ht="15.6" x14ac:dyDescent="0.6">
      <c r="A177" s="37" t="s">
        <v>285</v>
      </c>
      <c r="B177" s="50">
        <v>36575</v>
      </c>
      <c r="G177" s="51">
        <v>1065.6300000000001</v>
      </c>
      <c r="I177" s="51">
        <v>507.56150000000002</v>
      </c>
      <c r="M177" s="51"/>
      <c r="N177" s="51"/>
      <c r="O177" s="51"/>
      <c r="V177" s="51">
        <v>62.857100000000003</v>
      </c>
      <c r="AA177" s="37">
        <v>0.34632199999999996</v>
      </c>
      <c r="AB177" s="37">
        <v>0.337314</v>
      </c>
      <c r="AC177" s="37">
        <v>0.28562000000000004</v>
      </c>
      <c r="AD177" s="37">
        <v>0.20778199999999999</v>
      </c>
      <c r="AE177" s="37">
        <v>0.17796299999999998</v>
      </c>
      <c r="AF177" s="37">
        <v>0.16841999999999999</v>
      </c>
      <c r="AG177" s="37">
        <v>0.152472</v>
      </c>
      <c r="AH177" s="37">
        <v>0.14452799999999999</v>
      </c>
      <c r="AI177" s="37">
        <v>0.164329</v>
      </c>
      <c r="AL177" s="37">
        <v>124.05</v>
      </c>
    </row>
    <row r="178" spans="1:38" ht="15.6" x14ac:dyDescent="0.6">
      <c r="A178" s="37" t="s">
        <v>285</v>
      </c>
      <c r="B178" s="50">
        <v>36585</v>
      </c>
      <c r="G178" s="51">
        <v>1094.6300000000001</v>
      </c>
      <c r="V178" s="51"/>
    </row>
    <row r="179" spans="1:38" ht="15.6" x14ac:dyDescent="0.6">
      <c r="A179" s="37" t="s">
        <v>285</v>
      </c>
      <c r="B179" s="50">
        <v>36593</v>
      </c>
      <c r="G179" s="51">
        <v>1108.17</v>
      </c>
      <c r="V179" s="51"/>
    </row>
    <row r="180" spans="1:38" ht="15.6" x14ac:dyDescent="0.6">
      <c r="A180" s="37" t="s">
        <v>285</v>
      </c>
      <c r="B180" s="50">
        <v>36601</v>
      </c>
      <c r="G180" s="51">
        <v>1116.5899999999999</v>
      </c>
      <c r="V180" s="51"/>
      <c r="AA180" s="37">
        <v>0.34578999999999999</v>
      </c>
      <c r="AB180" s="37">
        <v>0.33731499999999998</v>
      </c>
      <c r="AC180" s="37">
        <v>0.29202400000000001</v>
      </c>
      <c r="AD180" s="37">
        <v>0.22325600000000004</v>
      </c>
      <c r="AE180" s="37">
        <v>0.198239</v>
      </c>
      <c r="AF180" s="37">
        <v>0.18869399999999997</v>
      </c>
      <c r="AG180" s="37">
        <v>0.173814</v>
      </c>
      <c r="AH180" s="37">
        <v>0.18027699999999999</v>
      </c>
      <c r="AI180" s="37">
        <v>0.14458799999999999</v>
      </c>
    </row>
    <row r="181" spans="1:38" ht="15.6" x14ac:dyDescent="0.6">
      <c r="A181" s="37" t="s">
        <v>286</v>
      </c>
      <c r="B181" s="50">
        <v>36510</v>
      </c>
      <c r="G181" s="51">
        <v>13.7818</v>
      </c>
      <c r="V181" s="51"/>
    </row>
    <row r="182" spans="1:38" ht="15.6" x14ac:dyDescent="0.6">
      <c r="A182" s="37" t="s">
        <v>286</v>
      </c>
      <c r="B182" s="50">
        <v>36514</v>
      </c>
      <c r="G182" s="51"/>
      <c r="V182" s="51"/>
      <c r="AA182" s="37">
        <v>0.34619300000000003</v>
      </c>
      <c r="AB182" s="37">
        <v>0.34131699999999998</v>
      </c>
      <c r="AC182" s="37">
        <v>0.32627299999999998</v>
      </c>
      <c r="AD182" s="37">
        <v>0.305342</v>
      </c>
      <c r="AE182" s="37">
        <v>0.28655200000000003</v>
      </c>
      <c r="AF182" s="37">
        <v>0.30094199999999999</v>
      </c>
      <c r="AG182" s="37">
        <v>0.29713699999999998</v>
      </c>
      <c r="AH182" s="37">
        <v>0.29654199999999997</v>
      </c>
      <c r="AI182" s="37">
        <v>0.19533499999999998</v>
      </c>
    </row>
    <row r="183" spans="1:38" ht="15.6" x14ac:dyDescent="0.6">
      <c r="A183" s="37" t="s">
        <v>286</v>
      </c>
      <c r="B183" s="50">
        <v>36521</v>
      </c>
      <c r="G183" s="51">
        <v>22.193000000000001</v>
      </c>
      <c r="V183" s="51"/>
    </row>
    <row r="184" spans="1:38" ht="15.6" x14ac:dyDescent="0.6">
      <c r="A184" s="37" t="s">
        <v>286</v>
      </c>
      <c r="B184" s="50">
        <v>36532</v>
      </c>
      <c r="G184" s="51">
        <v>38.805300000000003</v>
      </c>
      <c r="V184" s="51"/>
    </row>
    <row r="185" spans="1:38" ht="15.6" x14ac:dyDescent="0.6">
      <c r="A185" s="37" t="s">
        <v>286</v>
      </c>
      <c r="B185" s="50">
        <v>36542</v>
      </c>
      <c r="G185" s="51">
        <v>63.588099999999997</v>
      </c>
      <c r="V185" s="51"/>
    </row>
    <row r="186" spans="1:38" ht="15.6" x14ac:dyDescent="0.6">
      <c r="A186" s="37" t="s">
        <v>286</v>
      </c>
      <c r="B186" s="50">
        <v>36543</v>
      </c>
      <c r="V186" s="51"/>
      <c r="AA186" s="37">
        <v>0.34405500000000006</v>
      </c>
      <c r="AB186" s="37">
        <v>0.33917600000000003</v>
      </c>
      <c r="AC186" s="37">
        <v>0.33376700000000004</v>
      </c>
      <c r="AD186" s="37">
        <v>0.32514300000000002</v>
      </c>
      <c r="AE186" s="37">
        <v>0.31438099999999997</v>
      </c>
      <c r="AF186" s="37">
        <v>0.30147699999999999</v>
      </c>
      <c r="AG186" s="37">
        <v>0.29767299999999997</v>
      </c>
      <c r="AH186" s="37">
        <v>0.28423399999999999</v>
      </c>
      <c r="AI186" s="37">
        <v>0.207646</v>
      </c>
      <c r="AJ186" s="37">
        <v>57.62</v>
      </c>
    </row>
    <row r="187" spans="1:38" ht="15.6" x14ac:dyDescent="0.6">
      <c r="A187" s="37" t="s">
        <v>286</v>
      </c>
      <c r="B187" s="50">
        <v>36554</v>
      </c>
      <c r="G187" s="51">
        <v>114.026</v>
      </c>
      <c r="V187" s="51"/>
    </row>
    <row r="188" spans="1:38" ht="15.6" x14ac:dyDescent="0.6">
      <c r="A188" s="37" t="s">
        <v>286</v>
      </c>
      <c r="B188" s="50">
        <v>36562</v>
      </c>
      <c r="V188" s="51"/>
      <c r="AA188" s="37">
        <v>0.34303199999999995</v>
      </c>
      <c r="AB188" s="37">
        <v>0.33606400000000003</v>
      </c>
      <c r="AC188" s="37">
        <v>0.32909599999999994</v>
      </c>
      <c r="AD188" s="37">
        <v>0.32427300000000003</v>
      </c>
      <c r="AE188" s="37">
        <v>0.30712099999999998</v>
      </c>
      <c r="AF188" s="37">
        <v>0.30176100000000006</v>
      </c>
      <c r="AG188" s="37">
        <v>0.28300200000000003</v>
      </c>
      <c r="AH188" s="37">
        <v>0.24119399999999999</v>
      </c>
      <c r="AI188" s="37">
        <v>0.180092</v>
      </c>
      <c r="AK188" s="37">
        <v>76.72</v>
      </c>
    </row>
    <row r="189" spans="1:38" ht="15.6" x14ac:dyDescent="0.6">
      <c r="A189" s="37" t="s">
        <v>286</v>
      </c>
      <c r="B189" s="50">
        <v>36565</v>
      </c>
      <c r="G189" s="51">
        <v>199.30600000000001</v>
      </c>
      <c r="V189" s="51"/>
    </row>
    <row r="190" spans="1:38" ht="15.6" x14ac:dyDescent="0.6">
      <c r="A190" s="37" t="s">
        <v>286</v>
      </c>
      <c r="B190" s="50">
        <v>36576</v>
      </c>
      <c r="G190" s="51">
        <v>316.32799999999997</v>
      </c>
      <c r="V190" s="51"/>
    </row>
    <row r="191" spans="1:38" ht="15.6" x14ac:dyDescent="0.6">
      <c r="A191" s="37" t="s">
        <v>286</v>
      </c>
      <c r="B191" s="50">
        <v>36586</v>
      </c>
      <c r="G191" s="51">
        <v>443.59199999999998</v>
      </c>
      <c r="V191" s="51"/>
    </row>
    <row r="192" spans="1:38" ht="15.6" x14ac:dyDescent="0.6">
      <c r="A192" s="37" t="s">
        <v>286</v>
      </c>
      <c r="B192" s="50">
        <v>36593</v>
      </c>
      <c r="I192" s="51">
        <v>276.53699999999998</v>
      </c>
      <c r="M192" s="51"/>
      <c r="N192" s="51"/>
      <c r="O192" s="51"/>
      <c r="V192" s="51">
        <v>22.025590000000001</v>
      </c>
      <c r="AA192" s="37">
        <v>0.34356799999999998</v>
      </c>
      <c r="AB192" s="37">
        <v>0.33338400000000001</v>
      </c>
      <c r="AC192" s="37">
        <v>0.29586499999999999</v>
      </c>
      <c r="AD192" s="37">
        <v>0.23958699999999999</v>
      </c>
      <c r="AE192" s="37">
        <v>0.20528300000000002</v>
      </c>
      <c r="AF192" s="37">
        <v>0.19081199999999998</v>
      </c>
      <c r="AG192" s="37">
        <v>0.18437999999999999</v>
      </c>
      <c r="AH192" s="37">
        <v>0.180092</v>
      </c>
      <c r="AI192" s="37">
        <v>0.11470100000000001</v>
      </c>
      <c r="AL192" s="37">
        <v>107.25</v>
      </c>
    </row>
    <row r="193" spans="1:37" ht="15.6" x14ac:dyDescent="0.6">
      <c r="A193" s="37" t="s">
        <v>286</v>
      </c>
      <c r="B193" s="50">
        <v>36594</v>
      </c>
      <c r="G193" s="51">
        <v>531.87800000000004</v>
      </c>
      <c r="V193" s="51"/>
    </row>
    <row r="194" spans="1:37" ht="15.6" x14ac:dyDescent="0.6">
      <c r="A194" s="37" t="s">
        <v>286</v>
      </c>
      <c r="B194" s="50">
        <v>36602</v>
      </c>
      <c r="G194" s="51">
        <v>579.16899999999998</v>
      </c>
      <c r="V194" s="51"/>
    </row>
    <row r="195" spans="1:37" ht="15.6" x14ac:dyDescent="0.6">
      <c r="A195" s="37" t="s">
        <v>286</v>
      </c>
      <c r="B195" s="50">
        <v>36612</v>
      </c>
      <c r="G195" s="51">
        <v>603.952</v>
      </c>
      <c r="V195" s="51"/>
    </row>
    <row r="196" spans="1:37" ht="15.6" x14ac:dyDescent="0.6">
      <c r="A196" s="37" t="s">
        <v>286</v>
      </c>
      <c r="B196" s="50">
        <v>36621</v>
      </c>
      <c r="G196" s="51">
        <v>608.221</v>
      </c>
      <c r="V196" s="51"/>
    </row>
    <row r="197" spans="1:37" ht="15.6" x14ac:dyDescent="0.6">
      <c r="A197" s="37" t="s">
        <v>286</v>
      </c>
      <c r="B197" s="50">
        <v>36627</v>
      </c>
      <c r="G197" s="51">
        <v>608.34299999999996</v>
      </c>
      <c r="V197" s="51"/>
      <c r="AA197" s="37">
        <v>0.34142400000000006</v>
      </c>
      <c r="AB197" s="37">
        <v>0.33016800000000002</v>
      </c>
      <c r="AC197" s="37">
        <v>0.29318499999999997</v>
      </c>
      <c r="AD197" s="37">
        <v>0.224579</v>
      </c>
      <c r="AE197" s="37">
        <v>0.19295599999999999</v>
      </c>
      <c r="AF197" s="37">
        <v>0.17580400000000002</v>
      </c>
      <c r="AG197" s="37">
        <v>0.16829999999999998</v>
      </c>
      <c r="AH197" s="37">
        <v>0.16347600000000001</v>
      </c>
      <c r="AI197" s="37">
        <v>8.46861E-2</v>
      </c>
    </row>
    <row r="198" spans="1:37" ht="15.6" x14ac:dyDescent="0.6">
      <c r="A198" s="37" t="s">
        <v>287</v>
      </c>
      <c r="B198" s="50">
        <v>36510</v>
      </c>
      <c r="G198" s="51">
        <v>39.403500000000001</v>
      </c>
      <c r="V198" s="51"/>
    </row>
    <row r="199" spans="1:37" ht="15.6" x14ac:dyDescent="0.6">
      <c r="A199" s="37" t="s">
        <v>287</v>
      </c>
      <c r="B199" s="50">
        <v>36514</v>
      </c>
      <c r="G199" s="51"/>
      <c r="V199" s="51"/>
      <c r="AA199" s="37">
        <v>0.34351900000000002</v>
      </c>
      <c r="AB199" s="37">
        <v>0.33810600000000002</v>
      </c>
      <c r="AC199" s="37">
        <v>0.33216000000000001</v>
      </c>
      <c r="AD199" s="37">
        <v>0.31711699999999998</v>
      </c>
      <c r="AE199" s="37">
        <v>0.30153600000000003</v>
      </c>
      <c r="AF199" s="37">
        <v>0.292381</v>
      </c>
      <c r="AG199" s="37">
        <v>0.29392800000000002</v>
      </c>
      <c r="AH199" s="37">
        <v>0.29600599999999999</v>
      </c>
      <c r="AI199" s="37">
        <v>0.17714099999999999</v>
      </c>
    </row>
    <row r="200" spans="1:37" ht="15.6" x14ac:dyDescent="0.6">
      <c r="A200" s="37" t="s">
        <v>287</v>
      </c>
      <c r="B200" s="50">
        <v>36521</v>
      </c>
      <c r="G200" s="51">
        <v>74.458200000000005</v>
      </c>
      <c r="V200" s="51"/>
    </row>
    <row r="201" spans="1:37" ht="15.6" x14ac:dyDescent="0.6">
      <c r="A201" s="37" t="s">
        <v>287</v>
      </c>
      <c r="B201" s="50">
        <v>36532</v>
      </c>
      <c r="G201" s="51">
        <v>138.20599999999999</v>
      </c>
      <c r="V201" s="51"/>
    </row>
    <row r="202" spans="1:37" ht="15.6" x14ac:dyDescent="0.6">
      <c r="A202" s="37" t="s">
        <v>287</v>
      </c>
      <c r="B202" s="50">
        <v>36542</v>
      </c>
      <c r="G202" s="51">
        <v>237.79499999999999</v>
      </c>
      <c r="V202" s="51"/>
    </row>
    <row r="203" spans="1:37" ht="15.6" x14ac:dyDescent="0.6">
      <c r="A203" s="37" t="s">
        <v>287</v>
      </c>
      <c r="B203" s="50">
        <v>36551</v>
      </c>
      <c r="V203" s="51"/>
      <c r="AA203" s="37">
        <v>0.34298400000000001</v>
      </c>
      <c r="AB203" s="37">
        <v>0.33810799999999996</v>
      </c>
      <c r="AC203" s="37">
        <v>0.33751300000000001</v>
      </c>
      <c r="AD203" s="37">
        <v>0.329426</v>
      </c>
      <c r="AE203" s="37">
        <v>0.31277699999999997</v>
      </c>
      <c r="AF203" s="37">
        <v>0.29987400000000003</v>
      </c>
      <c r="AG203" s="37">
        <v>0.29339199999999999</v>
      </c>
      <c r="AH203" s="37">
        <v>0.28798000000000001</v>
      </c>
      <c r="AI203" s="37">
        <v>0.19533700000000001</v>
      </c>
      <c r="AJ203" s="37">
        <v>65.94</v>
      </c>
    </row>
    <row r="204" spans="1:37" ht="15.6" x14ac:dyDescent="0.6">
      <c r="A204" s="37" t="s">
        <v>287</v>
      </c>
      <c r="B204" s="50">
        <v>36554</v>
      </c>
      <c r="G204" s="51">
        <v>399.94600000000003</v>
      </c>
      <c r="V204" s="51"/>
    </row>
    <row r="205" spans="1:37" ht="15.6" x14ac:dyDescent="0.6">
      <c r="A205" s="37" t="s">
        <v>287</v>
      </c>
      <c r="B205" s="50">
        <v>36565</v>
      </c>
      <c r="G205" s="51">
        <v>577.44000000000005</v>
      </c>
      <c r="V205" s="51"/>
    </row>
    <row r="206" spans="1:37" ht="15.6" x14ac:dyDescent="0.6">
      <c r="A206" s="37" t="s">
        <v>287</v>
      </c>
      <c r="B206" s="50">
        <v>36568</v>
      </c>
      <c r="V206" s="51"/>
      <c r="AA206" s="37">
        <v>0.34137899999999999</v>
      </c>
      <c r="AB206" s="37">
        <v>0.33008000000000004</v>
      </c>
      <c r="AC206" s="37">
        <v>0.32038800000000001</v>
      </c>
      <c r="AD206" s="37">
        <v>0.30855399999999999</v>
      </c>
      <c r="AE206" s="37">
        <v>0.28762300000000002</v>
      </c>
      <c r="AF206" s="37">
        <v>0.267762</v>
      </c>
      <c r="AG206" s="37">
        <v>0.25860700000000003</v>
      </c>
      <c r="AH206" s="37">
        <v>0.24623699999999998</v>
      </c>
      <c r="AI206" s="37">
        <v>0.15252300000000002</v>
      </c>
      <c r="AK206" s="37">
        <v>82.6</v>
      </c>
    </row>
    <row r="207" spans="1:37" ht="15.6" x14ac:dyDescent="0.6">
      <c r="A207" s="37" t="s">
        <v>287</v>
      </c>
      <c r="B207" s="50">
        <v>36576</v>
      </c>
      <c r="G207" s="51">
        <v>740.58500000000004</v>
      </c>
      <c r="V207" s="51"/>
    </row>
    <row r="208" spans="1:37" ht="15.6" x14ac:dyDescent="0.6">
      <c r="A208" s="37" t="s">
        <v>287</v>
      </c>
      <c r="B208" s="50">
        <v>36586</v>
      </c>
      <c r="G208" s="51">
        <v>863.74099999999999</v>
      </c>
      <c r="V208" s="51"/>
    </row>
    <row r="209" spans="1:38" ht="15.6" x14ac:dyDescent="0.6">
      <c r="A209" s="37" t="s">
        <v>287</v>
      </c>
      <c r="B209" s="50">
        <v>36594</v>
      </c>
      <c r="G209" s="51">
        <v>939.72699999999998</v>
      </c>
      <c r="V209" s="51"/>
    </row>
    <row r="210" spans="1:38" ht="15.6" x14ac:dyDescent="0.6">
      <c r="A210" s="37" t="s">
        <v>287</v>
      </c>
      <c r="B210" s="50">
        <v>36602</v>
      </c>
      <c r="G210" s="51">
        <v>995.22199999999998</v>
      </c>
      <c r="V210" s="51"/>
    </row>
    <row r="211" spans="1:38" ht="15.6" x14ac:dyDescent="0.6">
      <c r="A211" s="37" t="s">
        <v>287</v>
      </c>
      <c r="B211" s="50">
        <v>36609</v>
      </c>
      <c r="I211" s="51">
        <v>484.65499999999997</v>
      </c>
      <c r="M211" s="51"/>
      <c r="N211" s="51"/>
      <c r="O211" s="51"/>
      <c r="V211" s="51">
        <v>68.720699999999994</v>
      </c>
      <c r="AA211" s="37">
        <v>0.341916</v>
      </c>
      <c r="AB211" s="37">
        <v>0.32686999999999999</v>
      </c>
      <c r="AC211" s="37">
        <v>0.29469899999999999</v>
      </c>
      <c r="AD211" s="37">
        <v>0.21382899999999999</v>
      </c>
      <c r="AE211" s="37">
        <v>0.18540700000000002</v>
      </c>
      <c r="AF211" s="37">
        <v>0.171432</v>
      </c>
      <c r="AG211" s="37">
        <v>0.16816199999999998</v>
      </c>
      <c r="AH211" s="37">
        <v>0.15954000000000002</v>
      </c>
      <c r="AI211" s="37">
        <v>8.8838100000000003E-2</v>
      </c>
      <c r="AL211" s="37">
        <v>123.88</v>
      </c>
    </row>
    <row r="212" spans="1:38" ht="15.6" x14ac:dyDescent="0.6">
      <c r="A212" s="37" t="s">
        <v>287</v>
      </c>
      <c r="B212" s="50">
        <v>36612</v>
      </c>
      <c r="G212" s="51">
        <v>1042.56</v>
      </c>
      <c r="V212" s="51"/>
    </row>
    <row r="213" spans="1:38" ht="15.6" x14ac:dyDescent="0.6">
      <c r="A213" s="37" t="s">
        <v>287</v>
      </c>
      <c r="B213" s="50">
        <v>36621</v>
      </c>
      <c r="G213" s="51">
        <v>1067.32</v>
      </c>
      <c r="V213" s="51"/>
    </row>
    <row r="214" spans="1:38" ht="15.6" x14ac:dyDescent="0.6">
      <c r="A214" s="37" t="s">
        <v>287</v>
      </c>
      <c r="B214" s="50">
        <v>36627</v>
      </c>
      <c r="G214" s="51">
        <v>1077.68</v>
      </c>
      <c r="V214" s="51"/>
      <c r="AA214" s="37">
        <v>0.33977400000000002</v>
      </c>
      <c r="AB214" s="37">
        <v>0.318305</v>
      </c>
      <c r="AC214" s="37">
        <v>0.29148600000000002</v>
      </c>
      <c r="AD214" s="37">
        <v>0.19616800000000001</v>
      </c>
      <c r="AE214" s="37">
        <v>0.165605</v>
      </c>
      <c r="AF214" s="37">
        <v>0.15858800000000001</v>
      </c>
      <c r="AG214" s="37">
        <v>0.14782500000000001</v>
      </c>
      <c r="AH214" s="37">
        <v>0.147232</v>
      </c>
      <c r="AI214" s="37">
        <v>7.0108100000000007E-2</v>
      </c>
    </row>
    <row r="215" spans="1:38" x14ac:dyDescent="0.55000000000000004">
      <c r="A215" s="37" t="s">
        <v>288</v>
      </c>
      <c r="B215" s="44">
        <v>36102</v>
      </c>
      <c r="G215" s="11">
        <v>0</v>
      </c>
      <c r="M215" s="37">
        <v>0</v>
      </c>
      <c r="V215" s="51"/>
    </row>
    <row r="216" spans="1:38" x14ac:dyDescent="0.55000000000000004">
      <c r="A216" s="37" t="s">
        <v>288</v>
      </c>
      <c r="B216" s="44">
        <v>36130</v>
      </c>
      <c r="G216" s="11">
        <v>55.958300000000001</v>
      </c>
      <c r="M216" s="37">
        <v>0.30208600000000002</v>
      </c>
      <c r="V216" s="51"/>
      <c r="AB216" s="37">
        <v>0.314384</v>
      </c>
      <c r="AC216" s="37">
        <v>0.31370700000000001</v>
      </c>
      <c r="AD216" s="37">
        <v>0.30459399999999998</v>
      </c>
      <c r="AE216" s="37">
        <v>0.30813099999999999</v>
      </c>
      <c r="AF216" s="37">
        <v>0.30022300000000002</v>
      </c>
      <c r="AG216" s="37">
        <v>0.28689699999999996</v>
      </c>
      <c r="AH216" s="37">
        <v>0.28441299999999997</v>
      </c>
      <c r="AI216" s="37">
        <v>0.25300999999999996</v>
      </c>
    </row>
    <row r="217" spans="1:38" x14ac:dyDescent="0.55000000000000004">
      <c r="A217" s="37" t="s">
        <v>288</v>
      </c>
      <c r="B217" s="44">
        <v>36141</v>
      </c>
      <c r="G217" s="11">
        <v>120.214</v>
      </c>
      <c r="M217" s="37">
        <v>1.42492</v>
      </c>
      <c r="V217" s="51"/>
    </row>
    <row r="218" spans="1:38" x14ac:dyDescent="0.55000000000000004">
      <c r="A218" s="37" t="s">
        <v>288</v>
      </c>
      <c r="B218" s="44">
        <v>36152</v>
      </c>
      <c r="G218" s="11">
        <v>235.75800000000001</v>
      </c>
      <c r="M218" s="37">
        <v>2.23895</v>
      </c>
      <c r="V218" s="51"/>
    </row>
    <row r="219" spans="1:38" x14ac:dyDescent="0.55000000000000004">
      <c r="A219" s="37" t="s">
        <v>288</v>
      </c>
      <c r="B219" s="44">
        <v>36161</v>
      </c>
      <c r="G219" s="11"/>
      <c r="V219" s="51"/>
      <c r="AB219" s="37">
        <v>0.31438500000000003</v>
      </c>
      <c r="AC219" s="37">
        <v>0.31912699999999999</v>
      </c>
      <c r="AD219" s="37">
        <v>0.30820799999999998</v>
      </c>
      <c r="AE219" s="37">
        <v>0.30210700000000001</v>
      </c>
      <c r="AF219" s="37">
        <v>0.28877999999999998</v>
      </c>
      <c r="AG219" s="37">
        <v>0.26460899999999998</v>
      </c>
      <c r="AH219" s="37">
        <v>0.262125</v>
      </c>
      <c r="AI219" s="37">
        <v>0.19578399999999999</v>
      </c>
      <c r="AJ219" s="37">
        <v>59.15</v>
      </c>
    </row>
    <row r="220" spans="1:38" x14ac:dyDescent="0.55000000000000004">
      <c r="A220" s="37" t="s">
        <v>288</v>
      </c>
      <c r="B220" s="44">
        <v>36162</v>
      </c>
      <c r="G220" s="11">
        <v>393.16300000000001</v>
      </c>
      <c r="M220" s="37">
        <v>3.4610799999999999</v>
      </c>
      <c r="V220" s="51"/>
    </row>
    <row r="221" spans="1:38" x14ac:dyDescent="0.55000000000000004">
      <c r="A221" s="37" t="s">
        <v>288</v>
      </c>
      <c r="B221" s="44">
        <v>36173</v>
      </c>
      <c r="G221" s="11">
        <v>576.22699999999998</v>
      </c>
      <c r="M221" s="37">
        <v>4.3874700000000004</v>
      </c>
      <c r="V221" s="51"/>
    </row>
    <row r="222" spans="1:38" x14ac:dyDescent="0.55000000000000004">
      <c r="A222" s="37" t="s">
        <v>288</v>
      </c>
      <c r="B222" s="44">
        <v>36176</v>
      </c>
      <c r="G222" s="11"/>
      <c r="V222" s="51"/>
      <c r="AB222" s="37">
        <v>0.31498899999999996</v>
      </c>
      <c r="AC222" s="37">
        <v>0.31009399999999998</v>
      </c>
      <c r="AD222" s="37">
        <v>0.28411200000000003</v>
      </c>
      <c r="AE222" s="37">
        <v>0.26656800000000003</v>
      </c>
      <c r="AF222" s="37">
        <v>0.25986599999999999</v>
      </c>
      <c r="AG222" s="37">
        <v>0.247138</v>
      </c>
      <c r="AH222" s="37">
        <v>0.24887000000000001</v>
      </c>
      <c r="AI222" s="37">
        <v>0.15421599999999999</v>
      </c>
      <c r="AK222" s="37">
        <v>74.97</v>
      </c>
    </row>
    <row r="223" spans="1:38" x14ac:dyDescent="0.55000000000000004">
      <c r="A223" s="37" t="s">
        <v>288</v>
      </c>
      <c r="B223" s="44">
        <v>36185</v>
      </c>
      <c r="G223" s="11">
        <v>703.74699999999996</v>
      </c>
      <c r="M223" s="37">
        <v>4.4836099999999997</v>
      </c>
      <c r="V223" s="51"/>
    </row>
    <row r="224" spans="1:38" x14ac:dyDescent="0.55000000000000004">
      <c r="A224" s="37" t="s">
        <v>288</v>
      </c>
      <c r="B224" s="44">
        <v>36196</v>
      </c>
      <c r="G224" s="11">
        <v>752.61699999999996</v>
      </c>
      <c r="M224" s="37">
        <v>4.8058399999999999</v>
      </c>
      <c r="V224" s="51"/>
    </row>
    <row r="225" spans="1:38" x14ac:dyDescent="0.55000000000000004">
      <c r="A225" s="37" t="s">
        <v>288</v>
      </c>
      <c r="B225" s="44">
        <v>36198</v>
      </c>
      <c r="G225" s="11"/>
      <c r="I225" s="11">
        <v>645.15899999999999</v>
      </c>
      <c r="V225" s="11">
        <v>45.233800000000002</v>
      </c>
      <c r="AL225" s="37">
        <v>96.3</v>
      </c>
    </row>
    <row r="226" spans="1:38" x14ac:dyDescent="0.55000000000000004">
      <c r="A226" s="37" t="s">
        <v>288</v>
      </c>
      <c r="B226" s="44">
        <v>36208</v>
      </c>
      <c r="G226" s="11">
        <v>772.44799999999998</v>
      </c>
      <c r="M226" s="37">
        <v>4.0375800000000002</v>
      </c>
      <c r="V226" s="51"/>
      <c r="AB226" s="37">
        <v>0.314384</v>
      </c>
      <c r="AC226" s="37">
        <v>0.29744199999999998</v>
      </c>
      <c r="AD226" s="37">
        <v>0.19977200000000001</v>
      </c>
      <c r="AE226" s="37">
        <v>0.14788999999999999</v>
      </c>
      <c r="AF226" s="37">
        <v>0.135769</v>
      </c>
      <c r="AG226" s="37">
        <v>0.134487</v>
      </c>
      <c r="AH226" s="37">
        <v>0.14947299999999999</v>
      </c>
      <c r="AI226" s="37">
        <v>0.11024100000000001</v>
      </c>
    </row>
    <row r="227" spans="1:38" x14ac:dyDescent="0.55000000000000004">
      <c r="A227" s="37" t="s">
        <v>289</v>
      </c>
      <c r="B227" s="44">
        <v>36102</v>
      </c>
      <c r="G227" s="11">
        <v>0</v>
      </c>
      <c r="I227" s="51"/>
      <c r="M227" s="37">
        <v>0</v>
      </c>
      <c r="V227" s="51"/>
    </row>
    <row r="228" spans="1:38" x14ac:dyDescent="0.55000000000000004">
      <c r="A228" s="37" t="s">
        <v>289</v>
      </c>
      <c r="B228" s="44">
        <v>36130</v>
      </c>
      <c r="G228" s="11">
        <v>39.717500000000001</v>
      </c>
      <c r="I228" s="51"/>
      <c r="M228" s="37">
        <v>0.215976</v>
      </c>
      <c r="V228" s="51"/>
      <c r="AB228" s="37">
        <v>0.31807200000000002</v>
      </c>
      <c r="AC228" s="37">
        <v>0.30903600000000003</v>
      </c>
      <c r="AD228" s="37">
        <v>0.31204799999999999</v>
      </c>
      <c r="AE228" s="37">
        <v>0.30783100000000002</v>
      </c>
      <c r="AF228" s="37">
        <v>0.292771</v>
      </c>
      <c r="AG228" s="37">
        <v>0.27590399999999998</v>
      </c>
      <c r="AH228" s="37">
        <v>0.27710799999999997</v>
      </c>
      <c r="AI228" s="37">
        <v>0.20783100000000002</v>
      </c>
    </row>
    <row r="229" spans="1:38" x14ac:dyDescent="0.55000000000000004">
      <c r="A229" s="37" t="s">
        <v>289</v>
      </c>
      <c r="B229" s="44">
        <v>36141</v>
      </c>
      <c r="G229" s="11">
        <v>88.592500000000001</v>
      </c>
      <c r="I229" s="51"/>
      <c r="M229" s="37">
        <v>1.1204499999999999</v>
      </c>
      <c r="V229" s="51"/>
    </row>
    <row r="230" spans="1:38" x14ac:dyDescent="0.55000000000000004">
      <c r="A230" s="37" t="s">
        <v>289</v>
      </c>
      <c r="B230" s="44">
        <v>36152</v>
      </c>
      <c r="G230" s="11">
        <v>200.71799999999999</v>
      </c>
      <c r="I230" s="51"/>
      <c r="M230" s="37">
        <v>1.76488</v>
      </c>
      <c r="V230" s="51"/>
    </row>
    <row r="231" spans="1:38" x14ac:dyDescent="0.55000000000000004">
      <c r="A231" s="37" t="s">
        <v>289</v>
      </c>
      <c r="B231" s="44">
        <v>36162</v>
      </c>
      <c r="G231" s="11">
        <v>353.84800000000001</v>
      </c>
      <c r="I231" s="51"/>
      <c r="M231" s="37">
        <v>3.2185800000000002</v>
      </c>
      <c r="V231" s="51"/>
      <c r="AB231" s="37">
        <v>0.31807200000000002</v>
      </c>
      <c r="AC231" s="37">
        <v>0.311446</v>
      </c>
      <c r="AD231" s="37">
        <v>0.3</v>
      </c>
      <c r="AE231" s="37">
        <v>0.29759000000000002</v>
      </c>
      <c r="AF231" s="37">
        <v>0.29879499999999998</v>
      </c>
      <c r="AG231" s="37">
        <v>0.28674700000000003</v>
      </c>
      <c r="AH231" s="37">
        <v>0.260241</v>
      </c>
      <c r="AI231" s="37">
        <v>0.20301200000000003</v>
      </c>
      <c r="AJ231" s="37">
        <v>60.38</v>
      </c>
    </row>
    <row r="232" spans="1:38" x14ac:dyDescent="0.55000000000000004">
      <c r="A232" s="37" t="s">
        <v>289</v>
      </c>
      <c r="B232" s="44">
        <v>36173</v>
      </c>
      <c r="G232" s="11">
        <v>518.11</v>
      </c>
      <c r="I232" s="51"/>
      <c r="M232" s="37">
        <v>3.9757899999999999</v>
      </c>
      <c r="V232" s="51"/>
    </row>
    <row r="233" spans="1:38" x14ac:dyDescent="0.55000000000000004">
      <c r="A233" s="37" t="s">
        <v>289</v>
      </c>
      <c r="B233" s="44">
        <v>36180</v>
      </c>
      <c r="G233" s="11"/>
      <c r="I233" s="51"/>
      <c r="V233" s="51"/>
      <c r="AB233" s="37">
        <v>0.31917100000000004</v>
      </c>
      <c r="AC233" s="37">
        <v>0.31252199999999997</v>
      </c>
      <c r="AD233" s="37">
        <v>0.306477</v>
      </c>
      <c r="AE233" s="37">
        <v>0.30285000000000001</v>
      </c>
      <c r="AF233" s="37">
        <v>0.28290199999999999</v>
      </c>
      <c r="AG233" s="37">
        <v>0.248446</v>
      </c>
      <c r="AH233" s="37">
        <v>0.226079</v>
      </c>
      <c r="AI233" s="37">
        <v>0.16865300000000003</v>
      </c>
      <c r="AK233" s="37">
        <v>78.239999999999995</v>
      </c>
    </row>
    <row r="234" spans="1:38" x14ac:dyDescent="0.55000000000000004">
      <c r="A234" s="37" t="s">
        <v>289</v>
      </c>
      <c r="B234" s="44">
        <v>36185</v>
      </c>
      <c r="G234" s="11">
        <v>619.98800000000006</v>
      </c>
      <c r="I234" s="51"/>
      <c r="M234" s="37">
        <v>4.4227499999999997</v>
      </c>
      <c r="V234" s="51"/>
    </row>
    <row r="235" spans="1:38" x14ac:dyDescent="0.55000000000000004">
      <c r="A235" s="37" t="s">
        <v>289</v>
      </c>
      <c r="B235" s="44">
        <v>36191</v>
      </c>
      <c r="G235" s="11"/>
      <c r="I235" s="11">
        <v>648.33699999999999</v>
      </c>
      <c r="V235" s="11">
        <v>44.780999999999999</v>
      </c>
      <c r="AB235" s="37">
        <v>0.31917100000000004</v>
      </c>
      <c r="AC235" s="37">
        <v>0.31131300000000001</v>
      </c>
      <c r="AD235" s="37">
        <v>0.25690799999999997</v>
      </c>
      <c r="AE235" s="37">
        <v>0.192832</v>
      </c>
      <c r="AF235" s="37">
        <v>0.176511</v>
      </c>
      <c r="AG235" s="37">
        <v>0.16321200000000002</v>
      </c>
      <c r="AH235" s="37">
        <v>0.16925699999999999</v>
      </c>
      <c r="AI235" s="37">
        <v>7.9792699999999994E-2</v>
      </c>
      <c r="AL235" s="37">
        <v>89.4</v>
      </c>
    </row>
    <row r="236" spans="1:38" x14ac:dyDescent="0.55000000000000004">
      <c r="A236" s="37" t="s">
        <v>289</v>
      </c>
      <c r="B236" s="44">
        <v>36196</v>
      </c>
      <c r="G236" s="11">
        <v>656.03899999999999</v>
      </c>
      <c r="I236" s="51"/>
      <c r="M236" s="37">
        <v>3.7180399999999998</v>
      </c>
      <c r="V236" s="51"/>
    </row>
    <row r="237" spans="1:38" x14ac:dyDescent="0.55000000000000004">
      <c r="A237" s="37" t="s">
        <v>289</v>
      </c>
      <c r="B237" s="44">
        <v>36208</v>
      </c>
      <c r="G237" s="11">
        <v>670.73699999999997</v>
      </c>
      <c r="I237" s="51"/>
      <c r="M237" s="37">
        <v>4.2986399999999998</v>
      </c>
      <c r="V237" s="51"/>
      <c r="AB237" s="37">
        <v>0.31796199999999997</v>
      </c>
      <c r="AC237" s="37">
        <v>0.30949899999999997</v>
      </c>
      <c r="AD237" s="37">
        <v>0.25146799999999997</v>
      </c>
      <c r="AE237" s="37">
        <v>0.18678799999999998</v>
      </c>
      <c r="AF237" s="37">
        <v>0.14810000000000001</v>
      </c>
      <c r="AG237" s="37">
        <v>0.143264</v>
      </c>
      <c r="AH237" s="37">
        <v>0.152332</v>
      </c>
      <c r="AI237" s="37">
        <v>6.7702899999999996E-2</v>
      </c>
    </row>
    <row r="238" spans="1:38" x14ac:dyDescent="0.55000000000000004">
      <c r="A238" s="37" t="s">
        <v>290</v>
      </c>
      <c r="B238" s="44">
        <v>36102</v>
      </c>
      <c r="G238" s="11">
        <v>0</v>
      </c>
      <c r="I238" s="51"/>
      <c r="M238" s="37">
        <v>0</v>
      </c>
      <c r="V238" s="51"/>
    </row>
    <row r="239" spans="1:38" x14ac:dyDescent="0.55000000000000004">
      <c r="A239" s="37" t="s">
        <v>290</v>
      </c>
      <c r="B239" s="44">
        <v>36130</v>
      </c>
      <c r="G239" s="11">
        <v>26.242000000000001</v>
      </c>
      <c r="I239" s="51"/>
      <c r="M239" s="37">
        <v>0.10351399999999999</v>
      </c>
      <c r="V239" s="51"/>
      <c r="AB239" s="37">
        <v>0.30897200000000002</v>
      </c>
      <c r="AC239" s="37">
        <v>0.308444</v>
      </c>
      <c r="AD239" s="37">
        <v>0.29582599999999998</v>
      </c>
      <c r="AE239" s="37">
        <v>0.27655799999999997</v>
      </c>
      <c r="AF239" s="37">
        <v>0.25728800000000002</v>
      </c>
      <c r="AG239" s="37">
        <v>0.24769200000000002</v>
      </c>
      <c r="AH239" s="37">
        <v>0.246558</v>
      </c>
      <c r="AI239" s="37">
        <v>0.22245300000000001</v>
      </c>
    </row>
    <row r="240" spans="1:38" x14ac:dyDescent="0.55000000000000004">
      <c r="A240" s="37" t="s">
        <v>290</v>
      </c>
      <c r="B240" s="44">
        <v>36151</v>
      </c>
      <c r="G240" s="11"/>
      <c r="I240" s="51"/>
      <c r="V240" s="51"/>
      <c r="AB240" s="37">
        <v>0.31018099999999998</v>
      </c>
      <c r="AC240" s="37">
        <v>0.304817</v>
      </c>
      <c r="AD240" s="37">
        <v>0.260764</v>
      </c>
      <c r="AE240" s="37">
        <v>0.24875</v>
      </c>
      <c r="AF240" s="37">
        <v>0.22887899999999997</v>
      </c>
      <c r="AG240" s="37">
        <v>0.20054200000000003</v>
      </c>
      <c r="AH240" s="37">
        <v>0.180065</v>
      </c>
      <c r="AI240" s="37">
        <v>0.123922</v>
      </c>
      <c r="AJ240" s="37">
        <v>49.34</v>
      </c>
    </row>
    <row r="241" spans="1:38" x14ac:dyDescent="0.55000000000000004">
      <c r="A241" s="37" t="s">
        <v>290</v>
      </c>
      <c r="B241" s="44">
        <v>36152</v>
      </c>
      <c r="G241" s="11">
        <v>130.13499999999999</v>
      </c>
      <c r="I241" s="51"/>
      <c r="M241" s="37">
        <v>1.1806300000000001</v>
      </c>
      <c r="V241" s="51"/>
    </row>
    <row r="242" spans="1:38" x14ac:dyDescent="0.55000000000000004">
      <c r="A242" s="37" t="s">
        <v>290</v>
      </c>
      <c r="B242" s="44">
        <v>36162</v>
      </c>
      <c r="G242" s="11">
        <v>235.47499999999999</v>
      </c>
      <c r="I242" s="51"/>
      <c r="M242" s="37">
        <v>1.8324800000000001</v>
      </c>
      <c r="V242" s="51"/>
    </row>
    <row r="243" spans="1:38" x14ac:dyDescent="0.55000000000000004">
      <c r="A243" s="37" t="s">
        <v>290</v>
      </c>
      <c r="B243" s="44">
        <v>36167</v>
      </c>
      <c r="G243" s="11"/>
      <c r="I243" s="51"/>
      <c r="V243" s="51"/>
      <c r="AB243" s="37">
        <v>0.30957600000000002</v>
      </c>
      <c r="AC243" s="37">
        <v>0.304815</v>
      </c>
      <c r="AD243" s="37">
        <v>0.249884</v>
      </c>
      <c r="AE243" s="37">
        <v>0.23545300000000002</v>
      </c>
      <c r="AF243" s="37">
        <v>0.22464800000000001</v>
      </c>
      <c r="AG243" s="37">
        <v>0.21505099999999999</v>
      </c>
      <c r="AH243" s="37">
        <v>0.18671299999999999</v>
      </c>
      <c r="AI243" s="37">
        <v>0.14991499999999999</v>
      </c>
      <c r="AK243" s="37">
        <v>65.540000000000006</v>
      </c>
    </row>
    <row r="244" spans="1:38" x14ac:dyDescent="0.55000000000000004">
      <c r="A244" s="37" t="s">
        <v>290</v>
      </c>
      <c r="B244" s="44">
        <v>36173</v>
      </c>
      <c r="G244" s="11">
        <v>402.37799999999999</v>
      </c>
      <c r="I244" s="51"/>
      <c r="M244" s="37">
        <v>4.0489699999999997</v>
      </c>
      <c r="V244" s="51"/>
    </row>
    <row r="245" spans="1:38" x14ac:dyDescent="0.55000000000000004">
      <c r="A245" s="37" t="s">
        <v>290</v>
      </c>
      <c r="B245" s="44">
        <v>36185</v>
      </c>
      <c r="G245" s="11">
        <v>571.00599999999997</v>
      </c>
      <c r="I245" s="51"/>
      <c r="M245" s="37">
        <v>4.7975700000000003</v>
      </c>
      <c r="V245" s="51"/>
    </row>
    <row r="246" spans="1:38" x14ac:dyDescent="0.55000000000000004">
      <c r="A246" s="37" t="s">
        <v>290</v>
      </c>
      <c r="B246" s="44">
        <v>36187</v>
      </c>
      <c r="G246" s="11"/>
      <c r="I246" s="11">
        <v>491.69</v>
      </c>
      <c r="V246" s="11">
        <v>43.504300000000001</v>
      </c>
      <c r="AB246" s="37">
        <v>0.30897799999999997</v>
      </c>
      <c r="AC246" s="37">
        <v>0.304286</v>
      </c>
      <c r="AD246" s="37">
        <v>0.23056399999999999</v>
      </c>
      <c r="AE246" s="37">
        <v>0.19861999999999999</v>
      </c>
      <c r="AF246" s="37">
        <v>0.19635000000000002</v>
      </c>
      <c r="AG246" s="37">
        <v>0.18983899999999998</v>
      </c>
      <c r="AH246" s="37">
        <v>0.17364199999999999</v>
      </c>
      <c r="AI246" s="37">
        <v>8.4170800000000004E-2</v>
      </c>
      <c r="AL246" s="37">
        <v>85.13</v>
      </c>
    </row>
    <row r="247" spans="1:38" x14ac:dyDescent="0.55000000000000004">
      <c r="A247" s="37" t="s">
        <v>290</v>
      </c>
      <c r="B247" s="44">
        <v>36196</v>
      </c>
      <c r="G247" s="11">
        <v>686.63</v>
      </c>
      <c r="I247" s="51"/>
      <c r="M247" s="37">
        <v>3.8969200000000002</v>
      </c>
      <c r="V247" s="51"/>
    </row>
    <row r="248" spans="1:38" x14ac:dyDescent="0.55000000000000004">
      <c r="A248" s="37" t="s">
        <v>290</v>
      </c>
      <c r="B248" s="44">
        <v>36208</v>
      </c>
      <c r="G248" s="11">
        <v>757.82100000000003</v>
      </c>
      <c r="I248" s="51"/>
      <c r="M248" s="37">
        <v>3.66933</v>
      </c>
      <c r="V248" s="51"/>
      <c r="AB248" s="37">
        <v>0.309583</v>
      </c>
      <c r="AC248" s="37">
        <v>0.30368000000000001</v>
      </c>
      <c r="AD248" s="37">
        <v>0.22511199999999998</v>
      </c>
      <c r="AE248" s="37">
        <v>0.18711700000000001</v>
      </c>
      <c r="AF248" s="37">
        <v>0.176981</v>
      </c>
      <c r="AG248" s="37">
        <v>0.18015</v>
      </c>
      <c r="AH248" s="37">
        <v>0.15123699999999998</v>
      </c>
      <c r="AI248" s="37">
        <v>6.9637699999999997E-2</v>
      </c>
    </row>
    <row r="249" spans="1:38" x14ac:dyDescent="0.55000000000000004">
      <c r="A249" s="37" t="s">
        <v>291</v>
      </c>
      <c r="B249" s="44">
        <v>36102</v>
      </c>
      <c r="G249" s="11">
        <v>0</v>
      </c>
      <c r="I249" s="51"/>
      <c r="M249" s="37">
        <v>0</v>
      </c>
      <c r="V249" s="51"/>
    </row>
    <row r="250" spans="1:38" x14ac:dyDescent="0.55000000000000004">
      <c r="A250" s="37" t="s">
        <v>291</v>
      </c>
      <c r="B250" s="44">
        <v>36130</v>
      </c>
      <c r="G250" s="11">
        <v>25.392399999999999</v>
      </c>
      <c r="I250" s="51"/>
      <c r="M250" s="37">
        <v>0.20336699999999999</v>
      </c>
      <c r="V250" s="51"/>
      <c r="AB250" s="37">
        <v>0.31137899999999996</v>
      </c>
      <c r="AC250" s="37">
        <v>0.31439699999999998</v>
      </c>
      <c r="AD250" s="37">
        <v>0.30232799999999999</v>
      </c>
      <c r="AE250" s="37">
        <v>0.29267199999999999</v>
      </c>
      <c r="AF250" s="37">
        <v>0.27275899999999997</v>
      </c>
      <c r="AG250" s="37">
        <v>0.25344800000000001</v>
      </c>
      <c r="AH250" s="37">
        <v>0.25163799999999997</v>
      </c>
      <c r="AI250" s="37">
        <v>0.230517</v>
      </c>
    </row>
    <row r="251" spans="1:38" x14ac:dyDescent="0.55000000000000004">
      <c r="A251" s="37" t="s">
        <v>291</v>
      </c>
      <c r="B251" s="44">
        <v>36141</v>
      </c>
      <c r="G251" s="11">
        <v>59.8142</v>
      </c>
      <c r="I251" s="51"/>
      <c r="M251" s="37">
        <v>0.83377699999999999</v>
      </c>
      <c r="V251" s="51"/>
    </row>
    <row r="252" spans="1:38" x14ac:dyDescent="0.55000000000000004">
      <c r="A252" s="37" t="s">
        <v>291</v>
      </c>
      <c r="B252" s="44">
        <v>36152</v>
      </c>
      <c r="G252" s="11">
        <v>134.411</v>
      </c>
      <c r="I252" s="51"/>
      <c r="M252" s="37">
        <v>1.3096399999999999</v>
      </c>
      <c r="V252" s="51"/>
    </row>
    <row r="253" spans="1:38" x14ac:dyDescent="0.55000000000000004">
      <c r="A253" s="37" t="s">
        <v>291</v>
      </c>
      <c r="B253" s="44">
        <v>36154</v>
      </c>
      <c r="G253" s="11"/>
      <c r="I253" s="51"/>
      <c r="V253" s="51"/>
      <c r="AB253" s="37">
        <v>0.31137899999999996</v>
      </c>
      <c r="AC253" s="37">
        <v>0.30896600000000002</v>
      </c>
      <c r="AD253" s="37">
        <v>0.27275899999999997</v>
      </c>
      <c r="AE253" s="37">
        <v>0.265517</v>
      </c>
      <c r="AF253" s="37">
        <v>0.22931000000000001</v>
      </c>
      <c r="AG253" s="37">
        <v>0.20517199999999999</v>
      </c>
      <c r="AH253" s="37">
        <v>0.18948299999999998</v>
      </c>
      <c r="AI253" s="37">
        <v>0.11586199999999999</v>
      </c>
      <c r="AJ253" s="37">
        <v>52.99</v>
      </c>
    </row>
    <row r="254" spans="1:38" x14ac:dyDescent="0.55000000000000004">
      <c r="A254" s="37" t="s">
        <v>291</v>
      </c>
      <c r="B254" s="44">
        <v>36162</v>
      </c>
      <c r="G254" s="11">
        <v>245.72900000000001</v>
      </c>
      <c r="I254" s="51"/>
      <c r="M254" s="37">
        <v>3.2116699999999998</v>
      </c>
      <c r="V254" s="51"/>
    </row>
    <row r="255" spans="1:38" x14ac:dyDescent="0.55000000000000004">
      <c r="A255" s="37" t="s">
        <v>291</v>
      </c>
      <c r="B255" s="44">
        <v>36170</v>
      </c>
      <c r="G255" s="11"/>
      <c r="I255" s="51"/>
      <c r="V255" s="51"/>
      <c r="AB255" s="37">
        <v>0.310172</v>
      </c>
      <c r="AC255" s="37">
        <v>0.30353400000000003</v>
      </c>
      <c r="AD255" s="37">
        <v>0.25586200000000003</v>
      </c>
      <c r="AE255" s="37">
        <v>0.26189699999999999</v>
      </c>
      <c r="AF255" s="37">
        <v>0.22448299999999999</v>
      </c>
      <c r="AG255" s="37">
        <v>0.19431000000000001</v>
      </c>
      <c r="AH255" s="37">
        <v>0.19370699999999999</v>
      </c>
      <c r="AI255" s="37">
        <v>0.126724</v>
      </c>
      <c r="AK255" s="37">
        <v>68.92</v>
      </c>
    </row>
    <row r="256" spans="1:38" x14ac:dyDescent="0.55000000000000004">
      <c r="A256" s="37" t="s">
        <v>291</v>
      </c>
      <c r="B256" s="44">
        <v>36173</v>
      </c>
      <c r="G256" s="11">
        <v>407.50900000000001</v>
      </c>
      <c r="I256" s="51"/>
      <c r="M256" s="37">
        <v>4.2776399999999999</v>
      </c>
      <c r="V256" s="51"/>
    </row>
    <row r="257" spans="1:38" x14ac:dyDescent="0.55000000000000004">
      <c r="A257" s="37" t="s">
        <v>291</v>
      </c>
      <c r="B257" s="44">
        <v>36185</v>
      </c>
      <c r="G257" s="11">
        <v>560.75199999999995</v>
      </c>
      <c r="I257" s="51"/>
      <c r="M257" s="37">
        <v>5.1532099999999996</v>
      </c>
      <c r="V257" s="51"/>
    </row>
    <row r="258" spans="1:38" x14ac:dyDescent="0.55000000000000004">
      <c r="A258" s="37" t="s">
        <v>291</v>
      </c>
      <c r="B258" s="44">
        <v>36187</v>
      </c>
      <c r="G258" s="11"/>
      <c r="I258" s="11">
        <v>380.71</v>
      </c>
      <c r="V258" s="11">
        <v>36.947299999999998</v>
      </c>
      <c r="AB258" s="37">
        <v>0.31198300000000001</v>
      </c>
      <c r="AC258" s="37">
        <v>0.30896600000000002</v>
      </c>
      <c r="AD258" s="37">
        <v>0.26068999999999998</v>
      </c>
      <c r="AE258" s="37">
        <v>0.25284499999999999</v>
      </c>
      <c r="AF258" s="37">
        <v>0.17982800000000002</v>
      </c>
      <c r="AG258" s="37">
        <v>0.150862</v>
      </c>
      <c r="AH258" s="37">
        <v>0.167155</v>
      </c>
      <c r="AI258" s="37">
        <v>0.12430999999999999</v>
      </c>
      <c r="AL258" s="37">
        <v>85.03</v>
      </c>
    </row>
    <row r="259" spans="1:38" x14ac:dyDescent="0.55000000000000004">
      <c r="A259" s="37" t="s">
        <v>291</v>
      </c>
      <c r="B259" s="44">
        <v>36196</v>
      </c>
      <c r="G259" s="11">
        <v>646.45500000000004</v>
      </c>
      <c r="I259" s="51"/>
      <c r="M259" s="37">
        <v>5.1798799999999998</v>
      </c>
      <c r="V259" s="51"/>
    </row>
    <row r="260" spans="1:38" x14ac:dyDescent="0.55000000000000004">
      <c r="A260" s="37" t="s">
        <v>291</v>
      </c>
      <c r="B260" s="44">
        <v>36208</v>
      </c>
      <c r="G260" s="11">
        <v>691.14300000000003</v>
      </c>
      <c r="I260" s="51"/>
      <c r="M260" s="37">
        <v>4.4266199999999998</v>
      </c>
      <c r="V260" s="51"/>
      <c r="AB260" s="37">
        <v>0.31198300000000001</v>
      </c>
      <c r="AC260" s="37">
        <v>0.30534500000000003</v>
      </c>
      <c r="AD260" s="37">
        <v>0.232931</v>
      </c>
      <c r="AE260" s="37">
        <v>0.216638</v>
      </c>
      <c r="AF260" s="37">
        <v>0.17681000000000002</v>
      </c>
      <c r="AG260" s="37">
        <v>0.15689700000000001</v>
      </c>
      <c r="AH260" s="37">
        <v>0.17017199999999999</v>
      </c>
      <c r="AI260" s="37">
        <v>0.109224</v>
      </c>
    </row>
    <row r="261" spans="1:38" x14ac:dyDescent="0.55000000000000004">
      <c r="A261" s="37" t="s">
        <v>292</v>
      </c>
      <c r="B261" s="44">
        <v>36102</v>
      </c>
      <c r="G261" s="11">
        <v>0</v>
      </c>
      <c r="I261" s="51"/>
      <c r="M261" s="37">
        <v>0</v>
      </c>
      <c r="V261" s="51"/>
    </row>
    <row r="262" spans="1:38" x14ac:dyDescent="0.55000000000000004">
      <c r="A262" s="37" t="s">
        <v>292</v>
      </c>
      <c r="B262" s="44">
        <v>36130</v>
      </c>
      <c r="G262" s="11">
        <v>27.096699999999998</v>
      </c>
      <c r="I262" s="51"/>
      <c r="M262" s="37">
        <v>0.154416</v>
      </c>
      <c r="V262" s="51"/>
      <c r="AB262" s="37">
        <v>0.315137</v>
      </c>
      <c r="AC262" s="37">
        <v>0.30497299999999999</v>
      </c>
      <c r="AD262" s="37">
        <v>0.30023</v>
      </c>
      <c r="AE262" s="37">
        <v>0.29066799999999998</v>
      </c>
      <c r="AF262" s="37">
        <v>0.27748800000000001</v>
      </c>
      <c r="AG262" s="37">
        <v>0.26611699999999999</v>
      </c>
      <c r="AH262" s="37">
        <v>0.25474799999999997</v>
      </c>
      <c r="AI262" s="37">
        <v>0.22590299999999999</v>
      </c>
    </row>
    <row r="263" spans="1:38" x14ac:dyDescent="0.55000000000000004">
      <c r="A263" s="37" t="s">
        <v>292</v>
      </c>
      <c r="B263" s="44">
        <v>36141</v>
      </c>
      <c r="G263" s="11">
        <v>59.8142</v>
      </c>
      <c r="I263" s="51"/>
      <c r="M263" s="37">
        <v>0.83463699999999996</v>
      </c>
      <c r="V263" s="51"/>
    </row>
    <row r="264" spans="1:38" x14ac:dyDescent="0.55000000000000004">
      <c r="A264" s="37" t="s">
        <v>292</v>
      </c>
      <c r="B264" s="44">
        <v>36152</v>
      </c>
      <c r="G264" s="11">
        <v>130.99299999999999</v>
      </c>
      <c r="I264" s="51"/>
      <c r="M264" s="37">
        <v>1.3041700000000001</v>
      </c>
      <c r="V264" s="51"/>
    </row>
    <row r="265" spans="1:38" x14ac:dyDescent="0.55000000000000004">
      <c r="A265" s="37" t="s">
        <v>292</v>
      </c>
      <c r="B265" s="44">
        <v>36156</v>
      </c>
      <c r="G265" s="11"/>
      <c r="I265" s="51"/>
      <c r="V265" s="51"/>
      <c r="AB265" s="37">
        <v>0.30971300000000002</v>
      </c>
      <c r="AC265" s="37">
        <v>0.302564</v>
      </c>
      <c r="AD265" s="37">
        <v>0.28034999999999999</v>
      </c>
      <c r="AE265" s="37">
        <v>0.254521</v>
      </c>
      <c r="AF265" s="37">
        <v>0.22568100000000002</v>
      </c>
      <c r="AG265" s="37">
        <v>0.20527200000000001</v>
      </c>
      <c r="AH265" s="37">
        <v>0.20414200000000002</v>
      </c>
      <c r="AI265" s="37">
        <v>0.12771100000000002</v>
      </c>
      <c r="AJ265" s="37">
        <v>54.54</v>
      </c>
    </row>
    <row r="266" spans="1:38" x14ac:dyDescent="0.55000000000000004">
      <c r="A266" s="37" t="s">
        <v>292</v>
      </c>
      <c r="B266" s="44">
        <v>36162</v>
      </c>
      <c r="G266" s="11">
        <v>234.62299999999999</v>
      </c>
      <c r="I266" s="51"/>
      <c r="M266" s="37">
        <v>2.4773700000000001</v>
      </c>
      <c r="V266" s="51"/>
    </row>
    <row r="267" spans="1:38" x14ac:dyDescent="0.55000000000000004">
      <c r="A267" s="37" t="s">
        <v>292</v>
      </c>
      <c r="B267" s="44">
        <v>36172</v>
      </c>
      <c r="G267" s="11"/>
      <c r="I267" s="51"/>
      <c r="V267" s="51"/>
      <c r="AB267" s="37">
        <v>0.308508</v>
      </c>
      <c r="AC267" s="37">
        <v>0.30015399999999998</v>
      </c>
      <c r="AD267" s="37">
        <v>0.25745699999999999</v>
      </c>
      <c r="AE267" s="37">
        <v>0.24247099999999999</v>
      </c>
      <c r="AF267" s="37">
        <v>0.20941600000000002</v>
      </c>
      <c r="AG267" s="37">
        <v>0.193826</v>
      </c>
      <c r="AH267" s="37">
        <v>0.19992399999999999</v>
      </c>
      <c r="AI267" s="37">
        <v>8.9156999999999986E-2</v>
      </c>
      <c r="AK267" s="37">
        <v>70.56</v>
      </c>
    </row>
    <row r="268" spans="1:38" x14ac:dyDescent="0.55000000000000004">
      <c r="A268" s="37" t="s">
        <v>292</v>
      </c>
      <c r="B268" s="44">
        <v>36173</v>
      </c>
      <c r="G268" s="11">
        <v>376.73500000000001</v>
      </c>
      <c r="I268" s="51"/>
      <c r="M268" s="37">
        <v>2.7432300000000001</v>
      </c>
      <c r="V268" s="51"/>
    </row>
    <row r="269" spans="1:38" x14ac:dyDescent="0.55000000000000004">
      <c r="A269" s="37" t="s">
        <v>292</v>
      </c>
      <c r="B269" s="44">
        <v>36185</v>
      </c>
      <c r="G269" s="11">
        <v>544.50599999999997</v>
      </c>
      <c r="I269" s="51"/>
      <c r="M269" s="37">
        <v>3.1204900000000002</v>
      </c>
      <c r="V269" s="51"/>
    </row>
    <row r="270" spans="1:38" x14ac:dyDescent="0.55000000000000004">
      <c r="A270" s="37" t="s">
        <v>292</v>
      </c>
      <c r="B270" s="44">
        <v>36186</v>
      </c>
      <c r="G270" s="11"/>
      <c r="I270" s="11">
        <v>260.84399999999999</v>
      </c>
      <c r="V270" s="11">
        <v>32.390799999999999</v>
      </c>
      <c r="AB270" s="37">
        <v>0.30963000000000002</v>
      </c>
      <c r="AC270" s="37">
        <v>0.301734</v>
      </c>
      <c r="AD270" s="37">
        <v>0.26136700000000002</v>
      </c>
      <c r="AE270" s="37">
        <v>0.23363199999999998</v>
      </c>
      <c r="AF270" s="37">
        <v>0.21190600000000001</v>
      </c>
      <c r="AG270" s="37">
        <v>0.20461600000000002</v>
      </c>
      <c r="AH270" s="37">
        <v>0.193717</v>
      </c>
      <c r="AI270" s="37">
        <v>0.12027599999999999</v>
      </c>
      <c r="AL270" s="37">
        <v>84.81</v>
      </c>
    </row>
    <row r="271" spans="1:38" x14ac:dyDescent="0.55000000000000004">
      <c r="A271" s="37" t="s">
        <v>292</v>
      </c>
      <c r="B271" s="44">
        <v>36196</v>
      </c>
      <c r="G271" s="11">
        <v>656.71100000000001</v>
      </c>
      <c r="I271" s="51"/>
      <c r="M271" s="37">
        <v>3.7940800000000001</v>
      </c>
      <c r="V271" s="51"/>
    </row>
    <row r="272" spans="1:38" x14ac:dyDescent="0.55000000000000004">
      <c r="A272" s="37" t="s">
        <v>292</v>
      </c>
      <c r="B272" s="44">
        <v>36208</v>
      </c>
      <c r="G272" s="11">
        <v>730.471</v>
      </c>
      <c r="I272" s="51"/>
      <c r="M272" s="37">
        <v>2.7446799999999998</v>
      </c>
      <c r="V272" s="51"/>
      <c r="AB272" s="37">
        <v>0.30843100000000001</v>
      </c>
      <c r="AC272" s="37">
        <v>0.29932999999999998</v>
      </c>
      <c r="AD272" s="37">
        <v>0.26257200000000003</v>
      </c>
      <c r="AE272" s="37">
        <v>0.22039899999999998</v>
      </c>
      <c r="AF272" s="37">
        <v>0.19927800000000001</v>
      </c>
      <c r="AG272" s="37">
        <v>0.18717500000000001</v>
      </c>
      <c r="AH272" s="37">
        <v>0.17206700000000003</v>
      </c>
      <c r="AI272" s="37">
        <v>0.109449</v>
      </c>
    </row>
    <row r="273" spans="1:38" x14ac:dyDescent="0.55000000000000004">
      <c r="A273" s="37" t="s">
        <v>293</v>
      </c>
      <c r="B273" s="44">
        <v>36102</v>
      </c>
      <c r="G273" s="11">
        <v>0</v>
      </c>
      <c r="I273" s="51"/>
      <c r="M273" s="37">
        <v>0</v>
      </c>
      <c r="V273" s="51"/>
    </row>
    <row r="274" spans="1:38" x14ac:dyDescent="0.55000000000000004">
      <c r="A274" s="37" t="s">
        <v>293</v>
      </c>
      <c r="B274" s="44">
        <v>36130</v>
      </c>
      <c r="G274" s="11">
        <v>25.384799999999998</v>
      </c>
      <c r="I274" s="51"/>
      <c r="M274" s="37">
        <v>0.13320000000000001</v>
      </c>
      <c r="V274" s="51"/>
      <c r="AB274" s="37">
        <v>0.306701</v>
      </c>
      <c r="AC274" s="37">
        <v>0.30790400000000001</v>
      </c>
      <c r="AD274" s="37">
        <v>0.29226800000000003</v>
      </c>
      <c r="AE274" s="37">
        <v>0.28444999999999998</v>
      </c>
      <c r="AF274" s="37">
        <v>0.27242300000000003</v>
      </c>
      <c r="AG274" s="37">
        <v>0.25979399999999997</v>
      </c>
      <c r="AH274" s="37">
        <v>0.25678699999999999</v>
      </c>
      <c r="AI274" s="37">
        <v>0.22491399999999998</v>
      </c>
    </row>
    <row r="275" spans="1:38" x14ac:dyDescent="0.55000000000000004">
      <c r="A275" s="37" t="s">
        <v>293</v>
      </c>
      <c r="B275" s="44">
        <v>36141</v>
      </c>
      <c r="G275" s="11">
        <v>58.959600000000002</v>
      </c>
      <c r="I275" s="51"/>
      <c r="M275" s="37">
        <v>0.85559799999999997</v>
      </c>
      <c r="V275" s="51"/>
    </row>
    <row r="276" spans="1:38" x14ac:dyDescent="0.55000000000000004">
      <c r="A276" s="37" t="s">
        <v>293</v>
      </c>
      <c r="B276" s="44">
        <v>36152</v>
      </c>
      <c r="G276" s="11">
        <v>126.714</v>
      </c>
      <c r="I276" s="51"/>
      <c r="M276" s="37">
        <v>1.2268399999999999</v>
      </c>
      <c r="V276" s="51"/>
    </row>
    <row r="277" spans="1:38" x14ac:dyDescent="0.55000000000000004">
      <c r="A277" s="37" t="s">
        <v>293</v>
      </c>
      <c r="B277" s="44">
        <v>36156</v>
      </c>
      <c r="G277" s="11"/>
      <c r="AB277" s="37">
        <v>0.303093</v>
      </c>
      <c r="AC277" s="37">
        <v>0.29707899999999998</v>
      </c>
      <c r="AD277" s="37">
        <v>0.24536100000000002</v>
      </c>
      <c r="AE277" s="37">
        <v>0.23453600000000002</v>
      </c>
      <c r="AF277" s="37">
        <v>0.19123699999999999</v>
      </c>
      <c r="AG277" s="37">
        <v>0.18642600000000001</v>
      </c>
      <c r="AH277" s="37">
        <v>0.16597899999999999</v>
      </c>
      <c r="AI277" s="37">
        <v>0.13651199999999999</v>
      </c>
      <c r="AJ277" s="37">
        <v>54.49</v>
      </c>
    </row>
    <row r="278" spans="1:38" x14ac:dyDescent="0.55000000000000004">
      <c r="A278" s="37" t="s">
        <v>293</v>
      </c>
      <c r="B278" s="44">
        <v>36162</v>
      </c>
      <c r="G278" s="11">
        <v>232.06399999999999</v>
      </c>
      <c r="M278" s="37">
        <v>2.21007</v>
      </c>
    </row>
    <row r="279" spans="1:38" x14ac:dyDescent="0.55000000000000004">
      <c r="A279" s="37" t="s">
        <v>293</v>
      </c>
      <c r="B279" s="44">
        <v>36172</v>
      </c>
      <c r="G279" s="11"/>
      <c r="AB279" s="37">
        <v>0.303093</v>
      </c>
      <c r="AC279" s="37">
        <v>0.29768</v>
      </c>
      <c r="AD279" s="37">
        <v>0.22070399999999998</v>
      </c>
      <c r="AE279" s="37">
        <v>0.20446700000000001</v>
      </c>
      <c r="AF279" s="37">
        <v>0.17920999999999998</v>
      </c>
      <c r="AG279" s="37">
        <v>0.17079</v>
      </c>
      <c r="AH279" s="37">
        <v>0.16177</v>
      </c>
      <c r="AI279" s="37">
        <v>8.6597899999999992E-2</v>
      </c>
      <c r="AK279" s="37">
        <v>70.45</v>
      </c>
    </row>
    <row r="280" spans="1:38" x14ac:dyDescent="0.55000000000000004">
      <c r="A280" s="37" t="s">
        <v>293</v>
      </c>
      <c r="B280" s="44">
        <v>36173</v>
      </c>
      <c r="G280" s="11">
        <v>391.267</v>
      </c>
      <c r="M280" s="37">
        <v>2.5955499999999998</v>
      </c>
    </row>
    <row r="281" spans="1:38" x14ac:dyDescent="0.55000000000000004">
      <c r="A281" s="37" t="s">
        <v>293</v>
      </c>
      <c r="B281" s="44">
        <v>36185</v>
      </c>
      <c r="G281" s="11">
        <v>566.74</v>
      </c>
      <c r="M281" s="37">
        <v>3.16987</v>
      </c>
    </row>
    <row r="282" spans="1:38" x14ac:dyDescent="0.55000000000000004">
      <c r="A282" s="37" t="s">
        <v>293</v>
      </c>
      <c r="B282" s="44">
        <v>36186</v>
      </c>
      <c r="G282" s="11"/>
      <c r="I282" s="11">
        <v>327.447</v>
      </c>
      <c r="V282" s="11">
        <v>31.762799999999999</v>
      </c>
      <c r="AB282" s="37">
        <v>0.30361399999999999</v>
      </c>
      <c r="AC282" s="37">
        <v>0.29819299999999999</v>
      </c>
      <c r="AD282" s="37">
        <v>0.21626500000000001</v>
      </c>
      <c r="AE282" s="37">
        <v>0.21204799999999999</v>
      </c>
      <c r="AF282" s="37">
        <v>0.19156600000000001</v>
      </c>
      <c r="AG282" s="37">
        <v>0.19397600000000001</v>
      </c>
      <c r="AH282" s="37">
        <v>0.192771</v>
      </c>
      <c r="AI282" s="37">
        <v>0.12168699999999999</v>
      </c>
      <c r="AL282" s="37">
        <v>84.27</v>
      </c>
    </row>
    <row r="283" spans="1:38" x14ac:dyDescent="0.55000000000000004">
      <c r="A283" s="37" t="s">
        <v>293</v>
      </c>
      <c r="B283" s="44">
        <v>36196</v>
      </c>
      <c r="G283" s="11">
        <v>674.66200000000003</v>
      </c>
      <c r="M283" s="37">
        <v>3.3300200000000002</v>
      </c>
    </row>
    <row r="284" spans="1:38" x14ac:dyDescent="0.55000000000000004">
      <c r="A284" s="37" t="s">
        <v>293</v>
      </c>
      <c r="B284" s="44">
        <v>36208</v>
      </c>
      <c r="G284" s="11">
        <v>736.45399999999995</v>
      </c>
      <c r="M284" s="37">
        <v>2.7306900000000001</v>
      </c>
      <c r="AB284" s="37">
        <v>0.30361399999999999</v>
      </c>
      <c r="AC284" s="37">
        <v>0.289157</v>
      </c>
      <c r="AD284" s="37">
        <v>0.22710799999999998</v>
      </c>
      <c r="AE284" s="37">
        <v>0.20361399999999999</v>
      </c>
      <c r="AF284" s="37">
        <v>0.19216899999999998</v>
      </c>
      <c r="AG284" s="37">
        <v>0.18915700000000002</v>
      </c>
      <c r="AH284" s="37">
        <v>0.172289</v>
      </c>
      <c r="AI284" s="37">
        <v>0.10421699999999999</v>
      </c>
    </row>
    <row r="285" spans="1:38" x14ac:dyDescent="0.55000000000000004">
      <c r="A285" s="37" t="s">
        <v>294</v>
      </c>
      <c r="B285" s="44">
        <v>36136</v>
      </c>
      <c r="G285" s="11">
        <v>0</v>
      </c>
      <c r="M285" s="37">
        <v>0</v>
      </c>
    </row>
    <row r="286" spans="1:38" x14ac:dyDescent="0.55000000000000004">
      <c r="A286" s="37" t="s">
        <v>294</v>
      </c>
      <c r="B286" s="44">
        <v>36162</v>
      </c>
      <c r="G286" s="11">
        <v>64.655199999999994</v>
      </c>
      <c r="M286" s="37">
        <v>1.1432199999999999</v>
      </c>
      <c r="AB286" s="37">
        <v>0.31140499999999999</v>
      </c>
      <c r="AC286" s="37">
        <v>0.30540800000000001</v>
      </c>
      <c r="AD286" s="37">
        <v>0.29039199999999998</v>
      </c>
      <c r="AE286" s="37">
        <v>0.29348099999999999</v>
      </c>
      <c r="AF286" s="37">
        <v>0.28267300000000001</v>
      </c>
      <c r="AG286" s="37">
        <v>0.281532</v>
      </c>
      <c r="AH286" s="37">
        <v>0.27135100000000001</v>
      </c>
      <c r="AI286" s="37">
        <v>0.169271</v>
      </c>
    </row>
    <row r="287" spans="1:38" x14ac:dyDescent="0.55000000000000004">
      <c r="A287" s="37" t="s">
        <v>294</v>
      </c>
      <c r="B287" s="44">
        <v>36173</v>
      </c>
      <c r="G287" s="11">
        <v>115.32299999999999</v>
      </c>
      <c r="M287" s="37">
        <v>1.7791600000000001</v>
      </c>
    </row>
    <row r="288" spans="1:38" x14ac:dyDescent="0.55000000000000004">
      <c r="A288" s="37" t="s">
        <v>294</v>
      </c>
      <c r="B288" s="44">
        <v>36184</v>
      </c>
      <c r="G288" s="11">
        <v>215.578</v>
      </c>
      <c r="M288" s="37">
        <v>2.8914599999999999</v>
      </c>
    </row>
    <row r="289" spans="1:38" x14ac:dyDescent="0.55000000000000004">
      <c r="A289" s="37" t="s">
        <v>294</v>
      </c>
      <c r="B289" s="44">
        <v>36186</v>
      </c>
      <c r="G289" s="11"/>
      <c r="AB289" s="37">
        <v>0.310778</v>
      </c>
      <c r="AC289" s="37">
        <v>0.30479200000000001</v>
      </c>
      <c r="AD289" s="37">
        <v>0.28855599999999998</v>
      </c>
      <c r="AE289" s="37">
        <v>0.28016400000000002</v>
      </c>
      <c r="AF289" s="37">
        <v>0.271179</v>
      </c>
      <c r="AG289" s="37">
        <v>0.25673299999999999</v>
      </c>
      <c r="AH289" s="37">
        <v>0.24776000000000001</v>
      </c>
      <c r="AI289" s="37">
        <v>0.22847999999999999</v>
      </c>
      <c r="AJ289" s="37">
        <v>50.23</v>
      </c>
    </row>
    <row r="290" spans="1:38" x14ac:dyDescent="0.55000000000000004">
      <c r="A290" s="37" t="s">
        <v>294</v>
      </c>
      <c r="B290" s="44">
        <v>36196</v>
      </c>
      <c r="G290" s="11">
        <v>352.56299999999999</v>
      </c>
      <c r="M290" s="37">
        <v>4.5308599999999997</v>
      </c>
    </row>
    <row r="291" spans="1:38" x14ac:dyDescent="0.55000000000000004">
      <c r="A291" s="37" t="s">
        <v>294</v>
      </c>
      <c r="B291" s="44">
        <v>36203</v>
      </c>
      <c r="G291" s="11"/>
      <c r="AB291" s="37">
        <v>0.31259100000000001</v>
      </c>
      <c r="AC291" s="37">
        <v>0.30480299999999999</v>
      </c>
      <c r="AD291" s="37">
        <v>0.28432600000000002</v>
      </c>
      <c r="AE291" s="37">
        <v>0.24632400000000002</v>
      </c>
      <c r="AF291" s="37">
        <v>0.20952999999999999</v>
      </c>
      <c r="AG291" s="37">
        <v>0.18965699999999999</v>
      </c>
      <c r="AH291" s="37">
        <v>0.187912</v>
      </c>
      <c r="AI291" s="37">
        <v>0.158359</v>
      </c>
      <c r="AK291" s="37">
        <v>67.400000000000006</v>
      </c>
    </row>
    <row r="292" spans="1:38" x14ac:dyDescent="0.55000000000000004">
      <c r="A292" s="37" t="s">
        <v>294</v>
      </c>
      <c r="B292" s="44">
        <v>36207</v>
      </c>
      <c r="G292" s="11">
        <v>513.47799999999995</v>
      </c>
      <c r="M292" s="37">
        <v>4.6341700000000001</v>
      </c>
    </row>
    <row r="293" spans="1:38" x14ac:dyDescent="0.55000000000000004">
      <c r="A293" s="37" t="s">
        <v>294</v>
      </c>
      <c r="B293" s="44">
        <v>36219</v>
      </c>
      <c r="G293" s="11">
        <v>647.91999999999996</v>
      </c>
      <c r="M293" s="37">
        <v>5.1448</v>
      </c>
    </row>
    <row r="294" spans="1:38" x14ac:dyDescent="0.55000000000000004">
      <c r="A294" s="37" t="s">
        <v>294</v>
      </c>
      <c r="B294" s="44">
        <v>36230</v>
      </c>
      <c r="G294" s="11">
        <v>713.97199999999998</v>
      </c>
      <c r="M294" s="37">
        <v>4.8185000000000002</v>
      </c>
    </row>
    <row r="295" spans="1:38" x14ac:dyDescent="0.55000000000000004">
      <c r="A295" s="37" t="s">
        <v>294</v>
      </c>
      <c r="B295" s="44">
        <v>36242</v>
      </c>
      <c r="G295" s="11">
        <v>740.72299999999996</v>
      </c>
      <c r="M295" s="37">
        <v>4.1071600000000004</v>
      </c>
    </row>
    <row r="296" spans="1:38" x14ac:dyDescent="0.55000000000000004">
      <c r="A296" s="37" t="s">
        <v>294</v>
      </c>
      <c r="B296" s="44">
        <v>36245</v>
      </c>
      <c r="G296" s="11"/>
      <c r="I296" s="11">
        <v>329.12299999999999</v>
      </c>
      <c r="V296" s="11">
        <v>25.40813</v>
      </c>
      <c r="AB296" s="37">
        <v>0.31138199999999999</v>
      </c>
      <c r="AC296" s="37">
        <v>0.30418699999999999</v>
      </c>
      <c r="AD296" s="37">
        <v>0.27707399999999999</v>
      </c>
      <c r="AE296" s="37">
        <v>0.20158300000000001</v>
      </c>
      <c r="AF296" s="37">
        <v>0.19079699999999999</v>
      </c>
      <c r="AG296" s="37">
        <v>0.17392199999999999</v>
      </c>
      <c r="AH296" s="37">
        <v>0.16131200000000001</v>
      </c>
      <c r="AI296" s="37">
        <v>0.164437</v>
      </c>
      <c r="AL296" s="37">
        <v>109.58</v>
      </c>
    </row>
    <row r="297" spans="1:38" x14ac:dyDescent="0.55000000000000004">
      <c r="A297" s="37" t="s">
        <v>294</v>
      </c>
      <c r="B297" s="44">
        <v>36255</v>
      </c>
      <c r="G297" s="11"/>
      <c r="I297" s="11"/>
      <c r="V297" s="11"/>
      <c r="AB297" s="37">
        <v>0.31080099999999999</v>
      </c>
      <c r="AC297" s="37">
        <v>0.30540800000000001</v>
      </c>
      <c r="AD297" s="37">
        <v>0.27649299999999999</v>
      </c>
      <c r="AE297" s="37">
        <v>0.194936</v>
      </c>
      <c r="AF297" s="37">
        <v>0.184173</v>
      </c>
      <c r="AG297" s="37">
        <v>0.16186</v>
      </c>
      <c r="AH297" s="37">
        <v>0.15890599999999999</v>
      </c>
      <c r="AI297" s="37">
        <v>0.147505</v>
      </c>
    </row>
    <row r="298" spans="1:38" x14ac:dyDescent="0.55000000000000004">
      <c r="A298" s="37" t="s">
        <v>295</v>
      </c>
      <c r="B298" s="44">
        <v>36136</v>
      </c>
      <c r="G298" s="11">
        <v>0</v>
      </c>
      <c r="M298" s="37">
        <v>0</v>
      </c>
    </row>
    <row r="299" spans="1:38" x14ac:dyDescent="0.55000000000000004">
      <c r="A299" s="37" t="s">
        <v>295</v>
      </c>
      <c r="B299" s="44">
        <v>36162</v>
      </c>
      <c r="G299" s="11">
        <v>61.238999999999997</v>
      </c>
      <c r="M299" s="37">
        <v>0.787717</v>
      </c>
      <c r="AB299" s="37">
        <v>0.31436700000000001</v>
      </c>
      <c r="AC299" s="37">
        <v>0.30662699999999998</v>
      </c>
      <c r="AD299" s="37">
        <v>0.302539</v>
      </c>
      <c r="AE299" s="37">
        <v>0.25172100000000003</v>
      </c>
      <c r="AF299" s="37">
        <v>0.24155599999999999</v>
      </c>
      <c r="AG299" s="37">
        <v>0.241118</v>
      </c>
      <c r="AH299" s="37">
        <v>0.25460199999999999</v>
      </c>
      <c r="AI299" s="37">
        <v>0.18198</v>
      </c>
    </row>
    <row r="300" spans="1:38" x14ac:dyDescent="0.55000000000000004">
      <c r="A300" s="37" t="s">
        <v>295</v>
      </c>
      <c r="B300" s="44">
        <v>36173</v>
      </c>
      <c r="G300" s="11">
        <v>107.631</v>
      </c>
      <c r="M300" s="37">
        <v>1.5865400000000001</v>
      </c>
    </row>
    <row r="301" spans="1:38" x14ac:dyDescent="0.55000000000000004">
      <c r="A301" s="37" t="s">
        <v>295</v>
      </c>
      <c r="B301" s="44">
        <v>36182</v>
      </c>
      <c r="G301" s="11"/>
      <c r="AB301" s="37">
        <v>0.308896</v>
      </c>
      <c r="AC301" s="37">
        <v>0.30297599999999997</v>
      </c>
      <c r="AD301" s="37">
        <v>0.28734100000000001</v>
      </c>
      <c r="AE301" s="37">
        <v>0.27838799999999997</v>
      </c>
      <c r="AF301" s="37">
        <v>0.26581100000000002</v>
      </c>
      <c r="AG301" s="37">
        <v>0.26355499999999998</v>
      </c>
      <c r="AH301" s="37">
        <v>0.26371099999999997</v>
      </c>
      <c r="AI301" s="37">
        <v>0.19894600000000001</v>
      </c>
      <c r="AJ301" s="37">
        <v>46.92</v>
      </c>
    </row>
    <row r="302" spans="1:38" x14ac:dyDescent="0.55000000000000004">
      <c r="A302" s="37" t="s">
        <v>295</v>
      </c>
      <c r="B302" s="44">
        <v>36184</v>
      </c>
      <c r="G302" s="11">
        <v>206.17099999999999</v>
      </c>
      <c r="M302" s="37">
        <v>2.7570100000000002</v>
      </c>
    </row>
    <row r="303" spans="1:38" x14ac:dyDescent="0.55000000000000004">
      <c r="A303" s="37" t="s">
        <v>295</v>
      </c>
      <c r="B303" s="44">
        <v>36196</v>
      </c>
      <c r="G303" s="11">
        <v>336.327</v>
      </c>
      <c r="M303" s="37">
        <v>3.54901</v>
      </c>
    </row>
    <row r="304" spans="1:38" x14ac:dyDescent="0.55000000000000004">
      <c r="A304" s="37" t="s">
        <v>295</v>
      </c>
      <c r="B304" s="44">
        <v>36197</v>
      </c>
      <c r="G304" s="11"/>
      <c r="AB304" s="37">
        <v>0.30707699999999999</v>
      </c>
      <c r="AC304" s="37">
        <v>0.29994399999999999</v>
      </c>
      <c r="AD304" s="37">
        <v>0.25886700000000001</v>
      </c>
      <c r="AE304" s="37">
        <v>0.24141200000000002</v>
      </c>
      <c r="AF304" s="37">
        <v>0.219726</v>
      </c>
      <c r="AG304" s="37">
        <v>0.19864599999999999</v>
      </c>
      <c r="AH304" s="37">
        <v>0.19517700000000002</v>
      </c>
      <c r="AI304" s="37">
        <v>0.13586899999999999</v>
      </c>
      <c r="AK304" s="37">
        <v>61.11</v>
      </c>
    </row>
    <row r="305" spans="1:38" x14ac:dyDescent="0.55000000000000004">
      <c r="A305" s="37" t="s">
        <v>295</v>
      </c>
      <c r="B305" s="44">
        <v>36207</v>
      </c>
      <c r="G305" s="11">
        <v>480.142</v>
      </c>
      <c r="M305" s="37">
        <v>4.9588000000000001</v>
      </c>
    </row>
    <row r="306" spans="1:38" x14ac:dyDescent="0.55000000000000004">
      <c r="A306" s="37" t="s">
        <v>295</v>
      </c>
      <c r="B306" s="44">
        <v>36219</v>
      </c>
      <c r="G306" s="11">
        <v>593.22</v>
      </c>
      <c r="M306" s="37">
        <v>5.0706600000000002</v>
      </c>
    </row>
    <row r="307" spans="1:38" x14ac:dyDescent="0.55000000000000004">
      <c r="A307" s="37" t="s">
        <v>295</v>
      </c>
      <c r="B307" s="44">
        <v>36230</v>
      </c>
      <c r="G307" s="11">
        <v>645.59699999999998</v>
      </c>
      <c r="M307" s="37">
        <v>4.4148800000000001</v>
      </c>
    </row>
    <row r="308" spans="1:38" x14ac:dyDescent="0.55000000000000004">
      <c r="A308" s="37" t="s">
        <v>295</v>
      </c>
      <c r="B308" s="44">
        <v>36238</v>
      </c>
      <c r="G308" s="11"/>
      <c r="I308" s="11">
        <v>260.00799999999998</v>
      </c>
      <c r="V308" s="11">
        <v>28.23959</v>
      </c>
      <c r="AB308" s="37">
        <v>0.29919400000000002</v>
      </c>
      <c r="AC308" s="37">
        <v>0.28541699999999998</v>
      </c>
      <c r="AD308" s="37">
        <v>0.195157</v>
      </c>
      <c r="AE308" s="37">
        <v>0.17953499999999997</v>
      </c>
      <c r="AF308" s="42">
        <v>0.156029</v>
      </c>
      <c r="AG308" s="37">
        <v>0.15195400000000001</v>
      </c>
      <c r="AH308" s="37">
        <v>0.16604500000000003</v>
      </c>
      <c r="AI308" s="37">
        <v>0.15646000000000002</v>
      </c>
      <c r="AL308" s="37">
        <v>102.01</v>
      </c>
    </row>
    <row r="309" spans="1:38" x14ac:dyDescent="0.55000000000000004">
      <c r="A309" s="37" t="s">
        <v>295</v>
      </c>
      <c r="B309" s="44">
        <v>36242</v>
      </c>
      <c r="G309" s="11">
        <v>667.21600000000001</v>
      </c>
      <c r="M309" s="37">
        <v>3.6544400000000001</v>
      </c>
      <c r="AB309" s="37">
        <v>0.29798200000000002</v>
      </c>
      <c r="AC309" s="37">
        <v>0.28722300000000001</v>
      </c>
      <c r="AD309" s="37">
        <v>0.18911899999999998</v>
      </c>
      <c r="AE309" s="37">
        <v>0.17228399999999999</v>
      </c>
      <c r="AF309" s="37">
        <v>0.152417</v>
      </c>
      <c r="AG309" s="37">
        <v>0.15556699999999998</v>
      </c>
      <c r="AH309" s="37">
        <v>0.15937400000000002</v>
      </c>
      <c r="AI309" s="37">
        <v>0.14315800000000001</v>
      </c>
    </row>
    <row r="310" spans="1:38" x14ac:dyDescent="0.55000000000000004">
      <c r="A310" s="37" t="s">
        <v>296</v>
      </c>
      <c r="B310" s="44">
        <v>36136</v>
      </c>
      <c r="G310" s="11">
        <v>0</v>
      </c>
      <c r="M310" s="37">
        <v>0</v>
      </c>
    </row>
    <row r="311" spans="1:38" x14ac:dyDescent="0.55000000000000004">
      <c r="A311" s="37" t="s">
        <v>296</v>
      </c>
      <c r="B311" s="44">
        <v>36162</v>
      </c>
      <c r="G311" s="11">
        <v>49.855200000000004</v>
      </c>
      <c r="M311" s="37">
        <v>0.91400099999999995</v>
      </c>
      <c r="AB311" s="37">
        <v>0.30407499999999998</v>
      </c>
      <c r="AC311" s="37">
        <v>0.29924499999999998</v>
      </c>
      <c r="AD311" s="37">
        <v>0.27447199999999999</v>
      </c>
      <c r="AE311" s="37">
        <v>0.25330400000000003</v>
      </c>
      <c r="AF311" s="37">
        <v>0.24544299999999999</v>
      </c>
      <c r="AG311" s="37">
        <v>0.25207499999999999</v>
      </c>
      <c r="AH311" s="37">
        <v>0.24723500000000001</v>
      </c>
      <c r="AI311" s="37">
        <v>0.17831399999999997</v>
      </c>
    </row>
    <row r="312" spans="1:38" x14ac:dyDescent="0.55000000000000004">
      <c r="A312" s="37" t="s">
        <v>296</v>
      </c>
      <c r="B312" s="44">
        <v>36173</v>
      </c>
      <c r="G312" s="11">
        <v>91.821200000000005</v>
      </c>
      <c r="M312" s="37">
        <v>1.3830800000000001</v>
      </c>
    </row>
    <row r="313" spans="1:38" x14ac:dyDescent="0.55000000000000004">
      <c r="A313" s="37" t="s">
        <v>296</v>
      </c>
      <c r="B313" s="44">
        <v>36184</v>
      </c>
      <c r="G313" s="11">
        <v>174.75899999999999</v>
      </c>
      <c r="M313" s="37">
        <v>1.90771</v>
      </c>
      <c r="AB313" s="37">
        <v>0.30648199999999998</v>
      </c>
      <c r="AC313" s="37">
        <v>0.30227699999999996</v>
      </c>
      <c r="AD313" s="37">
        <v>0.25389299999999998</v>
      </c>
      <c r="AE313" s="37">
        <v>0.21884599999999998</v>
      </c>
      <c r="AF313" s="37">
        <v>0.212787</v>
      </c>
      <c r="AG313" s="37">
        <v>0.22246200000000002</v>
      </c>
      <c r="AH313" s="37">
        <v>0.20250299999999999</v>
      </c>
      <c r="AI313" s="37">
        <v>0.13237299999999999</v>
      </c>
      <c r="AJ313" s="37">
        <v>48.87</v>
      </c>
    </row>
    <row r="314" spans="1:38" x14ac:dyDescent="0.55000000000000004">
      <c r="A314" s="37" t="s">
        <v>296</v>
      </c>
      <c r="B314" s="44">
        <v>36196</v>
      </c>
      <c r="G314" s="11">
        <v>289.25</v>
      </c>
      <c r="M314" s="37">
        <v>3.0996100000000002</v>
      </c>
    </row>
    <row r="315" spans="1:38" x14ac:dyDescent="0.55000000000000004">
      <c r="A315" s="37" t="s">
        <v>296</v>
      </c>
      <c r="B315" s="44">
        <v>36198</v>
      </c>
      <c r="G315" s="11"/>
      <c r="AB315" s="37">
        <v>0.30468899999999999</v>
      </c>
      <c r="AC315" s="37">
        <v>0.29680700000000004</v>
      </c>
      <c r="AD315" s="37">
        <v>0.24061800000000003</v>
      </c>
      <c r="AE315" s="37">
        <v>0.22065899999999999</v>
      </c>
      <c r="AF315" s="37">
        <v>0.208567</v>
      </c>
      <c r="AG315" s="37">
        <v>0.21220900000000001</v>
      </c>
      <c r="AH315" s="37">
        <v>0.191</v>
      </c>
      <c r="AI315" s="37">
        <v>0.13964600000000002</v>
      </c>
      <c r="AK315" s="37">
        <v>62.6</v>
      </c>
    </row>
    <row r="316" spans="1:38" x14ac:dyDescent="0.55000000000000004">
      <c r="A316" s="37" t="s">
        <v>296</v>
      </c>
      <c r="B316" s="44">
        <v>36207</v>
      </c>
      <c r="G316" s="11">
        <v>439.57799999999997</v>
      </c>
      <c r="M316" s="37">
        <v>4.7834000000000003</v>
      </c>
    </row>
    <row r="317" spans="1:38" x14ac:dyDescent="0.55000000000000004">
      <c r="A317" s="37" t="s">
        <v>296</v>
      </c>
      <c r="B317" s="44">
        <v>36219</v>
      </c>
      <c r="G317" s="11">
        <v>608.68799999999999</v>
      </c>
      <c r="M317" s="37">
        <v>4.9020900000000003</v>
      </c>
    </row>
    <row r="318" spans="1:38" x14ac:dyDescent="0.55000000000000004">
      <c r="A318" s="37" t="s">
        <v>296</v>
      </c>
      <c r="B318" s="44">
        <v>36230</v>
      </c>
      <c r="G318" s="11">
        <v>731.71199999999999</v>
      </c>
      <c r="M318" s="37">
        <v>4.7307800000000002</v>
      </c>
    </row>
    <row r="319" spans="1:38" x14ac:dyDescent="0.55000000000000004">
      <c r="A319" s="37" t="s">
        <v>296</v>
      </c>
      <c r="B319" s="44">
        <v>36239</v>
      </c>
      <c r="G319" s="11"/>
      <c r="I319" s="11">
        <v>182.00800000000001</v>
      </c>
      <c r="V319" s="11">
        <v>30.2669</v>
      </c>
      <c r="AB319" s="37">
        <v>0.30468899999999999</v>
      </c>
      <c r="AC319" s="37">
        <v>0.28775200000000001</v>
      </c>
      <c r="AD319" s="37">
        <v>0.21039100000000002</v>
      </c>
      <c r="AE319" s="37">
        <v>0.18318999999999999</v>
      </c>
      <c r="AF319" s="37">
        <v>0.17107700000000001</v>
      </c>
      <c r="AG319" s="37">
        <v>0.17591699999999999</v>
      </c>
      <c r="AH319" s="37">
        <v>0.18376799999999999</v>
      </c>
      <c r="AI319" s="37">
        <v>0.15898500000000002</v>
      </c>
      <c r="AL319" s="37">
        <v>103.92</v>
      </c>
    </row>
    <row r="320" spans="1:38" x14ac:dyDescent="0.55000000000000004">
      <c r="A320" s="37" t="s">
        <v>296</v>
      </c>
      <c r="B320" s="44">
        <v>36242</v>
      </c>
      <c r="G320" s="11">
        <v>819.77</v>
      </c>
      <c r="M320" s="37">
        <v>3.0787599999999999</v>
      </c>
      <c r="AB320" s="37">
        <v>0.30465800000000004</v>
      </c>
      <c r="AC320" s="37">
        <v>0.28231300000000004</v>
      </c>
      <c r="AD320" s="37">
        <v>0.21038000000000001</v>
      </c>
      <c r="AE320" s="37">
        <v>0.18501300000000001</v>
      </c>
      <c r="AF320" s="37">
        <v>0.165044</v>
      </c>
      <c r="AG320" s="37">
        <v>0.18015799999999998</v>
      </c>
      <c r="AH320" s="37">
        <v>0.17893300000000001</v>
      </c>
      <c r="AI320" s="37">
        <v>0.143876</v>
      </c>
    </row>
    <row r="321" spans="1:38" x14ac:dyDescent="0.55000000000000004">
      <c r="A321" s="37" t="s">
        <v>297</v>
      </c>
      <c r="B321" s="44">
        <v>36136</v>
      </c>
      <c r="G321" s="11">
        <v>0</v>
      </c>
      <c r="M321" s="37">
        <v>0</v>
      </c>
    </row>
    <row r="322" spans="1:38" x14ac:dyDescent="0.55000000000000004">
      <c r="A322" s="37" t="s">
        <v>297</v>
      </c>
      <c r="B322" s="44">
        <v>36162</v>
      </c>
      <c r="G322" s="11">
        <v>51.566699999999997</v>
      </c>
      <c r="M322" s="37">
        <v>1.1739299999999999</v>
      </c>
      <c r="AB322" s="37">
        <v>0.30476799999999998</v>
      </c>
      <c r="AC322" s="37">
        <v>0.304838</v>
      </c>
      <c r="AD322" s="37">
        <v>0.291601</v>
      </c>
      <c r="AE322" s="37">
        <v>0.27899099999999999</v>
      </c>
      <c r="AF322" s="37">
        <v>0.26755499999999999</v>
      </c>
      <c r="AG322" s="37">
        <v>0.26344100000000004</v>
      </c>
      <c r="AH322" s="37">
        <v>0.26890399999999998</v>
      </c>
      <c r="AI322" s="37">
        <v>0.18978300000000001</v>
      </c>
    </row>
    <row r="323" spans="1:38" x14ac:dyDescent="0.55000000000000004">
      <c r="A323" s="37" t="s">
        <v>297</v>
      </c>
      <c r="B323" s="44">
        <v>36173</v>
      </c>
      <c r="G323" s="11">
        <v>87.555000000000007</v>
      </c>
      <c r="M323" s="37">
        <v>1.29182</v>
      </c>
    </row>
    <row r="324" spans="1:38" x14ac:dyDescent="0.55000000000000004">
      <c r="A324" s="37" t="s">
        <v>297</v>
      </c>
      <c r="B324" s="44">
        <v>36184</v>
      </c>
      <c r="G324" s="11">
        <v>155.98599999999999</v>
      </c>
      <c r="M324" s="37">
        <v>1.58432</v>
      </c>
      <c r="AB324" s="37">
        <v>0.27632999999999996</v>
      </c>
      <c r="AC324" s="37">
        <v>0.25827</v>
      </c>
      <c r="AD324" s="37">
        <v>0.26198899999999997</v>
      </c>
      <c r="AE324" s="37">
        <v>0.26326699999999997</v>
      </c>
      <c r="AF324" s="37">
        <v>0.23854800000000001</v>
      </c>
      <c r="AG324" s="37">
        <v>0.22170799999999999</v>
      </c>
      <c r="AH324" s="37">
        <v>0.21029499999999998</v>
      </c>
      <c r="AI324" s="37">
        <v>0.12451499999999999</v>
      </c>
      <c r="AJ324" s="37">
        <v>48.91</v>
      </c>
    </row>
    <row r="325" spans="1:38" x14ac:dyDescent="0.55000000000000004">
      <c r="A325" s="37" t="s">
        <v>297</v>
      </c>
      <c r="B325" s="44">
        <v>36196</v>
      </c>
      <c r="G325" s="11">
        <v>263.65300000000002</v>
      </c>
      <c r="M325" s="37">
        <v>2.6152299999999999</v>
      </c>
    </row>
    <row r="326" spans="1:38" x14ac:dyDescent="0.55000000000000004">
      <c r="A326" s="37" t="s">
        <v>297</v>
      </c>
      <c r="B326" s="44">
        <v>36199</v>
      </c>
      <c r="G326" s="11"/>
      <c r="AB326" s="37">
        <v>0.29024100000000003</v>
      </c>
      <c r="AC326" s="37">
        <v>0.28548800000000002</v>
      </c>
      <c r="AD326" s="37">
        <v>0.26078000000000001</v>
      </c>
      <c r="AE326" s="37">
        <v>0.23547899999999999</v>
      </c>
      <c r="AF326" s="37">
        <v>0.21621099999999999</v>
      </c>
      <c r="AG326" s="37">
        <v>0.21806999999999999</v>
      </c>
      <c r="AH326" s="37">
        <v>0.21331700000000001</v>
      </c>
      <c r="AI326" s="37">
        <v>0.15596399999999999</v>
      </c>
      <c r="AK326" s="37">
        <v>63.01</v>
      </c>
    </row>
    <row r="327" spans="1:38" x14ac:dyDescent="0.55000000000000004">
      <c r="A327" s="37" t="s">
        <v>297</v>
      </c>
      <c r="B327" s="44">
        <v>36207</v>
      </c>
      <c r="G327" s="11">
        <v>416.53699999999998</v>
      </c>
      <c r="M327" s="37">
        <v>4.4461399999999998</v>
      </c>
    </row>
    <row r="328" spans="1:38" x14ac:dyDescent="0.55000000000000004">
      <c r="A328" s="37" t="s">
        <v>297</v>
      </c>
      <c r="B328" s="44">
        <v>36219</v>
      </c>
      <c r="G328" s="11">
        <v>571.99900000000002</v>
      </c>
      <c r="M328" s="37">
        <v>4.2346700000000004</v>
      </c>
    </row>
    <row r="329" spans="1:38" x14ac:dyDescent="0.55000000000000004">
      <c r="A329" s="37" t="s">
        <v>297</v>
      </c>
      <c r="B329" s="44">
        <v>36230</v>
      </c>
      <c r="G329" s="11">
        <v>666.005</v>
      </c>
      <c r="M329" s="37">
        <v>4.3375500000000002</v>
      </c>
    </row>
    <row r="330" spans="1:38" x14ac:dyDescent="0.55000000000000004">
      <c r="A330" s="37" t="s">
        <v>297</v>
      </c>
      <c r="B330" s="44">
        <v>36240</v>
      </c>
      <c r="G330" s="11"/>
      <c r="I330" s="11">
        <v>196.602</v>
      </c>
      <c r="V330" s="11">
        <v>26.884419999999999</v>
      </c>
      <c r="AB330" s="37">
        <v>0.29385499999999998</v>
      </c>
      <c r="AC330" s="37">
        <v>0.27280799999999999</v>
      </c>
      <c r="AD330" s="37">
        <v>0.22389299999999998</v>
      </c>
      <c r="AE330" s="37">
        <v>0.22883199999999998</v>
      </c>
      <c r="AF330" s="37">
        <v>0.17569700000000002</v>
      </c>
      <c r="AG330" s="37">
        <v>0.188446</v>
      </c>
      <c r="AH330" s="37">
        <v>0.17462800000000001</v>
      </c>
      <c r="AI330" s="37">
        <v>0.17771899999999999</v>
      </c>
      <c r="AL330" s="37">
        <v>104.36</v>
      </c>
    </row>
    <row r="331" spans="1:38" x14ac:dyDescent="0.55000000000000004">
      <c r="A331" s="37" t="s">
        <v>297</v>
      </c>
      <c r="B331" s="44">
        <v>36242</v>
      </c>
      <c r="G331" s="11">
        <v>715.66499999999996</v>
      </c>
      <c r="M331" s="37">
        <v>2.95932</v>
      </c>
      <c r="AB331" s="37">
        <v>0.29325099999999998</v>
      </c>
      <c r="AC331" s="37">
        <v>0.27520299999999998</v>
      </c>
      <c r="AD331" s="37">
        <v>0.21423500000000001</v>
      </c>
      <c r="AE331" s="37">
        <v>0.211283</v>
      </c>
      <c r="AF331" s="37">
        <v>0.17205999999999999</v>
      </c>
      <c r="AG331" s="37">
        <v>0.18002099999999999</v>
      </c>
      <c r="AH331" s="37">
        <v>0.17704500000000001</v>
      </c>
      <c r="AI331" s="37">
        <v>0.16504000000000002</v>
      </c>
    </row>
    <row r="332" spans="1:38" x14ac:dyDescent="0.55000000000000004">
      <c r="A332" s="37" t="s">
        <v>298</v>
      </c>
      <c r="B332" s="44">
        <v>36136</v>
      </c>
      <c r="G332" s="11">
        <v>0</v>
      </c>
      <c r="M332" s="37">
        <v>0</v>
      </c>
    </row>
    <row r="333" spans="1:38" x14ac:dyDescent="0.55000000000000004">
      <c r="A333" s="37" t="s">
        <v>298</v>
      </c>
      <c r="B333" s="44">
        <v>36162</v>
      </c>
      <c r="G333" s="11">
        <v>49.000300000000003</v>
      </c>
      <c r="M333" s="37">
        <v>1.1021399999999999</v>
      </c>
      <c r="AB333" s="37">
        <v>0.309533</v>
      </c>
      <c r="AC333" s="37">
        <v>0.29933499999999996</v>
      </c>
      <c r="AD333" s="37">
        <v>0.27940399999999999</v>
      </c>
      <c r="AE333" s="37">
        <v>0.29585400000000001</v>
      </c>
      <c r="AF333" s="37">
        <v>0.29528300000000002</v>
      </c>
      <c r="AG333" s="37">
        <v>0.272978</v>
      </c>
      <c r="AH333" s="37">
        <v>0.27125499999999997</v>
      </c>
      <c r="AI333" s="37">
        <v>0.17502300000000001</v>
      </c>
    </row>
    <row r="334" spans="1:38" x14ac:dyDescent="0.55000000000000004">
      <c r="A334" s="37" t="s">
        <v>298</v>
      </c>
      <c r="B334" s="44">
        <v>36173</v>
      </c>
      <c r="G334" s="11">
        <v>85.8536</v>
      </c>
      <c r="M334" s="37">
        <v>1.31081</v>
      </c>
    </row>
    <row r="335" spans="1:38" x14ac:dyDescent="0.55000000000000004">
      <c r="A335" s="37" t="s">
        <v>298</v>
      </c>
      <c r="B335" s="44">
        <v>36184</v>
      </c>
      <c r="G335" s="11">
        <v>156.84</v>
      </c>
      <c r="M335" s="37">
        <v>1.5955999999999999</v>
      </c>
    </row>
    <row r="336" spans="1:38" x14ac:dyDescent="0.55000000000000004">
      <c r="A336" s="37" t="s">
        <v>298</v>
      </c>
      <c r="B336" s="44">
        <v>36185</v>
      </c>
      <c r="G336" s="11"/>
      <c r="AB336" s="37">
        <v>0.30952099999999999</v>
      </c>
      <c r="AC336" s="37">
        <v>0.30052200000000001</v>
      </c>
      <c r="AD336" s="37">
        <v>0.28304800000000002</v>
      </c>
      <c r="AE336" s="37">
        <v>0.26919399999999999</v>
      </c>
      <c r="AF336" s="37">
        <v>0.25109100000000001</v>
      </c>
      <c r="AG336" s="37">
        <v>0.21604900000000002</v>
      </c>
      <c r="AH336" s="37">
        <v>0.19369700000000001</v>
      </c>
      <c r="AI336" s="37">
        <v>0.13080800000000001</v>
      </c>
      <c r="AJ336" s="37">
        <v>49.93</v>
      </c>
    </row>
    <row r="337" spans="1:38" x14ac:dyDescent="0.55000000000000004">
      <c r="A337" s="37" t="s">
        <v>298</v>
      </c>
      <c r="B337" s="44">
        <v>36196</v>
      </c>
      <c r="G337" s="11">
        <v>258.53500000000003</v>
      </c>
      <c r="M337" s="37">
        <v>3.2645599999999999</v>
      </c>
    </row>
    <row r="338" spans="1:38" x14ac:dyDescent="0.55000000000000004">
      <c r="A338" s="37" t="s">
        <v>298</v>
      </c>
      <c r="B338" s="44">
        <v>36199</v>
      </c>
      <c r="G338" s="11"/>
      <c r="AB338" s="37">
        <v>0.31074400000000002</v>
      </c>
      <c r="AC338" s="37">
        <v>0.28598199999999996</v>
      </c>
      <c r="AD338" s="37">
        <v>0.23642199999999999</v>
      </c>
      <c r="AE338" s="37">
        <v>0.240148</v>
      </c>
      <c r="AF338" s="37">
        <v>0.208121</v>
      </c>
      <c r="AG338" s="37">
        <v>0.17002900000000001</v>
      </c>
      <c r="AH338" s="37">
        <v>0.16828299999999999</v>
      </c>
      <c r="AI338" s="37">
        <v>0.115673</v>
      </c>
      <c r="AK338" s="37">
        <v>63.84</v>
      </c>
    </row>
    <row r="339" spans="1:38" x14ac:dyDescent="0.55000000000000004">
      <c r="A339" s="37" t="s">
        <v>298</v>
      </c>
      <c r="B339" s="44">
        <v>36207</v>
      </c>
      <c r="G339" s="11">
        <v>403.73899999999998</v>
      </c>
      <c r="M339" s="37">
        <v>3.5225499999999998</v>
      </c>
    </row>
    <row r="340" spans="1:38" x14ac:dyDescent="0.55000000000000004">
      <c r="A340" s="37" t="s">
        <v>298</v>
      </c>
      <c r="B340" s="44">
        <v>36219</v>
      </c>
      <c r="G340" s="11">
        <v>567.72900000000004</v>
      </c>
      <c r="M340" s="37">
        <v>4.7078499999999996</v>
      </c>
    </row>
    <row r="341" spans="1:38" x14ac:dyDescent="0.55000000000000004">
      <c r="A341" s="37" t="s">
        <v>298</v>
      </c>
      <c r="B341" s="44">
        <v>36230</v>
      </c>
      <c r="G341" s="11">
        <v>684.78300000000002</v>
      </c>
      <c r="M341" s="37">
        <v>3.5808300000000002</v>
      </c>
    </row>
    <row r="342" spans="1:38" x14ac:dyDescent="0.55000000000000004">
      <c r="A342" s="37" t="s">
        <v>298</v>
      </c>
      <c r="B342" s="44">
        <v>36240</v>
      </c>
      <c r="G342" s="11"/>
      <c r="I342" s="11">
        <v>246.714</v>
      </c>
      <c r="V342" s="11">
        <v>26.336130000000001</v>
      </c>
      <c r="AB342" s="37">
        <v>0.30952099999999999</v>
      </c>
      <c r="AC342" s="37">
        <v>0.27208100000000002</v>
      </c>
      <c r="AD342" s="37">
        <v>0.19583899999999999</v>
      </c>
      <c r="AE342" s="37">
        <v>0.18502400000000002</v>
      </c>
      <c r="AF342" s="37">
        <v>0.17600100000000002</v>
      </c>
      <c r="AG342" s="37">
        <v>0.18274200000000002</v>
      </c>
      <c r="AH342" s="37">
        <v>0.18885399999999999</v>
      </c>
      <c r="AI342" s="37">
        <v>0.175012</v>
      </c>
      <c r="AL342" s="37">
        <v>104.98</v>
      </c>
    </row>
    <row r="343" spans="1:38" x14ac:dyDescent="0.55000000000000004">
      <c r="A343" s="37" t="s">
        <v>298</v>
      </c>
      <c r="B343" s="44">
        <v>36242</v>
      </c>
      <c r="G343" s="11">
        <v>762.6</v>
      </c>
      <c r="M343" s="37">
        <v>3.3673000000000002</v>
      </c>
      <c r="AB343" s="37">
        <v>0.30892800000000004</v>
      </c>
      <c r="AC343" s="37">
        <v>0.27512000000000003</v>
      </c>
      <c r="AD343" s="37">
        <v>0.18673500000000001</v>
      </c>
      <c r="AE343" s="37">
        <v>0.17955200000000002</v>
      </c>
      <c r="AF343" s="37">
        <v>0.17057600000000001</v>
      </c>
      <c r="AG343" s="37">
        <v>0.180926</v>
      </c>
      <c r="AH343" s="37">
        <v>0.17916799999999999</v>
      </c>
      <c r="AI343" s="37">
        <v>0.163521</v>
      </c>
    </row>
    <row r="344" spans="1:38" x14ac:dyDescent="0.55000000000000004">
      <c r="A344" s="37" t="s">
        <v>299</v>
      </c>
      <c r="B344" s="44">
        <v>36136</v>
      </c>
      <c r="G344" s="11">
        <v>0</v>
      </c>
      <c r="M344" s="37">
        <v>0</v>
      </c>
    </row>
    <row r="345" spans="1:38" x14ac:dyDescent="0.55000000000000004">
      <c r="A345" s="37" t="s">
        <v>299</v>
      </c>
      <c r="B345" s="44">
        <v>36162</v>
      </c>
      <c r="G345" s="11">
        <v>38.612900000000003</v>
      </c>
      <c r="M345" s="37">
        <v>0.98988799999999999</v>
      </c>
      <c r="AB345" s="37">
        <v>0.30998000000000003</v>
      </c>
      <c r="AC345" s="37">
        <v>0.30271999999999999</v>
      </c>
      <c r="AD345" s="37">
        <v>0.288161</v>
      </c>
      <c r="AE345" s="37">
        <v>0.27542100000000003</v>
      </c>
      <c r="AF345" s="37">
        <v>0.256021</v>
      </c>
      <c r="AG345" s="37">
        <v>0.26934900000000001</v>
      </c>
      <c r="AH345" s="37">
        <v>0.24934200000000001</v>
      </c>
      <c r="AI345" s="37">
        <v>0.18624500000000002</v>
      </c>
    </row>
    <row r="346" spans="1:38" x14ac:dyDescent="0.55000000000000004">
      <c r="A346" s="37" t="s">
        <v>299</v>
      </c>
      <c r="B346" s="44">
        <v>36173</v>
      </c>
      <c r="G346" s="11">
        <v>75.412199999999999</v>
      </c>
      <c r="M346" s="37">
        <v>1.20557</v>
      </c>
    </row>
    <row r="347" spans="1:38" x14ac:dyDescent="0.55000000000000004">
      <c r="A347" s="37" t="s">
        <v>299</v>
      </c>
      <c r="B347" s="44">
        <v>36184</v>
      </c>
      <c r="G347" s="11">
        <v>150.649</v>
      </c>
      <c r="M347" s="37">
        <v>1.7080599999999999</v>
      </c>
      <c r="AB347" s="37">
        <v>0.31604500000000002</v>
      </c>
      <c r="AC347" s="37">
        <v>0.30087900000000001</v>
      </c>
      <c r="AD347" s="37">
        <v>0.25539100000000003</v>
      </c>
      <c r="AE347" s="37">
        <v>0.22020199999999998</v>
      </c>
      <c r="AF347" s="37">
        <v>0.18865200000000001</v>
      </c>
      <c r="AG347" s="37">
        <v>0.19230699999999998</v>
      </c>
      <c r="AH347" s="37">
        <v>0.183813</v>
      </c>
      <c r="AI347" s="37">
        <v>0.11648199999999999</v>
      </c>
      <c r="AJ347" s="37">
        <v>48.51</v>
      </c>
    </row>
    <row r="348" spans="1:38" x14ac:dyDescent="0.55000000000000004">
      <c r="A348" s="37" t="s">
        <v>299</v>
      </c>
      <c r="B348" s="44">
        <v>36196</v>
      </c>
      <c r="G348" s="11">
        <v>261.74200000000002</v>
      </c>
      <c r="M348" s="37">
        <v>3.2294800000000001</v>
      </c>
    </row>
    <row r="349" spans="1:38" x14ac:dyDescent="0.55000000000000004">
      <c r="A349" s="37" t="s">
        <v>299</v>
      </c>
      <c r="B349" s="44">
        <v>36198</v>
      </c>
      <c r="G349" s="11"/>
      <c r="AB349" s="37">
        <v>0.30999099999999996</v>
      </c>
      <c r="AC349" s="37">
        <v>0.29847400000000002</v>
      </c>
      <c r="AD349" s="37">
        <v>0.25053900000000001</v>
      </c>
      <c r="AE349" s="37">
        <v>0.23537400000000003</v>
      </c>
      <c r="AF349" s="37">
        <v>0.210505</v>
      </c>
      <c r="AG349" s="37">
        <v>0.18321100000000001</v>
      </c>
      <c r="AH349" s="37">
        <v>0.16924800000000001</v>
      </c>
      <c r="AI349" s="37">
        <v>0.126802</v>
      </c>
      <c r="AK349" s="37">
        <v>62.74</v>
      </c>
    </row>
    <row r="350" spans="1:38" x14ac:dyDescent="0.55000000000000004">
      <c r="A350" s="37" t="s">
        <v>299</v>
      </c>
      <c r="B350" s="44">
        <v>36207</v>
      </c>
      <c r="G350" s="11">
        <v>406.14100000000002</v>
      </c>
      <c r="M350" s="37">
        <v>4.0070399999999999</v>
      </c>
    </row>
    <row r="351" spans="1:38" x14ac:dyDescent="0.55000000000000004">
      <c r="A351" s="37" t="s">
        <v>299</v>
      </c>
      <c r="B351" s="44">
        <v>36219</v>
      </c>
      <c r="G351" s="11">
        <v>568.47900000000004</v>
      </c>
      <c r="M351" s="37">
        <v>3.8092299999999999</v>
      </c>
    </row>
    <row r="352" spans="1:38" x14ac:dyDescent="0.55000000000000004">
      <c r="A352" s="37" t="s">
        <v>299</v>
      </c>
      <c r="B352" s="44">
        <v>36230</v>
      </c>
      <c r="G352" s="11">
        <v>684.69899999999996</v>
      </c>
      <c r="M352" s="37">
        <v>3.5387400000000002</v>
      </c>
    </row>
    <row r="353" spans="1:38" x14ac:dyDescent="0.55000000000000004">
      <c r="A353" s="37" t="s">
        <v>299</v>
      </c>
      <c r="B353" s="44">
        <v>36239</v>
      </c>
      <c r="G353" s="11"/>
      <c r="I353" s="11">
        <v>205.5</v>
      </c>
      <c r="V353" s="11">
        <v>27.533629999999999</v>
      </c>
      <c r="AB353" s="37">
        <v>0.299064</v>
      </c>
      <c r="AC353" s="37">
        <v>0.28268599999999999</v>
      </c>
      <c r="AD353" s="37">
        <v>0.207481</v>
      </c>
      <c r="AE353" s="37">
        <v>0.18444199999999999</v>
      </c>
      <c r="AF353" s="37">
        <v>0.17956499999999997</v>
      </c>
      <c r="AG353" s="37">
        <v>0.17411399999999999</v>
      </c>
      <c r="AH353" s="37">
        <v>0.17774899999999999</v>
      </c>
      <c r="AI353" s="37">
        <v>0.168627</v>
      </c>
      <c r="AL353" s="37">
        <v>103.76</v>
      </c>
    </row>
    <row r="354" spans="1:38" x14ac:dyDescent="0.55000000000000004">
      <c r="A354" s="37" t="s">
        <v>299</v>
      </c>
      <c r="B354" s="44">
        <v>36242</v>
      </c>
      <c r="G354" s="11">
        <v>761.64300000000003</v>
      </c>
      <c r="M354" s="37">
        <v>3.4304399999999999</v>
      </c>
      <c r="AB354" s="37">
        <v>0.29663799999999996</v>
      </c>
      <c r="AC354" s="37">
        <v>0.28573899999999997</v>
      </c>
      <c r="AD354" s="37">
        <v>0.20082</v>
      </c>
      <c r="AE354" s="37">
        <v>0.18806999999999999</v>
      </c>
      <c r="AF354" s="37">
        <v>0.184448</v>
      </c>
      <c r="AG354" s="37">
        <v>0.17352799999999999</v>
      </c>
      <c r="AH354" s="37">
        <v>0.17107700000000001</v>
      </c>
      <c r="AI354" s="37">
        <v>0.14561299999999999</v>
      </c>
    </row>
    <row r="355" spans="1:38" x14ac:dyDescent="0.55000000000000004">
      <c r="A355" s="37" t="s">
        <v>300</v>
      </c>
      <c r="B355" s="44">
        <v>36451</v>
      </c>
      <c r="G355" s="11">
        <v>0</v>
      </c>
    </row>
    <row r="356" spans="1:38" x14ac:dyDescent="0.55000000000000004">
      <c r="A356" s="37" t="s">
        <v>300</v>
      </c>
      <c r="B356" s="44">
        <v>36479</v>
      </c>
      <c r="G356" s="11">
        <v>12.0084</v>
      </c>
      <c r="AA356" s="37">
        <v>0.34531799999999996</v>
      </c>
      <c r="AB356" s="37">
        <v>0.34810699999999994</v>
      </c>
      <c r="AC356" s="37">
        <v>0.33862100000000001</v>
      </c>
      <c r="AD356" s="37">
        <v>0.297655</v>
      </c>
      <c r="AE356" s="37">
        <v>0.26843</v>
      </c>
      <c r="AF356" s="37">
        <v>0.28348899999999999</v>
      </c>
      <c r="AG356" s="37">
        <v>0.30068100000000003</v>
      </c>
      <c r="AH356" s="37">
        <v>0.31787399999999999</v>
      </c>
      <c r="AI356" s="37">
        <v>0.261434</v>
      </c>
    </row>
    <row r="357" spans="1:38" x14ac:dyDescent="0.55000000000000004">
      <c r="A357" s="37" t="s">
        <v>300</v>
      </c>
      <c r="B357" s="44">
        <v>36489</v>
      </c>
      <c r="G357" s="11">
        <v>27.666499999999999</v>
      </c>
    </row>
    <row r="358" spans="1:38" x14ac:dyDescent="0.55000000000000004">
      <c r="A358" s="37" t="s">
        <v>300</v>
      </c>
      <c r="B358" s="44">
        <v>36499</v>
      </c>
      <c r="G358" s="11">
        <v>48.457000000000001</v>
      </c>
    </row>
    <row r="359" spans="1:38" x14ac:dyDescent="0.55000000000000004">
      <c r="A359" s="37" t="s">
        <v>300</v>
      </c>
      <c r="B359" s="44">
        <v>36509</v>
      </c>
      <c r="G359" s="11">
        <v>73.357699999999994</v>
      </c>
    </row>
    <row r="360" spans="1:38" x14ac:dyDescent="0.55000000000000004">
      <c r="A360" s="37" t="s">
        <v>300</v>
      </c>
      <c r="B360" s="44">
        <v>36512</v>
      </c>
      <c r="G360" s="11"/>
      <c r="AA360" s="37">
        <v>0.346385</v>
      </c>
      <c r="AB360" s="37">
        <v>0.34063699999999997</v>
      </c>
      <c r="AC360" s="37">
        <v>0.33221499999999998</v>
      </c>
      <c r="AD360" s="37">
        <v>0.315799</v>
      </c>
      <c r="AE360" s="37">
        <v>0.303643</v>
      </c>
      <c r="AF360" s="37">
        <v>0.29202400000000001</v>
      </c>
      <c r="AG360" s="37">
        <v>0.28467400000000004</v>
      </c>
      <c r="AH360" s="37">
        <v>0.24370999999999998</v>
      </c>
      <c r="AI360" s="37">
        <v>8.7499099999999996E-2</v>
      </c>
      <c r="AJ360" s="37">
        <v>61.12</v>
      </c>
    </row>
    <row r="361" spans="1:38" x14ac:dyDescent="0.55000000000000004">
      <c r="A361" s="37" t="s">
        <v>300</v>
      </c>
      <c r="B361" s="44">
        <v>36520</v>
      </c>
      <c r="G361" s="11">
        <v>133.17500000000001</v>
      </c>
    </row>
    <row r="362" spans="1:38" x14ac:dyDescent="0.55000000000000004">
      <c r="A362" s="37" t="s">
        <v>300</v>
      </c>
      <c r="B362" s="44">
        <v>36531</v>
      </c>
      <c r="G362" s="11">
        <v>233.035</v>
      </c>
    </row>
    <row r="363" spans="1:38" x14ac:dyDescent="0.55000000000000004">
      <c r="A363" s="37" t="s">
        <v>300</v>
      </c>
      <c r="B363" s="44">
        <v>36532</v>
      </c>
      <c r="G363" s="11"/>
      <c r="AA363" s="37">
        <v>0.349051</v>
      </c>
      <c r="AB363" s="37">
        <v>0.34436999999999995</v>
      </c>
      <c r="AC363" s="37">
        <v>0.342889</v>
      </c>
      <c r="AD363" s="37">
        <v>0.3206</v>
      </c>
      <c r="AE363" s="37">
        <v>0.29724299999999998</v>
      </c>
      <c r="AF363" s="37">
        <v>0.29789399999999999</v>
      </c>
      <c r="AG363" s="37">
        <v>0.30441600000000002</v>
      </c>
      <c r="AH363" s="37">
        <v>0.278389</v>
      </c>
      <c r="AI363" s="37">
        <v>0.190472</v>
      </c>
      <c r="AK363" s="37">
        <v>81.290000000000006</v>
      </c>
    </row>
    <row r="364" spans="1:38" x14ac:dyDescent="0.55000000000000004">
      <c r="A364" s="37" t="s">
        <v>300</v>
      </c>
      <c r="B364" s="44">
        <v>36541</v>
      </c>
      <c r="G364" s="11">
        <v>359.52499999999998</v>
      </c>
    </row>
    <row r="365" spans="1:38" x14ac:dyDescent="0.55000000000000004">
      <c r="A365" s="37" t="s">
        <v>300</v>
      </c>
      <c r="B365" s="44">
        <v>36553</v>
      </c>
      <c r="G365" s="11">
        <v>502.53800000000001</v>
      </c>
    </row>
    <row r="366" spans="1:38" x14ac:dyDescent="0.55000000000000004">
      <c r="A366" s="37" t="s">
        <v>300</v>
      </c>
      <c r="B366" s="44">
        <v>36564</v>
      </c>
      <c r="G366" s="11">
        <v>574.67399999999998</v>
      </c>
    </row>
    <row r="367" spans="1:38" x14ac:dyDescent="0.55000000000000004">
      <c r="A367" s="37" t="s">
        <v>300</v>
      </c>
      <c r="B367" s="44">
        <v>36573</v>
      </c>
      <c r="G367" s="11"/>
      <c r="I367" s="11">
        <v>427.79500000000002</v>
      </c>
      <c r="V367" s="11">
        <v>41.108699999999999</v>
      </c>
      <c r="AA367" s="37">
        <v>0.349051</v>
      </c>
      <c r="AB367" s="37">
        <v>0.34436999999999995</v>
      </c>
      <c r="AC367" s="37">
        <v>0.342889</v>
      </c>
      <c r="AD367" s="37">
        <v>0.3206</v>
      </c>
      <c r="AE367" s="37">
        <v>0.29724299999999998</v>
      </c>
      <c r="AF367" s="37">
        <v>0.29789399999999999</v>
      </c>
      <c r="AG367" s="37">
        <v>0.30441600000000002</v>
      </c>
      <c r="AH367" s="37">
        <v>0.278389</v>
      </c>
      <c r="AI367" s="37">
        <v>0.190472</v>
      </c>
      <c r="AL367" s="37">
        <v>122.41</v>
      </c>
    </row>
    <row r="368" spans="1:38" x14ac:dyDescent="0.55000000000000004">
      <c r="A368" s="37" t="s">
        <v>300</v>
      </c>
      <c r="B368" s="44">
        <v>36575</v>
      </c>
      <c r="G368" s="11">
        <v>606.78</v>
      </c>
    </row>
    <row r="369" spans="1:38" x14ac:dyDescent="0.55000000000000004">
      <c r="A369" s="37" t="s">
        <v>300</v>
      </c>
      <c r="B369" s="44">
        <v>36585</v>
      </c>
      <c r="G369" s="11">
        <v>613.19200000000001</v>
      </c>
    </row>
    <row r="370" spans="1:38" x14ac:dyDescent="0.55000000000000004">
      <c r="A370" s="37" t="s">
        <v>300</v>
      </c>
      <c r="B370" s="44">
        <v>36593</v>
      </c>
      <c r="G370" s="11">
        <v>617.50099999999998</v>
      </c>
    </row>
    <row r="371" spans="1:38" x14ac:dyDescent="0.55000000000000004">
      <c r="A371" s="37" t="s">
        <v>300</v>
      </c>
      <c r="B371" s="44">
        <v>36601</v>
      </c>
      <c r="G371" s="11">
        <v>618.73599999999999</v>
      </c>
      <c r="AA371" s="37">
        <v>0.34105099999999999</v>
      </c>
      <c r="AB371" s="37">
        <v>0.33690399999999998</v>
      </c>
      <c r="AC371" s="37">
        <v>0.29914099999999999</v>
      </c>
      <c r="AD371" s="37">
        <v>0.25551100000000004</v>
      </c>
      <c r="AE371" s="37">
        <v>0.227352</v>
      </c>
      <c r="AF371" s="37">
        <v>0.199187</v>
      </c>
      <c r="AG371" s="37">
        <v>0.196106</v>
      </c>
      <c r="AH371" s="37">
        <v>0.18501899999999999</v>
      </c>
      <c r="AI371" s="37">
        <v>0.161662</v>
      </c>
    </row>
    <row r="372" spans="1:38" x14ac:dyDescent="0.55000000000000004">
      <c r="A372" s="37" t="s">
        <v>301</v>
      </c>
      <c r="B372" s="44">
        <v>36451</v>
      </c>
      <c r="G372" s="11">
        <v>0</v>
      </c>
    </row>
    <row r="373" spans="1:38" x14ac:dyDescent="0.55000000000000004">
      <c r="A373" s="37" t="s">
        <v>301</v>
      </c>
      <c r="B373" s="44">
        <v>36479</v>
      </c>
      <c r="G373" s="11">
        <v>14.0654</v>
      </c>
      <c r="AA373" s="37">
        <v>0.34318399999999999</v>
      </c>
      <c r="AB373" s="37">
        <v>0.34223700000000001</v>
      </c>
      <c r="AC373" s="37">
        <v>0.34662599999999999</v>
      </c>
      <c r="AD373" s="37">
        <v>0.33927499999999999</v>
      </c>
      <c r="AE373" s="37">
        <v>0.311116</v>
      </c>
      <c r="AF373" s="37">
        <v>0.28829399999999999</v>
      </c>
      <c r="AG373" s="37">
        <v>0.29268</v>
      </c>
      <c r="AH373" s="37">
        <v>0.30773700000000004</v>
      </c>
      <c r="AI373" s="37">
        <v>0.27050400000000002</v>
      </c>
    </row>
    <row r="374" spans="1:38" x14ac:dyDescent="0.55000000000000004">
      <c r="A374" s="37" t="s">
        <v>301</v>
      </c>
      <c r="B374" s="44">
        <v>36489</v>
      </c>
      <c r="G374" s="11">
        <v>26.64</v>
      </c>
    </row>
    <row r="375" spans="1:38" x14ac:dyDescent="0.55000000000000004">
      <c r="A375" s="37" t="s">
        <v>301</v>
      </c>
      <c r="B375" s="44">
        <v>36499</v>
      </c>
      <c r="G375" s="11">
        <v>43.332700000000003</v>
      </c>
    </row>
    <row r="376" spans="1:38" x14ac:dyDescent="0.55000000000000004">
      <c r="A376" s="37" t="s">
        <v>301</v>
      </c>
      <c r="B376" s="44">
        <v>36509</v>
      </c>
      <c r="G376" s="11">
        <v>82.591999999999999</v>
      </c>
      <c r="AA376" s="37">
        <v>0.33838200000000002</v>
      </c>
      <c r="AB376" s="37">
        <v>0.33370199999999994</v>
      </c>
      <c r="AC376" s="37">
        <v>0.33061999999999997</v>
      </c>
      <c r="AD376" s="37">
        <v>0.32220199999999999</v>
      </c>
      <c r="AE376" s="37">
        <v>0.29564299999999999</v>
      </c>
      <c r="AF376" s="37">
        <v>0.26801400000000003</v>
      </c>
      <c r="AG376" s="37">
        <v>0.261735</v>
      </c>
      <c r="AH376" s="37">
        <v>0.24157499999999998</v>
      </c>
      <c r="AI376" s="37">
        <v>0.112579</v>
      </c>
      <c r="AJ376" s="37">
        <v>58.66</v>
      </c>
    </row>
    <row r="377" spans="1:38" x14ac:dyDescent="0.55000000000000004">
      <c r="A377" s="37" t="s">
        <v>301</v>
      </c>
      <c r="B377" s="44">
        <v>36520</v>
      </c>
      <c r="G377" s="11">
        <v>140.36099999999999</v>
      </c>
    </row>
    <row r="378" spans="1:38" x14ac:dyDescent="0.55000000000000004">
      <c r="A378" s="37" t="s">
        <v>301</v>
      </c>
      <c r="B378" s="44">
        <v>36531</v>
      </c>
      <c r="G378" s="11">
        <v>225.84100000000001</v>
      </c>
    </row>
    <row r="379" spans="1:38" x14ac:dyDescent="0.55000000000000004">
      <c r="A379" s="37" t="s">
        <v>301</v>
      </c>
      <c r="B379" s="44">
        <v>36532</v>
      </c>
      <c r="G379" s="11"/>
      <c r="AA379" s="37">
        <v>0.33251700000000001</v>
      </c>
      <c r="AB379" s="37">
        <v>0.33370199999999994</v>
      </c>
      <c r="AC379" s="37">
        <v>0.32741900000000002</v>
      </c>
      <c r="AD379" s="37">
        <v>0.32860200000000001</v>
      </c>
      <c r="AE379" s="37">
        <v>0.30257699999999998</v>
      </c>
      <c r="AF379" s="37">
        <v>0.27975699999999998</v>
      </c>
      <c r="AG379" s="37">
        <v>0.27507000000000004</v>
      </c>
      <c r="AH379" s="37">
        <v>0.26985399999999998</v>
      </c>
      <c r="AI379" s="37">
        <v>0.18140400000000001</v>
      </c>
      <c r="AK379" s="37">
        <v>81.95</v>
      </c>
    </row>
    <row r="380" spans="1:38" x14ac:dyDescent="0.55000000000000004">
      <c r="A380" s="37" t="s">
        <v>301</v>
      </c>
      <c r="B380" s="44">
        <v>36541</v>
      </c>
      <c r="G380" s="11">
        <v>319.50799999999998</v>
      </c>
    </row>
    <row r="381" spans="1:38" x14ac:dyDescent="0.55000000000000004">
      <c r="A381" s="37" t="s">
        <v>301</v>
      </c>
      <c r="B381" s="44">
        <v>36553</v>
      </c>
      <c r="G381" s="11">
        <v>449.15199999999999</v>
      </c>
    </row>
    <row r="382" spans="1:38" x14ac:dyDescent="0.55000000000000004">
      <c r="A382" s="37" t="s">
        <v>301</v>
      </c>
      <c r="B382" s="44">
        <v>36564</v>
      </c>
      <c r="G382" s="11">
        <v>541.83000000000004</v>
      </c>
    </row>
    <row r="383" spans="1:38" x14ac:dyDescent="0.55000000000000004">
      <c r="A383" s="37" t="s">
        <v>301</v>
      </c>
      <c r="B383" s="44">
        <v>36575</v>
      </c>
      <c r="G383" s="11">
        <v>599.60299999999995</v>
      </c>
      <c r="I383" s="11">
        <v>350.63900000000001</v>
      </c>
      <c r="V383" s="11">
        <v>49.211100000000002</v>
      </c>
      <c r="AA383" s="37">
        <v>0.33198</v>
      </c>
      <c r="AB383" s="37">
        <v>0.329428</v>
      </c>
      <c r="AC383" s="37">
        <v>0.30447600000000002</v>
      </c>
      <c r="AD383" s="37">
        <v>0.24643899999999999</v>
      </c>
      <c r="AE383" s="37">
        <v>0.179865</v>
      </c>
      <c r="AF383" s="37">
        <v>0.15864</v>
      </c>
      <c r="AG383" s="37">
        <v>0.158225</v>
      </c>
      <c r="AH383" s="37">
        <v>0.16527799999999998</v>
      </c>
      <c r="AI383" s="37">
        <v>9.2300900000000005E-2</v>
      </c>
      <c r="AL383" s="37">
        <v>124.19</v>
      </c>
    </row>
    <row r="384" spans="1:38" x14ac:dyDescent="0.55000000000000004">
      <c r="A384" s="37" t="s">
        <v>301</v>
      </c>
      <c r="B384" s="44">
        <v>36585</v>
      </c>
      <c r="G384" s="11">
        <v>634.75199999999995</v>
      </c>
    </row>
    <row r="385" spans="1:38" x14ac:dyDescent="0.55000000000000004">
      <c r="A385" s="37" t="s">
        <v>301</v>
      </c>
      <c r="B385" s="44">
        <v>36593</v>
      </c>
      <c r="G385" s="11">
        <v>651.38</v>
      </c>
    </row>
    <row r="386" spans="1:38" x14ac:dyDescent="0.55000000000000004">
      <c r="A386" s="37" t="s">
        <v>301</v>
      </c>
      <c r="B386" s="44">
        <v>36601</v>
      </c>
      <c r="G386" s="11">
        <v>660.81799999999998</v>
      </c>
      <c r="AA386" s="37">
        <v>0.331978</v>
      </c>
      <c r="AB386" s="37">
        <v>0.33103199999999999</v>
      </c>
      <c r="AC386" s="37">
        <v>0.30181000000000002</v>
      </c>
      <c r="AD386" s="37">
        <v>0.251772</v>
      </c>
      <c r="AE386" s="37">
        <v>0.20707500000000001</v>
      </c>
      <c r="AF386" s="37">
        <v>0.19225400000000001</v>
      </c>
      <c r="AG386" s="37">
        <v>0.19237400000000002</v>
      </c>
      <c r="AH386" s="37">
        <v>0.192492</v>
      </c>
      <c r="AI386" s="37">
        <v>0.17019999999999999</v>
      </c>
    </row>
    <row r="387" spans="1:38" x14ac:dyDescent="0.55000000000000004">
      <c r="A387" s="37" t="s">
        <v>302</v>
      </c>
      <c r="B387" s="44">
        <v>36486</v>
      </c>
      <c r="G387" s="11">
        <v>0</v>
      </c>
    </row>
    <row r="388" spans="1:38" x14ac:dyDescent="0.55000000000000004">
      <c r="A388" s="37" t="s">
        <v>302</v>
      </c>
      <c r="B388" s="44">
        <v>36510</v>
      </c>
      <c r="G388" s="11">
        <v>7.6333000000000002</v>
      </c>
      <c r="AA388" s="37">
        <v>0.343945</v>
      </c>
      <c r="AB388" s="37">
        <v>0.33467399999999997</v>
      </c>
      <c r="AC388" s="37">
        <v>0.30671300000000001</v>
      </c>
      <c r="AD388" s="37">
        <v>0.27340399999999998</v>
      </c>
      <c r="AE388" s="37">
        <v>0.27750399999999997</v>
      </c>
      <c r="AF388" s="37">
        <v>0.29976999999999998</v>
      </c>
      <c r="AG388" s="37">
        <v>0.30119599999999996</v>
      </c>
      <c r="AH388" s="37">
        <v>0.288192</v>
      </c>
      <c r="AI388" s="37">
        <v>0.17954499999999998</v>
      </c>
    </row>
    <row r="389" spans="1:38" x14ac:dyDescent="0.55000000000000004">
      <c r="A389" s="37" t="s">
        <v>302</v>
      </c>
      <c r="B389" s="44">
        <v>36521</v>
      </c>
      <c r="G389" s="11">
        <v>28.3446</v>
      </c>
    </row>
    <row r="390" spans="1:38" x14ac:dyDescent="0.55000000000000004">
      <c r="A390" s="37" t="s">
        <v>302</v>
      </c>
      <c r="B390" s="44">
        <v>36532</v>
      </c>
      <c r="G390" s="11">
        <v>48.021900000000002</v>
      </c>
    </row>
    <row r="391" spans="1:38" x14ac:dyDescent="0.55000000000000004">
      <c r="A391" s="37" t="s">
        <v>302</v>
      </c>
      <c r="B391" s="44">
        <v>36542</v>
      </c>
      <c r="G391" s="11">
        <v>102.532</v>
      </c>
    </row>
    <row r="392" spans="1:38" x14ac:dyDescent="0.55000000000000004">
      <c r="A392" s="37" t="s">
        <v>302</v>
      </c>
      <c r="B392" s="44">
        <v>36552</v>
      </c>
      <c r="G392" s="11"/>
      <c r="AA392" s="37">
        <v>0.34394799999999998</v>
      </c>
      <c r="AB392" s="37">
        <v>0.33467599999999997</v>
      </c>
      <c r="AC392" s="37">
        <v>0.32702100000000001</v>
      </c>
      <c r="AD392" s="37">
        <v>0.29852400000000001</v>
      </c>
      <c r="AE392" s="37">
        <v>0.28872800000000004</v>
      </c>
      <c r="AF392" s="37">
        <v>0.28961999999999999</v>
      </c>
      <c r="AG392" s="37">
        <v>0.30653999999999998</v>
      </c>
      <c r="AH392" s="37">
        <v>0.27804200000000001</v>
      </c>
      <c r="AI392" s="37">
        <v>0.15656800000000001</v>
      </c>
      <c r="AJ392" s="37">
        <v>66.13</v>
      </c>
    </row>
    <row r="393" spans="1:38" x14ac:dyDescent="0.55000000000000004">
      <c r="A393" s="37" t="s">
        <v>302</v>
      </c>
      <c r="B393" s="44">
        <v>36554</v>
      </c>
      <c r="G393" s="11">
        <v>202.167</v>
      </c>
    </row>
    <row r="394" spans="1:38" x14ac:dyDescent="0.55000000000000004">
      <c r="A394" s="37" t="s">
        <v>302</v>
      </c>
      <c r="B394" s="44">
        <v>36570</v>
      </c>
      <c r="G394" s="11"/>
      <c r="AA394" s="37">
        <v>0.34020699999999998</v>
      </c>
      <c r="AB394" s="37">
        <v>0.33361600000000002</v>
      </c>
      <c r="AC394" s="37">
        <v>0.31847200000000003</v>
      </c>
      <c r="AD394" s="37">
        <v>0.30867600000000001</v>
      </c>
      <c r="AE394" s="37">
        <v>0.29994700000000002</v>
      </c>
      <c r="AF394" s="37">
        <v>0.30030699999999999</v>
      </c>
      <c r="AG394" s="37">
        <v>0.286771</v>
      </c>
      <c r="AH394" s="37">
        <v>0.24063999999999999</v>
      </c>
      <c r="AI394" s="37">
        <v>0.145346</v>
      </c>
      <c r="AK394" s="37">
        <v>84.52</v>
      </c>
    </row>
    <row r="395" spans="1:38" x14ac:dyDescent="0.55000000000000004">
      <c r="A395" s="37" t="s">
        <v>302</v>
      </c>
      <c r="B395" s="44">
        <v>36576</v>
      </c>
      <c r="G395" s="11">
        <v>448.52600000000001</v>
      </c>
    </row>
    <row r="396" spans="1:38" x14ac:dyDescent="0.55000000000000004">
      <c r="A396" s="37" t="s">
        <v>302</v>
      </c>
      <c r="B396" s="44">
        <v>36586</v>
      </c>
      <c r="G396" s="11">
        <v>560.40700000000004</v>
      </c>
    </row>
    <row r="397" spans="1:38" x14ac:dyDescent="0.55000000000000004">
      <c r="A397" s="37" t="s">
        <v>302</v>
      </c>
      <c r="B397" s="44">
        <v>36594</v>
      </c>
      <c r="G397" s="11">
        <v>617.95699999999999</v>
      </c>
    </row>
    <row r="398" spans="1:38" x14ac:dyDescent="0.55000000000000004">
      <c r="A398" s="37" t="s">
        <v>302</v>
      </c>
      <c r="B398" s="44">
        <v>36602</v>
      </c>
      <c r="G398" s="11">
        <v>656.02499999999998</v>
      </c>
    </row>
    <row r="399" spans="1:38" x14ac:dyDescent="0.55000000000000004">
      <c r="A399" s="37" t="s">
        <v>302</v>
      </c>
      <c r="B399" s="44">
        <v>36607</v>
      </c>
      <c r="G399" s="11"/>
      <c r="I399" s="11">
        <v>406.87299999999999</v>
      </c>
      <c r="V399" s="11">
        <v>39.722799999999999</v>
      </c>
      <c r="AA399" s="37">
        <v>0.33966999999999997</v>
      </c>
      <c r="AB399" s="37">
        <v>0.32827199999999995</v>
      </c>
      <c r="AC399" s="37">
        <v>0.29816900000000002</v>
      </c>
      <c r="AD399" s="37">
        <v>0.24027899999999999</v>
      </c>
      <c r="AE399" s="37">
        <v>0.201629</v>
      </c>
      <c r="AF399" s="37">
        <v>0.18862500000000001</v>
      </c>
      <c r="AG399" s="37">
        <v>0.18470800000000001</v>
      </c>
      <c r="AH399" s="37">
        <v>0.17330699999999999</v>
      </c>
      <c r="AI399" s="37">
        <v>9.618320000000001E-2</v>
      </c>
      <c r="AL399" s="37">
        <v>121.92</v>
      </c>
    </row>
    <row r="400" spans="1:38" x14ac:dyDescent="0.55000000000000004">
      <c r="A400" s="37" t="s">
        <v>302</v>
      </c>
      <c r="B400" s="44">
        <v>36612</v>
      </c>
      <c r="G400" s="11">
        <v>680.81100000000004</v>
      </c>
    </row>
    <row r="401" spans="1:38" x14ac:dyDescent="0.55000000000000004">
      <c r="A401" s="37" t="s">
        <v>302</v>
      </c>
      <c r="B401" s="44">
        <v>36621</v>
      </c>
      <c r="G401" s="11">
        <v>691.22900000000004</v>
      </c>
    </row>
    <row r="402" spans="1:38" x14ac:dyDescent="0.55000000000000004">
      <c r="A402" s="37" t="s">
        <v>302</v>
      </c>
      <c r="B402" s="44">
        <v>36627</v>
      </c>
      <c r="G402" s="11">
        <v>696.46799999999996</v>
      </c>
      <c r="AA402" s="37">
        <v>0.33913899999999997</v>
      </c>
      <c r="AB402" s="37">
        <v>0.31705100000000003</v>
      </c>
      <c r="AC402" s="37">
        <v>0.28160099999999999</v>
      </c>
      <c r="AD402" s="37">
        <v>0.23332699999999998</v>
      </c>
      <c r="AE402" s="37">
        <v>0.19414600000000001</v>
      </c>
      <c r="AF402" s="37">
        <v>0.174729</v>
      </c>
      <c r="AG402" s="37">
        <v>0.16600500000000001</v>
      </c>
      <c r="AH402" s="37">
        <v>0.157276</v>
      </c>
      <c r="AI402" s="37">
        <v>7.3743100000000006E-2</v>
      </c>
    </row>
    <row r="403" spans="1:38" x14ac:dyDescent="0.55000000000000004">
      <c r="A403" s="37" t="s">
        <v>303</v>
      </c>
      <c r="B403" s="44">
        <v>36486</v>
      </c>
      <c r="G403" s="11">
        <v>0</v>
      </c>
    </row>
    <row r="404" spans="1:38" x14ac:dyDescent="0.55000000000000004">
      <c r="A404" s="37" t="s">
        <v>303</v>
      </c>
      <c r="B404" s="44">
        <v>36510</v>
      </c>
      <c r="G404" s="11">
        <v>11.729200000000001</v>
      </c>
      <c r="AA404" s="37">
        <v>0.34406100000000001</v>
      </c>
      <c r="AB404" s="37">
        <v>0.341331</v>
      </c>
      <c r="AC404" s="37">
        <v>0.34020299999999998</v>
      </c>
      <c r="AD404" s="37">
        <v>0.31823400000000002</v>
      </c>
      <c r="AE404" s="37">
        <v>0.295734</v>
      </c>
      <c r="AF404" s="37">
        <v>0.28979500000000002</v>
      </c>
      <c r="AG404" s="37">
        <v>0.285997</v>
      </c>
      <c r="AH404" s="37">
        <v>0.28914200000000001</v>
      </c>
      <c r="AI404" s="37">
        <v>0.179008</v>
      </c>
    </row>
    <row r="405" spans="1:38" x14ac:dyDescent="0.55000000000000004">
      <c r="A405" s="37" t="s">
        <v>303</v>
      </c>
      <c r="B405" s="44">
        <v>36521</v>
      </c>
      <c r="G405" s="11">
        <v>25.267299999999999</v>
      </c>
    </row>
    <row r="406" spans="1:38" x14ac:dyDescent="0.55000000000000004">
      <c r="A406" s="37" t="s">
        <v>303</v>
      </c>
      <c r="B406" s="44">
        <v>36532</v>
      </c>
      <c r="G406" s="11">
        <v>44.956800000000001</v>
      </c>
    </row>
    <row r="407" spans="1:38" x14ac:dyDescent="0.55000000000000004">
      <c r="A407" s="37" t="s">
        <v>303</v>
      </c>
      <c r="B407" s="44">
        <v>36542</v>
      </c>
      <c r="G407" s="11">
        <v>79.987099999999998</v>
      </c>
    </row>
    <row r="408" spans="1:38" x14ac:dyDescent="0.55000000000000004">
      <c r="A408" s="37" t="s">
        <v>303</v>
      </c>
      <c r="B408" s="44">
        <v>36550</v>
      </c>
      <c r="G408" s="11"/>
      <c r="AA408" s="37">
        <v>0.34406500000000001</v>
      </c>
      <c r="AB408" s="37">
        <v>0.34026299999999998</v>
      </c>
      <c r="AC408" s="37">
        <v>0.33646199999999998</v>
      </c>
      <c r="AD408" s="37">
        <v>0.32518200000000003</v>
      </c>
      <c r="AE408" s="37">
        <v>0.30802299999999999</v>
      </c>
      <c r="AF408" s="37">
        <v>0.30262100000000003</v>
      </c>
      <c r="AG408" s="37">
        <v>0.29508000000000001</v>
      </c>
      <c r="AH408" s="37">
        <v>0.28967999999999999</v>
      </c>
      <c r="AI408" s="37">
        <v>0.17420000000000002</v>
      </c>
      <c r="AJ408" s="37">
        <v>64.38</v>
      </c>
    </row>
    <row r="409" spans="1:38" x14ac:dyDescent="0.55000000000000004">
      <c r="A409" s="37" t="s">
        <v>303</v>
      </c>
      <c r="B409" s="44">
        <v>36554</v>
      </c>
      <c r="G409" s="11">
        <v>135.55199999999999</v>
      </c>
    </row>
    <row r="410" spans="1:38" x14ac:dyDescent="0.55000000000000004">
      <c r="A410" s="37" t="s">
        <v>303</v>
      </c>
      <c r="B410" s="44">
        <v>36565</v>
      </c>
      <c r="G410" s="11">
        <v>213.64</v>
      </c>
    </row>
    <row r="411" spans="1:38" x14ac:dyDescent="0.55000000000000004">
      <c r="A411" s="37" t="s">
        <v>303</v>
      </c>
      <c r="B411" s="44">
        <v>36568</v>
      </c>
      <c r="G411" s="11"/>
      <c r="AA411" s="37">
        <v>0.34344799999999998</v>
      </c>
      <c r="AB411" s="37">
        <v>0.34011200000000003</v>
      </c>
      <c r="AC411" s="37">
        <v>0.33248800000000001</v>
      </c>
      <c r="AD411" s="37">
        <v>0.32164799999999999</v>
      </c>
      <c r="AE411" s="37">
        <v>0.31134400000000001</v>
      </c>
      <c r="AF411" s="37">
        <v>0.28764600000000001</v>
      </c>
      <c r="AG411" s="37">
        <v>0.271982</v>
      </c>
      <c r="AH411" s="37">
        <v>0.25364199999999998</v>
      </c>
      <c r="AI411" s="37">
        <v>0.14686399999999999</v>
      </c>
      <c r="AK411" s="37">
        <v>82.58</v>
      </c>
    </row>
    <row r="412" spans="1:38" x14ac:dyDescent="0.55000000000000004">
      <c r="A412" s="37" t="s">
        <v>303</v>
      </c>
      <c r="B412" s="44">
        <v>36576</v>
      </c>
      <c r="G412" s="11">
        <v>337.85399999999998</v>
      </c>
    </row>
    <row r="413" spans="1:38" x14ac:dyDescent="0.55000000000000004">
      <c r="A413" s="37" t="s">
        <v>303</v>
      </c>
      <c r="B413" s="44">
        <v>36586</v>
      </c>
      <c r="G413" s="11">
        <v>447.69099999999997</v>
      </c>
    </row>
    <row r="414" spans="1:38" x14ac:dyDescent="0.55000000000000004">
      <c r="A414" s="37" t="s">
        <v>303</v>
      </c>
      <c r="B414" s="44">
        <v>36594</v>
      </c>
      <c r="G414" s="11">
        <v>522.65200000000004</v>
      </c>
    </row>
    <row r="415" spans="1:38" x14ac:dyDescent="0.55000000000000004">
      <c r="A415" s="37" t="s">
        <v>303</v>
      </c>
      <c r="B415" s="44">
        <v>36602</v>
      </c>
      <c r="G415" s="11">
        <v>593.51800000000003</v>
      </c>
    </row>
    <row r="416" spans="1:38" x14ac:dyDescent="0.55000000000000004">
      <c r="A416" s="37" t="s">
        <v>303</v>
      </c>
      <c r="B416" s="44">
        <v>36607</v>
      </c>
      <c r="G416" s="11"/>
      <c r="I416" s="11">
        <v>379.34800000000001</v>
      </c>
      <c r="V416" s="11">
        <v>56.6738</v>
      </c>
      <c r="AA416" s="37">
        <v>0.34344799999999998</v>
      </c>
      <c r="AB416" s="37">
        <v>0.33904200000000001</v>
      </c>
      <c r="AC416" s="37">
        <v>0.31587300000000001</v>
      </c>
      <c r="AD416" s="37">
        <v>0.24715000000000001</v>
      </c>
      <c r="AE416" s="37">
        <v>0.17896100000000001</v>
      </c>
      <c r="AF416" s="37">
        <v>0.15793699999999999</v>
      </c>
      <c r="AG416" s="37">
        <v>0.18140200000000001</v>
      </c>
      <c r="AH416" s="37">
        <v>0.17538799999999999</v>
      </c>
      <c r="AI416" s="37">
        <v>0.10237500000000001</v>
      </c>
      <c r="AL416" s="37">
        <v>121.87</v>
      </c>
    </row>
    <row r="417" spans="1:40" x14ac:dyDescent="0.55000000000000004">
      <c r="A417" s="37" t="s">
        <v>303</v>
      </c>
      <c r="B417" s="44">
        <v>36612</v>
      </c>
      <c r="G417" s="11">
        <v>638.79600000000005</v>
      </c>
    </row>
    <row r="418" spans="1:40" x14ac:dyDescent="0.55000000000000004">
      <c r="A418" s="37" t="s">
        <v>303</v>
      </c>
      <c r="B418" s="44">
        <v>36621</v>
      </c>
      <c r="G418" s="11">
        <v>666.63800000000003</v>
      </c>
    </row>
    <row r="419" spans="1:40" x14ac:dyDescent="0.55000000000000004">
      <c r="A419" s="37" t="s">
        <v>303</v>
      </c>
      <c r="B419" s="44">
        <v>36627</v>
      </c>
      <c r="G419" s="11">
        <v>677.00099999999998</v>
      </c>
      <c r="AA419" s="37">
        <v>0.34344999999999998</v>
      </c>
      <c r="AB419" s="37">
        <v>0.33904400000000001</v>
      </c>
      <c r="AC419" s="37">
        <v>0.28639500000000001</v>
      </c>
      <c r="AD419" s="37">
        <v>0.22195499999999999</v>
      </c>
      <c r="AE419" s="37">
        <v>0.16930900000000002</v>
      </c>
      <c r="AF419" s="37">
        <v>0.170265</v>
      </c>
      <c r="AG419" s="37">
        <v>0.16263900000000001</v>
      </c>
      <c r="AH419" s="37">
        <v>0.155553</v>
      </c>
      <c r="AI419" s="37">
        <v>7.5577800000000001E-2</v>
      </c>
    </row>
    <row r="420" spans="1:40" x14ac:dyDescent="0.55000000000000004">
      <c r="A420" s="37" t="s">
        <v>308</v>
      </c>
      <c r="B420" s="44">
        <v>37792</v>
      </c>
      <c r="AN420" s="37">
        <v>37</v>
      </c>
    </row>
    <row r="421" spans="1:40" x14ac:dyDescent="0.55000000000000004">
      <c r="A421" s="37" t="s">
        <v>309</v>
      </c>
      <c r="B421" s="44">
        <v>37792</v>
      </c>
      <c r="AN421" s="37">
        <v>37</v>
      </c>
    </row>
    <row r="422" spans="1:40" x14ac:dyDescent="0.55000000000000004">
      <c r="A422" s="37" t="s">
        <v>310</v>
      </c>
      <c r="B422" s="44">
        <v>37792</v>
      </c>
      <c r="AN422" s="37">
        <v>20</v>
      </c>
    </row>
    <row r="423" spans="1:40" x14ac:dyDescent="0.55000000000000004">
      <c r="A423" s="37" t="s">
        <v>311</v>
      </c>
      <c r="B423" s="44">
        <v>37792</v>
      </c>
      <c r="AN423" s="37">
        <v>20</v>
      </c>
    </row>
    <row r="424" spans="1:40" x14ac:dyDescent="0.55000000000000004">
      <c r="A424" s="37" t="s">
        <v>308</v>
      </c>
      <c r="B424" s="44">
        <v>37829</v>
      </c>
      <c r="AM424" s="37">
        <v>195.238</v>
      </c>
      <c r="AN424" s="37">
        <v>74</v>
      </c>
    </row>
    <row r="425" spans="1:40" x14ac:dyDescent="0.55000000000000004">
      <c r="A425" s="37" t="s">
        <v>308</v>
      </c>
      <c r="B425" s="44">
        <v>37829</v>
      </c>
      <c r="AM425" s="37">
        <v>201.59</v>
      </c>
      <c r="AN425" s="37">
        <v>74</v>
      </c>
    </row>
    <row r="426" spans="1:40" x14ac:dyDescent="0.55000000000000004">
      <c r="A426" s="37" t="s">
        <v>309</v>
      </c>
      <c r="B426" s="44">
        <v>37829</v>
      </c>
      <c r="AM426" s="37">
        <v>77.856999999999999</v>
      </c>
      <c r="AN426" s="37">
        <v>74</v>
      </c>
    </row>
    <row r="427" spans="1:40" x14ac:dyDescent="0.55000000000000004">
      <c r="A427" s="37" t="s">
        <v>309</v>
      </c>
      <c r="B427" s="44">
        <v>37829</v>
      </c>
      <c r="AM427" s="37">
        <v>71.13300000000001</v>
      </c>
      <c r="AN427" s="37">
        <v>74</v>
      </c>
    </row>
    <row r="428" spans="1:40" x14ac:dyDescent="0.55000000000000004">
      <c r="A428" s="37" t="s">
        <v>310</v>
      </c>
      <c r="B428" s="44">
        <v>37829</v>
      </c>
      <c r="AM428" s="37">
        <v>20.371000000000002</v>
      </c>
      <c r="AN428" s="37">
        <v>57</v>
      </c>
    </row>
    <row r="429" spans="1:40" x14ac:dyDescent="0.55000000000000004">
      <c r="A429" s="37" t="s">
        <v>310</v>
      </c>
      <c r="B429" s="44">
        <v>37829</v>
      </c>
      <c r="AM429" s="37">
        <v>24.494999999999997</v>
      </c>
      <c r="AN429" s="37">
        <v>57</v>
      </c>
    </row>
    <row r="430" spans="1:40" x14ac:dyDescent="0.55000000000000004">
      <c r="A430" s="42" t="s">
        <v>311</v>
      </c>
      <c r="B430" s="44">
        <v>37829</v>
      </c>
      <c r="I430" s="42"/>
      <c r="AM430" s="42">
        <v>6.2479999999999993</v>
      </c>
      <c r="AN430" s="42">
        <v>57</v>
      </c>
    </row>
    <row r="431" spans="1:40" x14ac:dyDescent="0.55000000000000004">
      <c r="A431" s="42" t="s">
        <v>311</v>
      </c>
      <c r="B431" s="44">
        <v>37829</v>
      </c>
      <c r="I431" s="42"/>
      <c r="AM431" s="42">
        <v>6.2520000000000007</v>
      </c>
      <c r="AN431" s="42">
        <v>57</v>
      </c>
    </row>
    <row r="432" spans="1:40" x14ac:dyDescent="0.55000000000000004">
      <c r="A432" s="42" t="s">
        <v>311</v>
      </c>
      <c r="B432" s="44">
        <v>37829</v>
      </c>
      <c r="I432" s="42"/>
      <c r="AM432" s="42">
        <v>8.4430000000000014</v>
      </c>
      <c r="AN432" s="42">
        <v>57</v>
      </c>
    </row>
    <row r="433" spans="1:40" x14ac:dyDescent="0.55000000000000004">
      <c r="A433" s="42" t="s">
        <v>311</v>
      </c>
      <c r="B433" s="44">
        <v>37829</v>
      </c>
      <c r="I433" s="42"/>
      <c r="AM433" s="42">
        <v>7.9139999999999997</v>
      </c>
      <c r="AN433" s="42">
        <v>57</v>
      </c>
    </row>
    <row r="434" spans="1:40" x14ac:dyDescent="0.55000000000000004">
      <c r="A434" s="37" t="s">
        <v>310</v>
      </c>
      <c r="B434" s="44">
        <v>37829</v>
      </c>
      <c r="AM434" s="37">
        <v>9.048</v>
      </c>
      <c r="AN434" s="37">
        <v>57</v>
      </c>
    </row>
    <row r="435" spans="1:40" x14ac:dyDescent="0.55000000000000004">
      <c r="A435" s="37" t="s">
        <v>310</v>
      </c>
      <c r="B435" s="44">
        <v>37829</v>
      </c>
      <c r="AM435" s="37">
        <v>7.229000000000001</v>
      </c>
      <c r="AN435" s="37">
        <v>57</v>
      </c>
    </row>
    <row r="436" spans="1:40" x14ac:dyDescent="0.55000000000000004">
      <c r="A436" s="37" t="s">
        <v>309</v>
      </c>
      <c r="B436" s="44">
        <v>37829</v>
      </c>
      <c r="AM436" s="37">
        <v>99.257000000000005</v>
      </c>
      <c r="AN436" s="37">
        <v>74</v>
      </c>
    </row>
    <row r="437" spans="1:40" x14ac:dyDescent="0.55000000000000004">
      <c r="A437" s="37" t="s">
        <v>309</v>
      </c>
      <c r="B437" s="44">
        <v>37829</v>
      </c>
      <c r="AM437" s="37">
        <v>64.419000000000011</v>
      </c>
      <c r="AN437" s="37">
        <v>74</v>
      </c>
    </row>
    <row r="438" spans="1:40" x14ac:dyDescent="0.55000000000000004">
      <c r="A438" s="37" t="s">
        <v>308</v>
      </c>
      <c r="B438" s="44">
        <v>37829</v>
      </c>
      <c r="AM438" s="37">
        <v>98.075999999999993</v>
      </c>
      <c r="AN438" s="37">
        <v>74</v>
      </c>
    </row>
    <row r="439" spans="1:40" x14ac:dyDescent="0.55000000000000004">
      <c r="A439" s="37" t="s">
        <v>308</v>
      </c>
      <c r="B439" s="44">
        <v>37829</v>
      </c>
      <c r="AM439" s="37">
        <v>126.37100000000001</v>
      </c>
      <c r="AN439" s="37">
        <v>74</v>
      </c>
    </row>
    <row r="440" spans="1:40" x14ac:dyDescent="0.55000000000000004">
      <c r="A440" s="42" t="s">
        <v>311</v>
      </c>
      <c r="B440" s="44">
        <v>37829</v>
      </c>
      <c r="AM440" s="37">
        <v>6.4099999999999993</v>
      </c>
      <c r="AN440" s="37">
        <v>57</v>
      </c>
    </row>
    <row r="441" spans="1:40" x14ac:dyDescent="0.55000000000000004">
      <c r="A441" s="42" t="s">
        <v>311</v>
      </c>
      <c r="B441" s="44">
        <v>37829</v>
      </c>
      <c r="AM441" s="37">
        <v>11.548</v>
      </c>
      <c r="AN441" s="37">
        <v>57</v>
      </c>
    </row>
    <row r="442" spans="1:40" x14ac:dyDescent="0.55000000000000004">
      <c r="A442" s="37" t="s">
        <v>310</v>
      </c>
      <c r="B442" s="44">
        <v>37829</v>
      </c>
      <c r="AM442" s="37">
        <v>20.324000000000002</v>
      </c>
      <c r="AN442" s="37">
        <v>57</v>
      </c>
    </row>
    <row r="443" spans="1:40" x14ac:dyDescent="0.55000000000000004">
      <c r="A443" s="37" t="s">
        <v>310</v>
      </c>
      <c r="B443" s="44">
        <v>37829</v>
      </c>
      <c r="AM443" s="37">
        <v>21.913999999999998</v>
      </c>
      <c r="AN443" s="37">
        <v>57</v>
      </c>
    </row>
    <row r="444" spans="1:40" x14ac:dyDescent="0.55000000000000004">
      <c r="A444" s="37" t="s">
        <v>309</v>
      </c>
      <c r="B444" s="44">
        <v>37829</v>
      </c>
      <c r="AM444" s="37">
        <v>107.348</v>
      </c>
      <c r="AN444" s="37">
        <v>74</v>
      </c>
    </row>
    <row r="445" spans="1:40" x14ac:dyDescent="0.55000000000000004">
      <c r="A445" s="37" t="s">
        <v>309</v>
      </c>
      <c r="B445" s="44">
        <v>37829</v>
      </c>
      <c r="AM445" s="37">
        <v>98.832999999999998</v>
      </c>
      <c r="AN445" s="37">
        <v>74</v>
      </c>
    </row>
    <row r="446" spans="1:40" x14ac:dyDescent="0.55000000000000004">
      <c r="A446" s="37" t="s">
        <v>308</v>
      </c>
      <c r="B446" s="44">
        <v>37829</v>
      </c>
      <c r="AM446" s="37">
        <v>229.52399999999997</v>
      </c>
      <c r="AN446" s="37">
        <v>74</v>
      </c>
    </row>
    <row r="447" spans="1:40" x14ac:dyDescent="0.55000000000000004">
      <c r="A447" s="37" t="s">
        <v>308</v>
      </c>
      <c r="B447" s="44">
        <v>37829</v>
      </c>
      <c r="AM447" s="37">
        <v>232.96199999999999</v>
      </c>
      <c r="AN447" s="37">
        <v>74</v>
      </c>
    </row>
    <row r="448" spans="1:40" x14ac:dyDescent="0.55000000000000004">
      <c r="A448" s="37" t="s">
        <v>308</v>
      </c>
      <c r="B448" s="44">
        <v>37847</v>
      </c>
      <c r="AM448" s="37">
        <v>67.219000000000008</v>
      </c>
      <c r="AN448" s="37">
        <v>92</v>
      </c>
    </row>
    <row r="449" spans="1:40" x14ac:dyDescent="0.55000000000000004">
      <c r="A449" s="37" t="s">
        <v>308</v>
      </c>
      <c r="B449" s="44">
        <v>37847</v>
      </c>
      <c r="AM449" s="37">
        <v>178.41</v>
      </c>
      <c r="AN449" s="37">
        <v>92</v>
      </c>
    </row>
    <row r="450" spans="1:40" x14ac:dyDescent="0.55000000000000004">
      <c r="A450" s="37" t="s">
        <v>309</v>
      </c>
      <c r="B450" s="44">
        <v>37847</v>
      </c>
      <c r="AM450" s="37">
        <v>123.667</v>
      </c>
      <c r="AN450" s="37">
        <v>92</v>
      </c>
    </row>
    <row r="451" spans="1:40" x14ac:dyDescent="0.55000000000000004">
      <c r="A451" s="37" t="s">
        <v>309</v>
      </c>
      <c r="B451" s="44">
        <v>37847</v>
      </c>
      <c r="AM451" s="37">
        <v>142.15699999999998</v>
      </c>
      <c r="AN451" s="37">
        <v>92</v>
      </c>
    </row>
    <row r="452" spans="1:40" x14ac:dyDescent="0.55000000000000004">
      <c r="A452" s="37" t="s">
        <v>310</v>
      </c>
      <c r="B452" s="44">
        <v>37847</v>
      </c>
      <c r="AM452" s="37">
        <v>64.371000000000009</v>
      </c>
      <c r="AN452" s="37">
        <v>75</v>
      </c>
    </row>
    <row r="453" spans="1:40" x14ac:dyDescent="0.55000000000000004">
      <c r="A453" s="37" t="s">
        <v>310</v>
      </c>
      <c r="B453" s="44">
        <v>37847</v>
      </c>
      <c r="AM453" s="37">
        <v>70.332999999999998</v>
      </c>
      <c r="AN453" s="37">
        <v>75</v>
      </c>
    </row>
    <row r="454" spans="1:40" x14ac:dyDescent="0.55000000000000004">
      <c r="A454" s="42" t="s">
        <v>311</v>
      </c>
      <c r="B454" s="44">
        <v>37847</v>
      </c>
      <c r="AM454" s="37">
        <v>34.805</v>
      </c>
      <c r="AN454" s="37">
        <v>75</v>
      </c>
    </row>
    <row r="455" spans="1:40" x14ac:dyDescent="0.55000000000000004">
      <c r="A455" s="42" t="s">
        <v>311</v>
      </c>
      <c r="B455" s="44">
        <v>37847</v>
      </c>
      <c r="AM455" s="37">
        <v>21.41</v>
      </c>
      <c r="AN455" s="37">
        <v>75</v>
      </c>
    </row>
    <row r="456" spans="1:40" x14ac:dyDescent="0.55000000000000004">
      <c r="A456" s="42" t="s">
        <v>311</v>
      </c>
      <c r="B456" s="44">
        <v>37847</v>
      </c>
      <c r="AM456" s="37">
        <v>36.948</v>
      </c>
      <c r="AN456" s="37">
        <v>75</v>
      </c>
    </row>
    <row r="457" spans="1:40" x14ac:dyDescent="0.55000000000000004">
      <c r="A457" s="42" t="s">
        <v>311</v>
      </c>
      <c r="B457" s="44">
        <v>37847</v>
      </c>
      <c r="AM457" s="37">
        <v>35.010000000000005</v>
      </c>
      <c r="AN457" s="37">
        <v>75</v>
      </c>
    </row>
    <row r="458" spans="1:40" x14ac:dyDescent="0.55000000000000004">
      <c r="A458" s="37" t="s">
        <v>310</v>
      </c>
      <c r="B458" s="44">
        <v>37847</v>
      </c>
      <c r="AM458" s="37">
        <v>69.486000000000004</v>
      </c>
      <c r="AN458" s="37">
        <v>75</v>
      </c>
    </row>
    <row r="459" spans="1:40" x14ac:dyDescent="0.55000000000000004">
      <c r="A459" s="37" t="s">
        <v>310</v>
      </c>
      <c r="B459" s="44">
        <v>37847</v>
      </c>
      <c r="AM459" s="37">
        <v>45.494999999999997</v>
      </c>
      <c r="AN459" s="37">
        <v>75</v>
      </c>
    </row>
    <row r="460" spans="1:40" x14ac:dyDescent="0.55000000000000004">
      <c r="A460" s="37" t="s">
        <v>309</v>
      </c>
      <c r="B460" s="44">
        <v>37847</v>
      </c>
      <c r="AM460" s="37">
        <v>127.10999999999999</v>
      </c>
      <c r="AN460" s="37">
        <v>92</v>
      </c>
    </row>
    <row r="461" spans="1:40" x14ac:dyDescent="0.55000000000000004">
      <c r="A461" s="37" t="s">
        <v>309</v>
      </c>
      <c r="B461" s="44">
        <v>37847</v>
      </c>
      <c r="AM461" s="37">
        <v>161.733</v>
      </c>
      <c r="AN461" s="37">
        <v>92</v>
      </c>
    </row>
    <row r="462" spans="1:40" x14ac:dyDescent="0.55000000000000004">
      <c r="A462" s="37" t="s">
        <v>308</v>
      </c>
      <c r="B462" s="44">
        <v>37847</v>
      </c>
      <c r="AM462" s="37">
        <v>219.971</v>
      </c>
      <c r="AN462" s="37">
        <v>92</v>
      </c>
    </row>
    <row r="463" spans="1:40" x14ac:dyDescent="0.55000000000000004">
      <c r="A463" s="37" t="s">
        <v>308</v>
      </c>
      <c r="B463" s="44">
        <v>37847</v>
      </c>
      <c r="AM463" s="37">
        <v>153.59</v>
      </c>
      <c r="AN463" s="37">
        <v>92</v>
      </c>
    </row>
    <row r="464" spans="1:40" x14ac:dyDescent="0.55000000000000004">
      <c r="A464" s="42" t="s">
        <v>311</v>
      </c>
      <c r="B464" s="44">
        <v>37847</v>
      </c>
      <c r="AM464" s="37">
        <v>22.286000000000001</v>
      </c>
      <c r="AN464" s="37">
        <v>75</v>
      </c>
    </row>
    <row r="465" spans="1:40" x14ac:dyDescent="0.55000000000000004">
      <c r="A465" s="42" t="s">
        <v>311</v>
      </c>
      <c r="B465" s="44">
        <v>37847</v>
      </c>
      <c r="AM465" s="37">
        <v>25.071000000000002</v>
      </c>
      <c r="AN465" s="37">
        <v>75</v>
      </c>
    </row>
    <row r="466" spans="1:40" x14ac:dyDescent="0.55000000000000004">
      <c r="A466" s="37" t="s">
        <v>310</v>
      </c>
      <c r="B466" s="44">
        <v>37847</v>
      </c>
      <c r="AM466" s="37">
        <v>85.561999999999998</v>
      </c>
      <c r="AN466" s="37">
        <v>75</v>
      </c>
    </row>
    <row r="467" spans="1:40" x14ac:dyDescent="0.55000000000000004">
      <c r="A467" s="37" t="s">
        <v>310</v>
      </c>
      <c r="B467" s="44">
        <v>37847</v>
      </c>
      <c r="AM467" s="37">
        <v>69.657000000000011</v>
      </c>
      <c r="AN467" s="37">
        <v>75</v>
      </c>
    </row>
    <row r="468" spans="1:40" x14ac:dyDescent="0.55000000000000004">
      <c r="A468" s="37" t="s">
        <v>309</v>
      </c>
      <c r="B468" s="44">
        <v>37847</v>
      </c>
      <c r="AM468" s="37">
        <v>167.624</v>
      </c>
      <c r="AN468" s="37">
        <v>92</v>
      </c>
    </row>
    <row r="469" spans="1:40" x14ac:dyDescent="0.55000000000000004">
      <c r="A469" s="37" t="s">
        <v>309</v>
      </c>
      <c r="B469" s="44">
        <v>37847</v>
      </c>
      <c r="AM469" s="37">
        <v>159.49</v>
      </c>
      <c r="AN469" s="37">
        <v>92</v>
      </c>
    </row>
    <row r="470" spans="1:40" x14ac:dyDescent="0.55000000000000004">
      <c r="A470" s="37" t="s">
        <v>308</v>
      </c>
      <c r="B470" s="44">
        <v>37847</v>
      </c>
      <c r="AM470" s="37">
        <v>247.19</v>
      </c>
      <c r="AN470" s="37">
        <v>92</v>
      </c>
    </row>
    <row r="471" spans="1:40" x14ac:dyDescent="0.55000000000000004">
      <c r="A471" s="37" t="s">
        <v>308</v>
      </c>
      <c r="B471" s="44">
        <v>37847</v>
      </c>
      <c r="AM471" s="37">
        <v>249.86700000000002</v>
      </c>
      <c r="AN471" s="37">
        <v>92</v>
      </c>
    </row>
    <row r="472" spans="1:40" x14ac:dyDescent="0.55000000000000004">
      <c r="A472" s="37" t="s">
        <v>308</v>
      </c>
      <c r="B472" s="44">
        <v>37871</v>
      </c>
      <c r="AJ472" s="37">
        <v>116</v>
      </c>
      <c r="AM472" s="37">
        <v>296.762</v>
      </c>
      <c r="AN472" s="37">
        <v>116</v>
      </c>
    </row>
    <row r="473" spans="1:40" x14ac:dyDescent="0.55000000000000004">
      <c r="A473" s="37" t="s">
        <v>308</v>
      </c>
      <c r="B473" s="44">
        <v>37871</v>
      </c>
      <c r="AJ473" s="37">
        <v>116</v>
      </c>
      <c r="AM473" s="37">
        <v>518</v>
      </c>
      <c r="AN473" s="37">
        <v>116</v>
      </c>
    </row>
    <row r="474" spans="1:40" x14ac:dyDescent="0.55000000000000004">
      <c r="A474" s="37" t="s">
        <v>309</v>
      </c>
      <c r="B474" s="44">
        <v>37871</v>
      </c>
      <c r="AJ474" s="37">
        <v>116</v>
      </c>
      <c r="AM474" s="37">
        <v>410.57100000000003</v>
      </c>
      <c r="AN474" s="37">
        <v>116</v>
      </c>
    </row>
    <row r="475" spans="1:40" x14ac:dyDescent="0.55000000000000004">
      <c r="A475" s="37" t="s">
        <v>309</v>
      </c>
      <c r="B475" s="44">
        <v>37871</v>
      </c>
      <c r="AJ475" s="37">
        <v>116</v>
      </c>
      <c r="AM475" s="37">
        <v>395.14299999999997</v>
      </c>
      <c r="AN475" s="37">
        <v>116</v>
      </c>
    </row>
    <row r="476" spans="1:40" x14ac:dyDescent="0.55000000000000004">
      <c r="A476" s="37" t="s">
        <v>310</v>
      </c>
      <c r="B476" s="44">
        <v>37871</v>
      </c>
      <c r="AJ476" s="37">
        <v>99</v>
      </c>
      <c r="AM476" s="37">
        <v>297.524</v>
      </c>
      <c r="AN476" s="37">
        <v>99</v>
      </c>
    </row>
    <row r="477" spans="1:40" x14ac:dyDescent="0.55000000000000004">
      <c r="A477" s="37" t="s">
        <v>310</v>
      </c>
      <c r="B477" s="44">
        <v>37871</v>
      </c>
      <c r="AJ477" s="37">
        <v>99</v>
      </c>
      <c r="AM477" s="37">
        <v>337.33299999999997</v>
      </c>
      <c r="AN477" s="37">
        <v>99</v>
      </c>
    </row>
    <row r="478" spans="1:40" x14ac:dyDescent="0.55000000000000004">
      <c r="A478" s="42" t="s">
        <v>311</v>
      </c>
      <c r="B478" s="44">
        <v>37871</v>
      </c>
      <c r="AJ478" s="37">
        <v>99</v>
      </c>
      <c r="AM478" s="37">
        <v>104.28599999999999</v>
      </c>
      <c r="AN478" s="37">
        <v>99</v>
      </c>
    </row>
    <row r="479" spans="1:40" x14ac:dyDescent="0.55000000000000004">
      <c r="A479" s="42" t="s">
        <v>311</v>
      </c>
      <c r="B479" s="44">
        <v>37871</v>
      </c>
      <c r="AJ479" s="37">
        <v>99</v>
      </c>
      <c r="AM479" s="37">
        <v>167.095</v>
      </c>
      <c r="AN479" s="37">
        <v>99</v>
      </c>
    </row>
    <row r="480" spans="1:40" x14ac:dyDescent="0.55000000000000004">
      <c r="A480" s="42" t="s">
        <v>311</v>
      </c>
      <c r="B480" s="44">
        <v>37871</v>
      </c>
      <c r="AJ480" s="37">
        <v>99</v>
      </c>
      <c r="AM480" s="37">
        <v>158.952</v>
      </c>
      <c r="AN480" s="37">
        <v>99</v>
      </c>
    </row>
    <row r="481" spans="1:40" x14ac:dyDescent="0.55000000000000004">
      <c r="A481" s="42" t="s">
        <v>311</v>
      </c>
      <c r="B481" s="44">
        <v>37871</v>
      </c>
      <c r="AJ481" s="37">
        <v>99</v>
      </c>
      <c r="AM481" s="37">
        <v>186.667</v>
      </c>
      <c r="AN481" s="37">
        <v>99</v>
      </c>
    </row>
    <row r="482" spans="1:40" x14ac:dyDescent="0.55000000000000004">
      <c r="A482" s="37" t="s">
        <v>310</v>
      </c>
      <c r="B482" s="44">
        <v>37871</v>
      </c>
      <c r="AJ482" s="37">
        <v>99</v>
      </c>
      <c r="AM482" s="37">
        <v>196.286</v>
      </c>
      <c r="AN482" s="37">
        <v>99</v>
      </c>
    </row>
    <row r="483" spans="1:40" x14ac:dyDescent="0.55000000000000004">
      <c r="A483" s="37" t="s">
        <v>310</v>
      </c>
      <c r="B483" s="44">
        <v>37871</v>
      </c>
      <c r="AJ483" s="37">
        <v>99</v>
      </c>
      <c r="AM483" s="37">
        <v>164.095</v>
      </c>
      <c r="AN483" s="37">
        <v>99</v>
      </c>
    </row>
    <row r="484" spans="1:40" x14ac:dyDescent="0.55000000000000004">
      <c r="A484" s="37" t="s">
        <v>309</v>
      </c>
      <c r="B484" s="44">
        <v>37871</v>
      </c>
      <c r="AJ484" s="37">
        <v>116</v>
      </c>
      <c r="AM484" s="37">
        <v>365.90500000000003</v>
      </c>
      <c r="AN484" s="37">
        <v>116</v>
      </c>
    </row>
    <row r="485" spans="1:40" x14ac:dyDescent="0.55000000000000004">
      <c r="A485" s="37" t="s">
        <v>309</v>
      </c>
      <c r="B485" s="44">
        <v>37871</v>
      </c>
      <c r="AJ485" s="37">
        <v>116</v>
      </c>
      <c r="AM485" s="37">
        <v>346.61900000000003</v>
      </c>
      <c r="AN485" s="37">
        <v>116</v>
      </c>
    </row>
    <row r="486" spans="1:40" x14ac:dyDescent="0.55000000000000004">
      <c r="A486" s="37" t="s">
        <v>308</v>
      </c>
      <c r="B486" s="44">
        <v>37871</v>
      </c>
      <c r="AJ486" s="37">
        <v>116</v>
      </c>
      <c r="AM486" s="37">
        <v>373.714</v>
      </c>
      <c r="AN486" s="37">
        <v>116</v>
      </c>
    </row>
    <row r="487" spans="1:40" x14ac:dyDescent="0.55000000000000004">
      <c r="A487" s="37" t="s">
        <v>308</v>
      </c>
      <c r="B487" s="44">
        <v>37871</v>
      </c>
      <c r="AJ487" s="37">
        <v>116</v>
      </c>
      <c r="AM487" s="37">
        <v>310.38099999999997</v>
      </c>
      <c r="AN487" s="37">
        <v>116</v>
      </c>
    </row>
    <row r="488" spans="1:40" x14ac:dyDescent="0.55000000000000004">
      <c r="A488" s="42" t="s">
        <v>311</v>
      </c>
      <c r="B488" s="44">
        <v>37871</v>
      </c>
      <c r="AJ488" s="37">
        <v>99</v>
      </c>
      <c r="AM488" s="37">
        <v>71.286000000000001</v>
      </c>
      <c r="AN488" s="37">
        <v>99</v>
      </c>
    </row>
    <row r="489" spans="1:40" x14ac:dyDescent="0.55000000000000004">
      <c r="A489" s="42" t="s">
        <v>311</v>
      </c>
      <c r="B489" s="44">
        <v>37871</v>
      </c>
      <c r="AJ489" s="37">
        <v>99</v>
      </c>
      <c r="AM489" s="37">
        <v>47</v>
      </c>
      <c r="AN489" s="37">
        <v>99</v>
      </c>
    </row>
    <row r="490" spans="1:40" x14ac:dyDescent="0.55000000000000004">
      <c r="A490" s="37" t="s">
        <v>310</v>
      </c>
      <c r="B490" s="44">
        <v>37871</v>
      </c>
      <c r="AJ490" s="37">
        <v>99</v>
      </c>
      <c r="AM490" s="37">
        <v>291.238</v>
      </c>
      <c r="AN490" s="37">
        <v>99</v>
      </c>
    </row>
    <row r="491" spans="1:40" x14ac:dyDescent="0.55000000000000004">
      <c r="A491" s="37" t="s">
        <v>310</v>
      </c>
      <c r="B491" s="44">
        <v>37871</v>
      </c>
      <c r="AJ491" s="37">
        <v>99</v>
      </c>
      <c r="AM491" s="37">
        <v>328.38099999999997</v>
      </c>
      <c r="AN491" s="37">
        <v>99</v>
      </c>
    </row>
    <row r="492" spans="1:40" x14ac:dyDescent="0.55000000000000004">
      <c r="A492" s="37" t="s">
        <v>309</v>
      </c>
      <c r="B492" s="44">
        <v>37871</v>
      </c>
      <c r="AJ492" s="37">
        <v>116</v>
      </c>
      <c r="AM492" s="37">
        <v>393.286</v>
      </c>
      <c r="AN492" s="37">
        <v>116</v>
      </c>
    </row>
    <row r="493" spans="1:40" x14ac:dyDescent="0.55000000000000004">
      <c r="A493" s="37" t="s">
        <v>309</v>
      </c>
      <c r="B493" s="44">
        <v>37871</v>
      </c>
      <c r="AJ493" s="37">
        <v>116</v>
      </c>
      <c r="AM493" s="37">
        <v>394.14299999999997</v>
      </c>
      <c r="AN493" s="37">
        <v>116</v>
      </c>
    </row>
    <row r="494" spans="1:40" x14ac:dyDescent="0.55000000000000004">
      <c r="A494" s="37" t="s">
        <v>308</v>
      </c>
      <c r="B494" s="44">
        <v>37871</v>
      </c>
      <c r="AJ494" s="37">
        <v>116</v>
      </c>
      <c r="AM494" s="37">
        <v>401.33299999999997</v>
      </c>
      <c r="AN494" s="37">
        <v>116</v>
      </c>
    </row>
    <row r="495" spans="1:40" x14ac:dyDescent="0.55000000000000004">
      <c r="A495" s="37" t="s">
        <v>308</v>
      </c>
      <c r="B495" s="44">
        <v>37871</v>
      </c>
      <c r="AJ495" s="37">
        <v>116</v>
      </c>
      <c r="AM495" s="37">
        <v>452.18999999999994</v>
      </c>
      <c r="AN495" s="37">
        <v>116</v>
      </c>
    </row>
    <row r="496" spans="1:40" x14ac:dyDescent="0.55000000000000004">
      <c r="A496" s="37" t="s">
        <v>308</v>
      </c>
      <c r="B496" s="44">
        <v>37909</v>
      </c>
      <c r="I496" s="37">
        <v>156.571</v>
      </c>
      <c r="AL496" s="37">
        <v>154</v>
      </c>
      <c r="AM496" s="37">
        <v>390.09499999999997</v>
      </c>
      <c r="AN496" s="37">
        <v>154</v>
      </c>
    </row>
    <row r="497" spans="1:40" x14ac:dyDescent="0.55000000000000004">
      <c r="A497" s="37" t="s">
        <v>308</v>
      </c>
      <c r="B497" s="44">
        <v>37909</v>
      </c>
      <c r="I497" s="37">
        <v>190.571</v>
      </c>
      <c r="AL497" s="37">
        <v>154</v>
      </c>
      <c r="AM497" s="37">
        <v>459.61899999999997</v>
      </c>
      <c r="AN497" s="37">
        <v>154</v>
      </c>
    </row>
    <row r="498" spans="1:40" x14ac:dyDescent="0.55000000000000004">
      <c r="A498" s="37" t="s">
        <v>309</v>
      </c>
      <c r="B498" s="44">
        <v>37909</v>
      </c>
      <c r="I498" s="37">
        <v>165.81</v>
      </c>
      <c r="AL498" s="37">
        <v>154</v>
      </c>
      <c r="AM498" s="37">
        <v>388.85700000000003</v>
      </c>
      <c r="AN498" s="37">
        <v>154</v>
      </c>
    </row>
    <row r="499" spans="1:40" x14ac:dyDescent="0.55000000000000004">
      <c r="A499" s="37" t="s">
        <v>309</v>
      </c>
      <c r="B499" s="44">
        <v>37909</v>
      </c>
      <c r="I499" s="37">
        <v>189.333</v>
      </c>
      <c r="AL499" s="37">
        <v>154</v>
      </c>
      <c r="AM499" s="37">
        <v>426</v>
      </c>
      <c r="AN499" s="37">
        <v>154</v>
      </c>
    </row>
    <row r="500" spans="1:40" x14ac:dyDescent="0.55000000000000004">
      <c r="A500" s="37" t="s">
        <v>310</v>
      </c>
      <c r="B500" s="44">
        <v>37909</v>
      </c>
      <c r="I500" s="42">
        <v>223.762</v>
      </c>
      <c r="AL500" s="37">
        <v>137</v>
      </c>
      <c r="AM500" s="37">
        <v>488.18999999999994</v>
      </c>
      <c r="AN500" s="37">
        <v>137</v>
      </c>
    </row>
    <row r="501" spans="1:40" x14ac:dyDescent="0.55000000000000004">
      <c r="A501" s="37" t="s">
        <v>310</v>
      </c>
      <c r="B501" s="44">
        <v>37909</v>
      </c>
      <c r="I501" s="42">
        <v>271.714</v>
      </c>
      <c r="AL501" s="37">
        <v>137</v>
      </c>
      <c r="AM501" s="37">
        <v>521</v>
      </c>
      <c r="AN501" s="37">
        <v>137</v>
      </c>
    </row>
    <row r="502" spans="1:40" x14ac:dyDescent="0.55000000000000004">
      <c r="A502" s="42" t="s">
        <v>311</v>
      </c>
      <c r="B502" s="44">
        <v>37909</v>
      </c>
      <c r="I502" s="42">
        <v>245.619</v>
      </c>
      <c r="AL502" s="37">
        <v>137</v>
      </c>
      <c r="AM502" s="37">
        <v>475.238</v>
      </c>
      <c r="AN502" s="37">
        <v>137</v>
      </c>
    </row>
    <row r="503" spans="1:40" x14ac:dyDescent="0.55000000000000004">
      <c r="A503" s="42" t="s">
        <v>311</v>
      </c>
      <c r="B503" s="44">
        <v>37909</v>
      </c>
      <c r="I503" s="42">
        <v>138.333</v>
      </c>
      <c r="AL503" s="37">
        <v>137</v>
      </c>
      <c r="AM503" s="37">
        <v>272.19</v>
      </c>
      <c r="AN503" s="37">
        <v>137</v>
      </c>
    </row>
    <row r="504" spans="1:40" x14ac:dyDescent="0.55000000000000004">
      <c r="A504" s="42" t="s">
        <v>311</v>
      </c>
      <c r="B504" s="44">
        <v>37909</v>
      </c>
      <c r="I504" s="42">
        <v>178.048</v>
      </c>
      <c r="AL504" s="37">
        <v>137</v>
      </c>
      <c r="AM504" s="37">
        <v>350.476</v>
      </c>
      <c r="AN504" s="37">
        <v>137</v>
      </c>
    </row>
    <row r="505" spans="1:40" x14ac:dyDescent="0.55000000000000004">
      <c r="A505" s="42" t="s">
        <v>311</v>
      </c>
      <c r="B505" s="44">
        <v>37909</v>
      </c>
      <c r="I505" s="42">
        <v>165.381</v>
      </c>
      <c r="AL505" s="37">
        <v>137</v>
      </c>
      <c r="AM505" s="37">
        <v>315</v>
      </c>
      <c r="AN505" s="37">
        <v>137</v>
      </c>
    </row>
    <row r="506" spans="1:40" x14ac:dyDescent="0.55000000000000004">
      <c r="A506" s="37" t="s">
        <v>310</v>
      </c>
      <c r="B506" s="44">
        <v>37909</v>
      </c>
      <c r="I506" s="42">
        <v>206.952</v>
      </c>
      <c r="AL506" s="37">
        <v>137</v>
      </c>
      <c r="AM506" s="37">
        <v>391.238</v>
      </c>
      <c r="AN506" s="37">
        <v>137</v>
      </c>
    </row>
    <row r="507" spans="1:40" x14ac:dyDescent="0.55000000000000004">
      <c r="A507" s="37" t="s">
        <v>310</v>
      </c>
      <c r="B507" s="44">
        <v>37909</v>
      </c>
      <c r="I507" s="42">
        <v>209.714</v>
      </c>
      <c r="AL507" s="37">
        <v>137</v>
      </c>
      <c r="AM507" s="37">
        <v>388.952</v>
      </c>
      <c r="AN507" s="37">
        <v>137</v>
      </c>
    </row>
    <row r="508" spans="1:40" x14ac:dyDescent="0.55000000000000004">
      <c r="A508" s="37" t="s">
        <v>309</v>
      </c>
      <c r="B508" s="44">
        <v>37909</v>
      </c>
      <c r="I508" s="37">
        <v>170.381</v>
      </c>
      <c r="AL508" s="37">
        <v>154</v>
      </c>
      <c r="AM508" s="37">
        <v>356.61900000000003</v>
      </c>
      <c r="AN508" s="37">
        <v>154</v>
      </c>
    </row>
    <row r="509" spans="1:40" x14ac:dyDescent="0.55000000000000004">
      <c r="A509" s="37" t="s">
        <v>309</v>
      </c>
      <c r="B509" s="44">
        <v>37909</v>
      </c>
      <c r="I509" s="37">
        <v>157.429</v>
      </c>
      <c r="AL509" s="37">
        <v>154</v>
      </c>
      <c r="AM509" s="37">
        <v>344.714</v>
      </c>
      <c r="AN509" s="37">
        <v>154</v>
      </c>
    </row>
    <row r="510" spans="1:40" x14ac:dyDescent="0.55000000000000004">
      <c r="A510" s="37" t="s">
        <v>308</v>
      </c>
      <c r="B510" s="44">
        <v>37909</v>
      </c>
      <c r="I510" s="37">
        <v>148.095</v>
      </c>
      <c r="AL510" s="37">
        <v>154</v>
      </c>
      <c r="AM510" s="37">
        <v>320.476</v>
      </c>
      <c r="AN510" s="37">
        <v>154</v>
      </c>
    </row>
    <row r="511" spans="1:40" x14ac:dyDescent="0.55000000000000004">
      <c r="A511" s="37" t="s">
        <v>308</v>
      </c>
      <c r="B511" s="44">
        <v>37909</v>
      </c>
      <c r="I511" s="37">
        <v>150.952</v>
      </c>
      <c r="AL511" s="37">
        <v>154</v>
      </c>
      <c r="AM511" s="37">
        <v>364</v>
      </c>
      <c r="AN511" s="37">
        <v>154</v>
      </c>
    </row>
    <row r="512" spans="1:40" x14ac:dyDescent="0.55000000000000004">
      <c r="A512" s="42" t="s">
        <v>311</v>
      </c>
      <c r="B512" s="44">
        <v>37909</v>
      </c>
      <c r="I512" s="42">
        <v>78.570999999999998</v>
      </c>
      <c r="AL512" s="37">
        <v>137</v>
      </c>
      <c r="AM512" s="37">
        <v>150.952</v>
      </c>
      <c r="AN512" s="37">
        <v>137</v>
      </c>
    </row>
    <row r="513" spans="1:40" x14ac:dyDescent="0.55000000000000004">
      <c r="A513" s="42" t="s">
        <v>311</v>
      </c>
      <c r="B513" s="44">
        <v>37909</v>
      </c>
      <c r="I513" s="42">
        <v>93</v>
      </c>
      <c r="AL513" s="37">
        <v>137</v>
      </c>
      <c r="AM513" s="37">
        <v>196.524</v>
      </c>
      <c r="AN513" s="37">
        <v>137</v>
      </c>
    </row>
    <row r="514" spans="1:40" x14ac:dyDescent="0.55000000000000004">
      <c r="A514" s="37" t="s">
        <v>310</v>
      </c>
      <c r="B514" s="44">
        <v>37909</v>
      </c>
      <c r="I514" s="42">
        <v>306.286</v>
      </c>
      <c r="AL514" s="37">
        <v>137</v>
      </c>
      <c r="AM514" s="37">
        <v>591.14300000000003</v>
      </c>
      <c r="AN514" s="37">
        <v>137</v>
      </c>
    </row>
    <row r="515" spans="1:40" x14ac:dyDescent="0.55000000000000004">
      <c r="A515" s="37" t="s">
        <v>310</v>
      </c>
      <c r="B515" s="44">
        <v>37909</v>
      </c>
      <c r="I515" s="42">
        <v>317.714</v>
      </c>
      <c r="AL515" s="37">
        <v>137</v>
      </c>
      <c r="AM515" s="37">
        <v>596.952</v>
      </c>
      <c r="AN515" s="37">
        <v>137</v>
      </c>
    </row>
    <row r="516" spans="1:40" x14ac:dyDescent="0.55000000000000004">
      <c r="A516" s="37" t="s">
        <v>309</v>
      </c>
      <c r="B516" s="44">
        <v>37909</v>
      </c>
      <c r="I516" s="37">
        <v>185.952</v>
      </c>
      <c r="AL516" s="37">
        <v>154</v>
      </c>
      <c r="AM516" s="37">
        <v>391.81</v>
      </c>
      <c r="AN516" s="37">
        <v>154</v>
      </c>
    </row>
    <row r="517" spans="1:40" x14ac:dyDescent="0.55000000000000004">
      <c r="A517" s="37" t="s">
        <v>309</v>
      </c>
      <c r="B517" s="44">
        <v>37909</v>
      </c>
      <c r="I517" s="37">
        <v>177.19</v>
      </c>
      <c r="AL517" s="37">
        <v>154</v>
      </c>
      <c r="AM517" s="37">
        <v>399.952</v>
      </c>
      <c r="AN517" s="37">
        <v>154</v>
      </c>
    </row>
    <row r="518" spans="1:40" x14ac:dyDescent="0.55000000000000004">
      <c r="A518" s="37" t="s">
        <v>308</v>
      </c>
      <c r="B518" s="44">
        <v>37909</v>
      </c>
      <c r="I518" s="37">
        <v>227.143</v>
      </c>
      <c r="AL518" s="37">
        <v>154</v>
      </c>
      <c r="AM518" s="37">
        <v>466.57100000000003</v>
      </c>
      <c r="AN518" s="37">
        <v>154</v>
      </c>
    </row>
    <row r="519" spans="1:40" x14ac:dyDescent="0.55000000000000004">
      <c r="A519" s="37" t="s">
        <v>308</v>
      </c>
      <c r="B519" s="44">
        <v>37909</v>
      </c>
      <c r="I519" s="37">
        <v>164.667</v>
      </c>
      <c r="AL519" s="37">
        <v>154</v>
      </c>
      <c r="AM519" s="37">
        <v>370.38099999999997</v>
      </c>
      <c r="AN519" s="37">
        <v>154</v>
      </c>
    </row>
    <row r="520" spans="1:40" x14ac:dyDescent="0.55000000000000004">
      <c r="A520" s="37" t="s">
        <v>312</v>
      </c>
      <c r="B520" s="44">
        <v>37776</v>
      </c>
      <c r="AM520" s="37">
        <v>15.524000000000001</v>
      </c>
      <c r="AN520" s="37">
        <v>34</v>
      </c>
    </row>
    <row r="521" spans="1:40" x14ac:dyDescent="0.55000000000000004">
      <c r="A521" s="37" t="s">
        <v>312</v>
      </c>
      <c r="B521" s="44">
        <v>37776</v>
      </c>
      <c r="AM521" s="37">
        <v>21.314</v>
      </c>
      <c r="AN521" s="37">
        <v>34</v>
      </c>
    </row>
    <row r="522" spans="1:40" x14ac:dyDescent="0.55000000000000004">
      <c r="A522" s="37" t="s">
        <v>313</v>
      </c>
      <c r="B522" s="44">
        <v>37776</v>
      </c>
      <c r="AM522" s="37">
        <v>13.971</v>
      </c>
      <c r="AN522" s="37">
        <v>34</v>
      </c>
    </row>
    <row r="523" spans="1:40" x14ac:dyDescent="0.55000000000000004">
      <c r="A523" s="37" t="s">
        <v>313</v>
      </c>
      <c r="B523" s="44">
        <v>37776</v>
      </c>
      <c r="AM523" s="37">
        <v>13.447999999999999</v>
      </c>
      <c r="AN523" s="37">
        <v>34</v>
      </c>
    </row>
    <row r="524" spans="1:40" x14ac:dyDescent="0.55000000000000004">
      <c r="A524" s="37" t="s">
        <v>314</v>
      </c>
      <c r="B524" s="44">
        <v>37809</v>
      </c>
      <c r="AM524" s="37">
        <v>17.448</v>
      </c>
      <c r="AN524" s="37">
        <v>54</v>
      </c>
    </row>
    <row r="525" spans="1:40" x14ac:dyDescent="0.55000000000000004">
      <c r="A525" s="37" t="s">
        <v>314</v>
      </c>
      <c r="B525" s="44">
        <v>37809</v>
      </c>
      <c r="AM525" s="37">
        <v>11.314</v>
      </c>
      <c r="AN525" s="37">
        <v>54</v>
      </c>
    </row>
    <row r="526" spans="1:40" x14ac:dyDescent="0.55000000000000004">
      <c r="A526" s="37" t="s">
        <v>315</v>
      </c>
      <c r="B526" s="44">
        <v>37809</v>
      </c>
      <c r="AM526" s="37">
        <v>22.524000000000001</v>
      </c>
      <c r="AN526" s="37">
        <v>54</v>
      </c>
    </row>
    <row r="527" spans="1:40" x14ac:dyDescent="0.55000000000000004">
      <c r="A527" s="37" t="s">
        <v>315</v>
      </c>
      <c r="B527" s="44">
        <v>37809</v>
      </c>
      <c r="AM527" s="37">
        <v>29.048000000000002</v>
      </c>
      <c r="AN527" s="37">
        <v>54</v>
      </c>
    </row>
    <row r="528" spans="1:40" x14ac:dyDescent="0.55000000000000004">
      <c r="A528" s="37" t="s">
        <v>315</v>
      </c>
      <c r="B528" s="44">
        <v>37809</v>
      </c>
      <c r="AM528" s="37">
        <v>18.948</v>
      </c>
      <c r="AN528" s="37">
        <v>54</v>
      </c>
    </row>
    <row r="529" spans="1:40" x14ac:dyDescent="0.55000000000000004">
      <c r="A529" s="37" t="s">
        <v>315</v>
      </c>
      <c r="B529" s="44">
        <v>37809</v>
      </c>
      <c r="AM529" s="37">
        <v>14.895</v>
      </c>
      <c r="AN529" s="37">
        <v>54</v>
      </c>
    </row>
    <row r="530" spans="1:40" x14ac:dyDescent="0.55000000000000004">
      <c r="A530" s="37" t="s">
        <v>314</v>
      </c>
      <c r="B530" s="44">
        <v>37809</v>
      </c>
      <c r="AM530" s="37">
        <v>10.448</v>
      </c>
      <c r="AN530" s="37">
        <v>54</v>
      </c>
    </row>
    <row r="531" spans="1:40" x14ac:dyDescent="0.55000000000000004">
      <c r="A531" s="37" t="s">
        <v>314</v>
      </c>
      <c r="B531" s="44">
        <v>37809</v>
      </c>
      <c r="AM531" s="37">
        <v>20.494999999999997</v>
      </c>
      <c r="AN531" s="37">
        <v>54</v>
      </c>
    </row>
    <row r="532" spans="1:40" x14ac:dyDescent="0.55000000000000004">
      <c r="A532" s="37" t="s">
        <v>313</v>
      </c>
      <c r="B532" s="44">
        <v>37776</v>
      </c>
      <c r="AM532" s="37">
        <v>10.414</v>
      </c>
      <c r="AN532" s="37">
        <v>34</v>
      </c>
    </row>
    <row r="533" spans="1:40" x14ac:dyDescent="0.55000000000000004">
      <c r="A533" s="37" t="s">
        <v>313</v>
      </c>
      <c r="B533" s="44">
        <v>37776</v>
      </c>
      <c r="AM533" s="37">
        <v>12.262</v>
      </c>
      <c r="AN533" s="37">
        <v>34</v>
      </c>
    </row>
    <row r="534" spans="1:40" x14ac:dyDescent="0.55000000000000004">
      <c r="A534" s="37" t="s">
        <v>312</v>
      </c>
      <c r="B534" s="44">
        <v>37776</v>
      </c>
      <c r="AM534" s="37">
        <v>26.667000000000002</v>
      </c>
      <c r="AN534" s="37">
        <v>34</v>
      </c>
    </row>
    <row r="535" spans="1:40" x14ac:dyDescent="0.55000000000000004">
      <c r="A535" s="37" t="s">
        <v>312</v>
      </c>
      <c r="B535" s="44">
        <v>37776</v>
      </c>
      <c r="AM535" s="37">
        <v>16.8</v>
      </c>
      <c r="AN535" s="37">
        <v>34</v>
      </c>
    </row>
    <row r="536" spans="1:40" x14ac:dyDescent="0.55000000000000004">
      <c r="A536" s="37" t="s">
        <v>315</v>
      </c>
      <c r="B536" s="44">
        <v>37809</v>
      </c>
      <c r="AM536" s="37">
        <v>16.752000000000002</v>
      </c>
      <c r="AN536" s="37">
        <v>54</v>
      </c>
    </row>
    <row r="537" spans="1:40" x14ac:dyDescent="0.55000000000000004">
      <c r="A537" s="37" t="s">
        <v>315</v>
      </c>
      <c r="B537" s="44">
        <v>37809</v>
      </c>
      <c r="AM537" s="37">
        <v>13.071000000000002</v>
      </c>
      <c r="AN537" s="37">
        <v>54</v>
      </c>
    </row>
    <row r="538" spans="1:40" x14ac:dyDescent="0.55000000000000004">
      <c r="A538" s="37" t="s">
        <v>314</v>
      </c>
      <c r="B538" s="44">
        <v>37809</v>
      </c>
      <c r="AM538" s="37">
        <v>12.190000000000001</v>
      </c>
      <c r="AN538" s="37">
        <v>54</v>
      </c>
    </row>
    <row r="539" spans="1:40" x14ac:dyDescent="0.55000000000000004">
      <c r="A539" s="37" t="s">
        <v>314</v>
      </c>
      <c r="B539" s="44">
        <v>37809</v>
      </c>
      <c r="AM539" s="37">
        <v>20.143000000000001</v>
      </c>
      <c r="AN539" s="37">
        <v>54</v>
      </c>
    </row>
    <row r="540" spans="1:40" x14ac:dyDescent="0.55000000000000004">
      <c r="A540" s="37" t="s">
        <v>313</v>
      </c>
      <c r="B540" s="44">
        <v>37776</v>
      </c>
      <c r="AM540" s="37">
        <v>13.209999999999999</v>
      </c>
      <c r="AN540" s="37">
        <v>34</v>
      </c>
    </row>
    <row r="541" spans="1:40" x14ac:dyDescent="0.55000000000000004">
      <c r="A541" s="37" t="s">
        <v>313</v>
      </c>
      <c r="B541" s="44">
        <v>37776</v>
      </c>
      <c r="AM541" s="37">
        <v>13.824000000000002</v>
      </c>
      <c r="AN541" s="37">
        <v>34</v>
      </c>
    </row>
    <row r="542" spans="1:40" x14ac:dyDescent="0.55000000000000004">
      <c r="A542" s="37" t="s">
        <v>312</v>
      </c>
      <c r="B542" s="44">
        <v>37776</v>
      </c>
      <c r="AM542" s="37">
        <v>17.705000000000002</v>
      </c>
      <c r="AN542" s="37">
        <v>34</v>
      </c>
    </row>
    <row r="543" spans="1:40" x14ac:dyDescent="0.55000000000000004">
      <c r="A543" s="37" t="s">
        <v>312</v>
      </c>
      <c r="B543" s="44">
        <v>37776</v>
      </c>
      <c r="AM543" s="37">
        <v>15.143000000000001</v>
      </c>
      <c r="AN543" s="37">
        <v>34</v>
      </c>
    </row>
    <row r="544" spans="1:40" x14ac:dyDescent="0.55000000000000004">
      <c r="A544" s="37" t="s">
        <v>312</v>
      </c>
      <c r="B544" s="44">
        <v>37829</v>
      </c>
      <c r="AM544" s="37">
        <v>192.41</v>
      </c>
      <c r="AN544" s="37">
        <v>87</v>
      </c>
    </row>
    <row r="545" spans="1:40" x14ac:dyDescent="0.55000000000000004">
      <c r="A545" s="37" t="s">
        <v>312</v>
      </c>
      <c r="B545" s="44">
        <v>37829</v>
      </c>
      <c r="AM545" s="37">
        <v>204.114</v>
      </c>
      <c r="AN545" s="37">
        <v>87</v>
      </c>
    </row>
    <row r="546" spans="1:40" x14ac:dyDescent="0.55000000000000004">
      <c r="A546" s="37" t="s">
        <v>313</v>
      </c>
      <c r="B546" s="44">
        <v>37829</v>
      </c>
      <c r="AM546" s="37">
        <v>196.69499999999999</v>
      </c>
      <c r="AN546" s="37">
        <v>87</v>
      </c>
    </row>
    <row r="547" spans="1:40" x14ac:dyDescent="0.55000000000000004">
      <c r="A547" s="37" t="s">
        <v>313</v>
      </c>
      <c r="B547" s="44">
        <v>37829</v>
      </c>
      <c r="AM547" s="37">
        <v>139.63800000000001</v>
      </c>
      <c r="AN547" s="37">
        <v>87</v>
      </c>
    </row>
    <row r="548" spans="1:40" x14ac:dyDescent="0.55000000000000004">
      <c r="A548" s="37" t="s">
        <v>314</v>
      </c>
      <c r="B548" s="44">
        <v>37829</v>
      </c>
      <c r="AM548" s="37">
        <v>166.267</v>
      </c>
      <c r="AN548" s="37">
        <v>74</v>
      </c>
    </row>
    <row r="549" spans="1:40" x14ac:dyDescent="0.55000000000000004">
      <c r="A549" s="37" t="s">
        <v>314</v>
      </c>
      <c r="B549" s="44">
        <v>37829</v>
      </c>
      <c r="AM549" s="37">
        <v>225.41900000000001</v>
      </c>
      <c r="AN549" s="37">
        <v>74</v>
      </c>
    </row>
    <row r="550" spans="1:40" x14ac:dyDescent="0.55000000000000004">
      <c r="A550" s="37" t="s">
        <v>315</v>
      </c>
      <c r="B550" s="44">
        <v>37829</v>
      </c>
      <c r="AM550" s="37">
        <v>124.96700000000001</v>
      </c>
      <c r="AN550" s="37">
        <v>74</v>
      </c>
    </row>
    <row r="551" spans="1:40" x14ac:dyDescent="0.55000000000000004">
      <c r="A551" s="37" t="s">
        <v>315</v>
      </c>
      <c r="B551" s="44">
        <v>37829</v>
      </c>
      <c r="AM551" s="37">
        <v>78.548000000000002</v>
      </c>
      <c r="AN551" s="37">
        <v>74</v>
      </c>
    </row>
    <row r="552" spans="1:40" x14ac:dyDescent="0.55000000000000004">
      <c r="A552" s="37" t="s">
        <v>315</v>
      </c>
      <c r="B552" s="44">
        <v>37829</v>
      </c>
      <c r="AM552" s="37">
        <v>94.795000000000002</v>
      </c>
      <c r="AN552" s="37">
        <v>74</v>
      </c>
    </row>
    <row r="553" spans="1:40" x14ac:dyDescent="0.55000000000000004">
      <c r="A553" s="37" t="s">
        <v>315</v>
      </c>
      <c r="B553" s="44">
        <v>37829</v>
      </c>
      <c r="AM553" s="37">
        <v>87.319000000000003</v>
      </c>
      <c r="AN553" s="37">
        <v>74</v>
      </c>
    </row>
    <row r="554" spans="1:40" x14ac:dyDescent="0.55000000000000004">
      <c r="A554" s="37" t="s">
        <v>314</v>
      </c>
      <c r="B554" s="44">
        <v>37829</v>
      </c>
      <c r="AM554" s="37">
        <v>75.010000000000005</v>
      </c>
      <c r="AN554" s="37">
        <v>74</v>
      </c>
    </row>
    <row r="555" spans="1:40" x14ac:dyDescent="0.55000000000000004">
      <c r="A555" s="37" t="s">
        <v>314</v>
      </c>
      <c r="B555" s="44">
        <v>37829</v>
      </c>
      <c r="AM555" s="37">
        <v>65.742999999999995</v>
      </c>
      <c r="AN555" s="37">
        <v>74</v>
      </c>
    </row>
    <row r="556" spans="1:40" x14ac:dyDescent="0.55000000000000004">
      <c r="A556" s="37" t="s">
        <v>313</v>
      </c>
      <c r="B556" s="44">
        <v>37829</v>
      </c>
      <c r="AM556" s="37">
        <v>90.89</v>
      </c>
      <c r="AN556" s="37">
        <v>87</v>
      </c>
    </row>
    <row r="557" spans="1:40" x14ac:dyDescent="0.55000000000000004">
      <c r="A557" s="37" t="s">
        <v>313</v>
      </c>
      <c r="B557" s="44">
        <v>37829</v>
      </c>
      <c r="AM557" s="37">
        <v>125.148</v>
      </c>
      <c r="AN557" s="37">
        <v>87</v>
      </c>
    </row>
    <row r="558" spans="1:40" x14ac:dyDescent="0.55000000000000004">
      <c r="A558" s="37" t="s">
        <v>312</v>
      </c>
      <c r="B558" s="44">
        <v>37829</v>
      </c>
      <c r="AM558" s="37">
        <v>128.24799999999999</v>
      </c>
      <c r="AN558" s="37">
        <v>87</v>
      </c>
    </row>
    <row r="559" spans="1:40" x14ac:dyDescent="0.55000000000000004">
      <c r="A559" s="37" t="s">
        <v>312</v>
      </c>
      <c r="B559" s="44">
        <v>37829</v>
      </c>
      <c r="AM559" s="37">
        <v>135.31400000000002</v>
      </c>
      <c r="AN559" s="37">
        <v>87</v>
      </c>
    </row>
    <row r="560" spans="1:40" x14ac:dyDescent="0.55000000000000004">
      <c r="A560" s="37" t="s">
        <v>315</v>
      </c>
      <c r="B560" s="44">
        <v>37829</v>
      </c>
      <c r="AM560" s="37">
        <v>27.048000000000002</v>
      </c>
      <c r="AN560" s="37">
        <v>74</v>
      </c>
    </row>
    <row r="561" spans="1:40" x14ac:dyDescent="0.55000000000000004">
      <c r="A561" s="37" t="s">
        <v>315</v>
      </c>
      <c r="B561" s="44">
        <v>37829</v>
      </c>
      <c r="AM561" s="37">
        <v>47.356999999999999</v>
      </c>
      <c r="AN561" s="37">
        <v>74</v>
      </c>
    </row>
    <row r="562" spans="1:40" x14ac:dyDescent="0.55000000000000004">
      <c r="A562" s="37" t="s">
        <v>314</v>
      </c>
      <c r="B562" s="44">
        <v>37829</v>
      </c>
      <c r="AM562" s="37">
        <v>146.01</v>
      </c>
      <c r="AN562" s="37">
        <v>74</v>
      </c>
    </row>
    <row r="563" spans="1:40" x14ac:dyDescent="0.55000000000000004">
      <c r="A563" s="37" t="s">
        <v>314</v>
      </c>
      <c r="B563" s="44">
        <v>37829</v>
      </c>
      <c r="AM563" s="37">
        <v>89.228999999999999</v>
      </c>
      <c r="AN563" s="37">
        <v>74</v>
      </c>
    </row>
    <row r="564" spans="1:40" x14ac:dyDescent="0.55000000000000004">
      <c r="A564" s="37" t="s">
        <v>313</v>
      </c>
      <c r="B564" s="44">
        <v>37829</v>
      </c>
      <c r="AM564" s="37">
        <v>172.20999999999998</v>
      </c>
      <c r="AN564" s="37">
        <v>87</v>
      </c>
    </row>
    <row r="565" spans="1:40" x14ac:dyDescent="0.55000000000000004">
      <c r="A565" s="37" t="s">
        <v>313</v>
      </c>
      <c r="B565" s="44">
        <v>37829</v>
      </c>
      <c r="AM565" s="37">
        <v>146.595</v>
      </c>
      <c r="AN565" s="37">
        <v>87</v>
      </c>
    </row>
    <row r="566" spans="1:40" x14ac:dyDescent="0.55000000000000004">
      <c r="A566" s="37" t="s">
        <v>312</v>
      </c>
      <c r="B566" s="44">
        <v>37829</v>
      </c>
      <c r="AM566" s="37">
        <v>160.29500000000002</v>
      </c>
      <c r="AN566" s="37">
        <v>87</v>
      </c>
    </row>
    <row r="567" spans="1:40" x14ac:dyDescent="0.55000000000000004">
      <c r="A567" s="37" t="s">
        <v>312</v>
      </c>
      <c r="B567" s="44">
        <v>37829</v>
      </c>
      <c r="AM567" s="37">
        <v>173.98099999999999</v>
      </c>
      <c r="AN567" s="37">
        <v>87</v>
      </c>
    </row>
    <row r="568" spans="1:40" x14ac:dyDescent="0.55000000000000004">
      <c r="A568" s="37" t="s">
        <v>312</v>
      </c>
      <c r="B568" s="44">
        <v>37847</v>
      </c>
      <c r="AM568" s="37">
        <v>316.93299999999999</v>
      </c>
      <c r="AN568" s="37">
        <v>105</v>
      </c>
    </row>
    <row r="569" spans="1:40" x14ac:dyDescent="0.55000000000000004">
      <c r="A569" s="37" t="s">
        <v>312</v>
      </c>
      <c r="B569" s="44">
        <v>37847</v>
      </c>
      <c r="AM569" s="37">
        <v>196.31400000000002</v>
      </c>
      <c r="AN569" s="37">
        <v>105</v>
      </c>
    </row>
    <row r="570" spans="1:40" x14ac:dyDescent="0.55000000000000004">
      <c r="A570" s="37" t="s">
        <v>313</v>
      </c>
      <c r="B570" s="44">
        <v>37847</v>
      </c>
      <c r="AM570" s="37">
        <v>135.82900000000001</v>
      </c>
      <c r="AN570" s="37">
        <v>105</v>
      </c>
    </row>
    <row r="571" spans="1:40" x14ac:dyDescent="0.55000000000000004">
      <c r="A571" s="37" t="s">
        <v>313</v>
      </c>
      <c r="B571" s="44">
        <v>37847</v>
      </c>
      <c r="AM571" s="37">
        <v>210.91</v>
      </c>
      <c r="AN571" s="37">
        <v>105</v>
      </c>
    </row>
    <row r="572" spans="1:40" x14ac:dyDescent="0.55000000000000004">
      <c r="A572" s="37" t="s">
        <v>314</v>
      </c>
      <c r="B572" s="44">
        <v>37847</v>
      </c>
      <c r="AM572" s="37">
        <v>134.876</v>
      </c>
      <c r="AN572" s="37">
        <v>92</v>
      </c>
    </row>
    <row r="573" spans="1:40" x14ac:dyDescent="0.55000000000000004">
      <c r="A573" s="37" t="s">
        <v>314</v>
      </c>
      <c r="B573" s="44">
        <v>37847</v>
      </c>
      <c r="AM573" s="37">
        <v>239.429</v>
      </c>
      <c r="AN573" s="37">
        <v>92</v>
      </c>
    </row>
    <row r="574" spans="1:40" x14ac:dyDescent="0.55000000000000004">
      <c r="A574" s="37" t="s">
        <v>315</v>
      </c>
      <c r="B574" s="44">
        <v>37847</v>
      </c>
      <c r="AM574" s="37">
        <v>127.59</v>
      </c>
      <c r="AN574" s="37">
        <v>92</v>
      </c>
    </row>
    <row r="575" spans="1:40" x14ac:dyDescent="0.55000000000000004">
      <c r="A575" s="37" t="s">
        <v>315</v>
      </c>
      <c r="B575" s="44">
        <v>37847</v>
      </c>
      <c r="AM575" s="37">
        <v>123.8</v>
      </c>
      <c r="AN575" s="37">
        <v>92</v>
      </c>
    </row>
    <row r="576" spans="1:40" x14ac:dyDescent="0.55000000000000004">
      <c r="A576" s="37" t="s">
        <v>315</v>
      </c>
      <c r="B576" s="44">
        <v>37847</v>
      </c>
      <c r="AM576" s="37">
        <v>109.08599999999998</v>
      </c>
      <c r="AN576" s="37">
        <v>92</v>
      </c>
    </row>
    <row r="577" spans="1:40" x14ac:dyDescent="0.55000000000000004">
      <c r="A577" s="37" t="s">
        <v>315</v>
      </c>
      <c r="B577" s="44">
        <v>37847</v>
      </c>
      <c r="AM577" s="37">
        <v>118.74300000000001</v>
      </c>
      <c r="AN577" s="37">
        <v>92</v>
      </c>
    </row>
    <row r="578" spans="1:40" x14ac:dyDescent="0.55000000000000004">
      <c r="A578" s="37" t="s">
        <v>314</v>
      </c>
      <c r="B578" s="44">
        <v>37847</v>
      </c>
      <c r="AM578" s="37">
        <v>95.037999999999997</v>
      </c>
      <c r="AN578" s="37">
        <v>92</v>
      </c>
    </row>
    <row r="579" spans="1:40" x14ac:dyDescent="0.55000000000000004">
      <c r="A579" s="37" t="s">
        <v>314</v>
      </c>
      <c r="B579" s="44">
        <v>37847</v>
      </c>
      <c r="AM579" s="37">
        <v>88.561999999999998</v>
      </c>
      <c r="AN579" s="37">
        <v>92</v>
      </c>
    </row>
    <row r="580" spans="1:40" x14ac:dyDescent="0.55000000000000004">
      <c r="A580" s="37" t="s">
        <v>313</v>
      </c>
      <c r="B580" s="44">
        <v>37847</v>
      </c>
      <c r="AM580" s="37">
        <v>160.995</v>
      </c>
      <c r="AN580" s="37">
        <v>105</v>
      </c>
    </row>
    <row r="581" spans="1:40" x14ac:dyDescent="0.55000000000000004">
      <c r="A581" s="37" t="s">
        <v>313</v>
      </c>
      <c r="B581" s="44">
        <v>37847</v>
      </c>
      <c r="AM581" s="37">
        <v>175.01900000000001</v>
      </c>
      <c r="AN581" s="37">
        <v>105</v>
      </c>
    </row>
    <row r="582" spans="1:40" x14ac:dyDescent="0.55000000000000004">
      <c r="A582" s="37" t="s">
        <v>312</v>
      </c>
      <c r="B582" s="44">
        <v>37847</v>
      </c>
      <c r="AM582" s="37">
        <v>177.333</v>
      </c>
      <c r="AN582" s="37">
        <v>105</v>
      </c>
    </row>
    <row r="583" spans="1:40" x14ac:dyDescent="0.55000000000000004">
      <c r="A583" s="37" t="s">
        <v>312</v>
      </c>
      <c r="B583" s="44">
        <v>37847</v>
      </c>
      <c r="AM583" s="37">
        <v>184.20999999999998</v>
      </c>
      <c r="AN583" s="37">
        <v>105</v>
      </c>
    </row>
    <row r="584" spans="1:40" x14ac:dyDescent="0.55000000000000004">
      <c r="A584" s="37" t="s">
        <v>315</v>
      </c>
      <c r="B584" s="44">
        <v>37847</v>
      </c>
      <c r="AM584" s="37">
        <v>66.024000000000001</v>
      </c>
      <c r="AN584" s="37">
        <v>92</v>
      </c>
    </row>
    <row r="585" spans="1:40" x14ac:dyDescent="0.55000000000000004">
      <c r="A585" s="37" t="s">
        <v>315</v>
      </c>
      <c r="B585" s="44">
        <v>37847</v>
      </c>
      <c r="AM585" s="37">
        <v>80.152000000000001</v>
      </c>
      <c r="AN585" s="37">
        <v>92</v>
      </c>
    </row>
    <row r="586" spans="1:40" x14ac:dyDescent="0.55000000000000004">
      <c r="A586" s="37" t="s">
        <v>314</v>
      </c>
      <c r="B586" s="44">
        <v>37847</v>
      </c>
      <c r="AM586" s="37">
        <v>259.67600000000004</v>
      </c>
      <c r="AN586" s="37">
        <v>92</v>
      </c>
    </row>
    <row r="587" spans="1:40" x14ac:dyDescent="0.55000000000000004">
      <c r="A587" s="37" t="s">
        <v>314</v>
      </c>
      <c r="B587" s="44">
        <v>37847</v>
      </c>
      <c r="AM587" s="37">
        <v>262.33299999999997</v>
      </c>
      <c r="AN587" s="37">
        <v>92</v>
      </c>
    </row>
    <row r="588" spans="1:40" x14ac:dyDescent="0.55000000000000004">
      <c r="A588" s="37" t="s">
        <v>313</v>
      </c>
      <c r="B588" s="44">
        <v>37847</v>
      </c>
      <c r="AM588" s="37">
        <v>289.06200000000001</v>
      </c>
      <c r="AN588" s="37">
        <v>105</v>
      </c>
    </row>
    <row r="589" spans="1:40" x14ac:dyDescent="0.55000000000000004">
      <c r="A589" s="37" t="s">
        <v>313</v>
      </c>
      <c r="B589" s="44">
        <v>37847</v>
      </c>
      <c r="AM589" s="37">
        <v>182.619</v>
      </c>
      <c r="AN589" s="37">
        <v>105</v>
      </c>
    </row>
    <row r="590" spans="1:40" x14ac:dyDescent="0.55000000000000004">
      <c r="A590" s="37" t="s">
        <v>312</v>
      </c>
      <c r="B590" s="44">
        <v>37847</v>
      </c>
      <c r="AM590" s="37">
        <v>302.38099999999997</v>
      </c>
      <c r="AN590" s="37">
        <v>105</v>
      </c>
    </row>
    <row r="591" spans="1:40" x14ac:dyDescent="0.55000000000000004">
      <c r="A591" s="37" t="s">
        <v>312</v>
      </c>
      <c r="B591" s="44">
        <v>37847</v>
      </c>
      <c r="AM591" s="37">
        <v>299.35199999999998</v>
      </c>
      <c r="AN591" s="37">
        <v>105</v>
      </c>
    </row>
    <row r="592" spans="1:40" x14ac:dyDescent="0.55000000000000004">
      <c r="A592" s="37" t="s">
        <v>312</v>
      </c>
      <c r="B592" s="44">
        <v>37871</v>
      </c>
      <c r="AN592" s="37">
        <v>129</v>
      </c>
    </row>
    <row r="593" spans="1:40" x14ac:dyDescent="0.55000000000000004">
      <c r="A593" s="37" t="s">
        <v>312</v>
      </c>
      <c r="B593" s="44">
        <v>37871</v>
      </c>
      <c r="AN593" s="37">
        <v>129</v>
      </c>
    </row>
    <row r="594" spans="1:40" x14ac:dyDescent="0.55000000000000004">
      <c r="A594" s="37" t="s">
        <v>313</v>
      </c>
      <c r="B594" s="44">
        <v>37871</v>
      </c>
      <c r="AN594" s="37">
        <v>129</v>
      </c>
    </row>
    <row r="595" spans="1:40" x14ac:dyDescent="0.55000000000000004">
      <c r="A595" s="37" t="s">
        <v>313</v>
      </c>
      <c r="B595" s="44">
        <v>37871</v>
      </c>
      <c r="AN595" s="37">
        <v>129</v>
      </c>
    </row>
    <row r="596" spans="1:40" x14ac:dyDescent="0.55000000000000004">
      <c r="A596" s="37" t="s">
        <v>314</v>
      </c>
      <c r="B596" s="44">
        <v>37871</v>
      </c>
      <c r="AN596" s="37">
        <v>116</v>
      </c>
    </row>
    <row r="597" spans="1:40" x14ac:dyDescent="0.55000000000000004">
      <c r="A597" s="37" t="s">
        <v>314</v>
      </c>
      <c r="B597" s="44">
        <v>37871</v>
      </c>
      <c r="AN597" s="37">
        <v>116</v>
      </c>
    </row>
    <row r="598" spans="1:40" x14ac:dyDescent="0.55000000000000004">
      <c r="A598" s="37" t="s">
        <v>315</v>
      </c>
      <c r="B598" s="44">
        <v>37871</v>
      </c>
      <c r="AN598" s="37">
        <v>116</v>
      </c>
    </row>
    <row r="599" spans="1:40" x14ac:dyDescent="0.55000000000000004">
      <c r="A599" s="37" t="s">
        <v>315</v>
      </c>
      <c r="B599" s="44">
        <v>37871</v>
      </c>
      <c r="AN599" s="37">
        <v>116</v>
      </c>
    </row>
    <row r="600" spans="1:40" x14ac:dyDescent="0.55000000000000004">
      <c r="A600" s="37" t="s">
        <v>315</v>
      </c>
      <c r="B600" s="44">
        <v>37871</v>
      </c>
      <c r="AN600" s="37">
        <v>116</v>
      </c>
    </row>
    <row r="601" spans="1:40" x14ac:dyDescent="0.55000000000000004">
      <c r="A601" s="37" t="s">
        <v>315</v>
      </c>
      <c r="B601" s="44">
        <v>37871</v>
      </c>
      <c r="AN601" s="37">
        <v>116</v>
      </c>
    </row>
    <row r="602" spans="1:40" x14ac:dyDescent="0.55000000000000004">
      <c r="A602" s="37" t="s">
        <v>314</v>
      </c>
      <c r="B602" s="44">
        <v>37871</v>
      </c>
      <c r="AN602" s="37">
        <v>116</v>
      </c>
    </row>
    <row r="603" spans="1:40" x14ac:dyDescent="0.55000000000000004">
      <c r="A603" s="37" t="s">
        <v>314</v>
      </c>
      <c r="B603" s="44">
        <v>37871</v>
      </c>
      <c r="AN603" s="37">
        <v>116</v>
      </c>
    </row>
    <row r="604" spans="1:40" x14ac:dyDescent="0.55000000000000004">
      <c r="A604" s="37" t="s">
        <v>313</v>
      </c>
      <c r="B604" s="44">
        <v>37871</v>
      </c>
      <c r="AN604" s="37">
        <v>129</v>
      </c>
    </row>
    <row r="605" spans="1:40" x14ac:dyDescent="0.55000000000000004">
      <c r="A605" s="37" t="s">
        <v>313</v>
      </c>
      <c r="B605" s="44">
        <v>37871</v>
      </c>
      <c r="AN605" s="37">
        <v>129</v>
      </c>
    </row>
    <row r="606" spans="1:40" x14ac:dyDescent="0.55000000000000004">
      <c r="A606" s="37" t="s">
        <v>312</v>
      </c>
      <c r="B606" s="44">
        <v>37871</v>
      </c>
      <c r="AN606" s="37">
        <v>129</v>
      </c>
    </row>
    <row r="607" spans="1:40" x14ac:dyDescent="0.55000000000000004">
      <c r="A607" s="37" t="s">
        <v>312</v>
      </c>
      <c r="B607" s="44">
        <v>37871</v>
      </c>
      <c r="AN607" s="37">
        <v>129</v>
      </c>
    </row>
    <row r="608" spans="1:40" x14ac:dyDescent="0.55000000000000004">
      <c r="A608" s="37" t="s">
        <v>315</v>
      </c>
      <c r="B608" s="44">
        <v>37871</v>
      </c>
      <c r="AN608" s="37">
        <v>116</v>
      </c>
    </row>
    <row r="609" spans="1:40" x14ac:dyDescent="0.55000000000000004">
      <c r="A609" s="37" t="s">
        <v>315</v>
      </c>
      <c r="B609" s="44">
        <v>37871</v>
      </c>
      <c r="AN609" s="37">
        <v>116</v>
      </c>
    </row>
    <row r="610" spans="1:40" x14ac:dyDescent="0.55000000000000004">
      <c r="A610" s="37" t="s">
        <v>314</v>
      </c>
      <c r="B610" s="44">
        <v>37871</v>
      </c>
      <c r="AN610" s="37">
        <v>116</v>
      </c>
    </row>
    <row r="611" spans="1:40" x14ac:dyDescent="0.55000000000000004">
      <c r="A611" s="37" t="s">
        <v>314</v>
      </c>
      <c r="B611" s="44">
        <v>37871</v>
      </c>
      <c r="AN611" s="37">
        <v>116</v>
      </c>
    </row>
    <row r="612" spans="1:40" x14ac:dyDescent="0.55000000000000004">
      <c r="A612" s="37" t="s">
        <v>313</v>
      </c>
      <c r="B612" s="44">
        <v>37871</v>
      </c>
      <c r="AN612" s="37">
        <v>129</v>
      </c>
    </row>
    <row r="613" spans="1:40" x14ac:dyDescent="0.55000000000000004">
      <c r="A613" s="37" t="s">
        <v>313</v>
      </c>
      <c r="B613" s="44">
        <v>37871</v>
      </c>
      <c r="AN613" s="37">
        <v>129</v>
      </c>
    </row>
    <row r="614" spans="1:40" x14ac:dyDescent="0.55000000000000004">
      <c r="A614" s="37" t="s">
        <v>312</v>
      </c>
      <c r="B614" s="44">
        <v>37871</v>
      </c>
      <c r="AN614" s="37">
        <v>129</v>
      </c>
    </row>
    <row r="615" spans="1:40" x14ac:dyDescent="0.55000000000000004">
      <c r="A615" s="37" t="s">
        <v>312</v>
      </c>
      <c r="B615" s="44">
        <v>37871</v>
      </c>
      <c r="AN615" s="37">
        <v>129</v>
      </c>
    </row>
    <row r="616" spans="1:40" x14ac:dyDescent="0.55000000000000004">
      <c r="A616" s="37" t="s">
        <v>312</v>
      </c>
      <c r="B616" s="44">
        <v>37909</v>
      </c>
      <c r="I616" s="37">
        <v>126.857</v>
      </c>
      <c r="AL616" s="37">
        <v>167</v>
      </c>
      <c r="AM616" s="37">
        <v>385.048</v>
      </c>
      <c r="AN616" s="37">
        <v>167</v>
      </c>
    </row>
    <row r="617" spans="1:40" x14ac:dyDescent="0.55000000000000004">
      <c r="A617" s="37" t="s">
        <v>312</v>
      </c>
      <c r="B617" s="44">
        <v>37909</v>
      </c>
      <c r="I617" s="37">
        <v>75.905000000000001</v>
      </c>
      <c r="AL617" s="37">
        <v>167</v>
      </c>
      <c r="AM617" s="37">
        <v>251.619</v>
      </c>
      <c r="AN617" s="37">
        <v>167</v>
      </c>
    </row>
    <row r="618" spans="1:40" x14ac:dyDescent="0.55000000000000004">
      <c r="A618" s="37" t="s">
        <v>313</v>
      </c>
      <c r="B618" s="44">
        <v>37909</v>
      </c>
      <c r="I618" s="37">
        <v>152.476</v>
      </c>
      <c r="AL618" s="37">
        <v>167</v>
      </c>
      <c r="AM618" s="37">
        <v>428.09499999999997</v>
      </c>
      <c r="AN618" s="37">
        <v>167</v>
      </c>
    </row>
    <row r="619" spans="1:40" x14ac:dyDescent="0.55000000000000004">
      <c r="A619" s="37" t="s">
        <v>313</v>
      </c>
      <c r="B619" s="44">
        <v>37909</v>
      </c>
      <c r="I619" s="37">
        <v>106.095</v>
      </c>
      <c r="AL619" s="37">
        <v>167</v>
      </c>
      <c r="AM619" s="37">
        <v>345.952</v>
      </c>
      <c r="AN619" s="37">
        <v>167</v>
      </c>
    </row>
    <row r="620" spans="1:40" x14ac:dyDescent="0.55000000000000004">
      <c r="A620" s="37" t="s">
        <v>314</v>
      </c>
      <c r="B620" s="44">
        <v>37909</v>
      </c>
      <c r="I620" s="37">
        <v>275.90500000000003</v>
      </c>
      <c r="AL620" s="37">
        <v>154</v>
      </c>
      <c r="AM620" s="37">
        <v>730.57100000000003</v>
      </c>
      <c r="AN620" s="37">
        <v>154</v>
      </c>
    </row>
    <row r="621" spans="1:40" x14ac:dyDescent="0.55000000000000004">
      <c r="A621" s="37" t="s">
        <v>314</v>
      </c>
      <c r="B621" s="44">
        <v>37909</v>
      </c>
      <c r="I621" s="37">
        <v>308.19</v>
      </c>
      <c r="AL621" s="37">
        <v>154</v>
      </c>
      <c r="AM621" s="37">
        <v>780</v>
      </c>
      <c r="AN621" s="37">
        <v>154</v>
      </c>
    </row>
    <row r="622" spans="1:40" x14ac:dyDescent="0.55000000000000004">
      <c r="A622" s="37" t="s">
        <v>315</v>
      </c>
      <c r="B622" s="44">
        <v>37909</v>
      </c>
      <c r="I622" s="37">
        <v>115.905</v>
      </c>
      <c r="AL622" s="37">
        <v>154</v>
      </c>
      <c r="AM622" s="37">
        <v>334.762</v>
      </c>
      <c r="AN622" s="37">
        <v>154</v>
      </c>
    </row>
    <row r="623" spans="1:40" x14ac:dyDescent="0.55000000000000004">
      <c r="A623" s="37" t="s">
        <v>315</v>
      </c>
      <c r="B623" s="44">
        <v>37909</v>
      </c>
      <c r="I623" s="37">
        <v>103.71400000000001</v>
      </c>
      <c r="AL623" s="37">
        <v>154</v>
      </c>
      <c r="AM623" s="37">
        <v>308.66700000000003</v>
      </c>
      <c r="AN623" s="37">
        <v>154</v>
      </c>
    </row>
    <row r="624" spans="1:40" x14ac:dyDescent="0.55000000000000004">
      <c r="A624" s="37" t="s">
        <v>315</v>
      </c>
      <c r="B624" s="44">
        <v>37909</v>
      </c>
      <c r="I624" s="37">
        <v>133.476</v>
      </c>
      <c r="AL624" s="37">
        <v>154</v>
      </c>
      <c r="AM624" s="37">
        <v>363.85700000000003</v>
      </c>
      <c r="AN624" s="37">
        <v>154</v>
      </c>
    </row>
    <row r="625" spans="1:40" x14ac:dyDescent="0.55000000000000004">
      <c r="A625" s="37" t="s">
        <v>315</v>
      </c>
      <c r="B625" s="44">
        <v>37909</v>
      </c>
      <c r="I625" s="37">
        <v>125.80999999999999</v>
      </c>
      <c r="AL625" s="37">
        <v>154</v>
      </c>
      <c r="AM625" s="37">
        <v>340.81</v>
      </c>
      <c r="AN625" s="37">
        <v>154</v>
      </c>
    </row>
    <row r="626" spans="1:40" x14ac:dyDescent="0.55000000000000004">
      <c r="A626" s="37" t="s">
        <v>314</v>
      </c>
      <c r="B626" s="44">
        <v>37909</v>
      </c>
      <c r="I626" s="37">
        <v>117.71400000000001</v>
      </c>
      <c r="AL626" s="37">
        <v>154</v>
      </c>
      <c r="AM626" s="37">
        <v>323.61900000000003</v>
      </c>
      <c r="AN626" s="37">
        <v>154</v>
      </c>
    </row>
    <row r="627" spans="1:40" x14ac:dyDescent="0.55000000000000004">
      <c r="A627" s="37" t="s">
        <v>314</v>
      </c>
      <c r="B627" s="44">
        <v>37909</v>
      </c>
      <c r="I627" s="37">
        <v>111.143</v>
      </c>
      <c r="AL627" s="37">
        <v>154</v>
      </c>
      <c r="AM627" s="37">
        <v>371.81</v>
      </c>
      <c r="AN627" s="37">
        <v>154</v>
      </c>
    </row>
    <row r="628" spans="1:40" x14ac:dyDescent="0.55000000000000004">
      <c r="A628" s="37" t="s">
        <v>313</v>
      </c>
      <c r="B628" s="44">
        <v>37909</v>
      </c>
      <c r="I628" s="37">
        <v>137.857</v>
      </c>
      <c r="AL628" s="37">
        <v>167</v>
      </c>
      <c r="AM628" s="37">
        <v>372.524</v>
      </c>
      <c r="AN628" s="37">
        <v>167</v>
      </c>
    </row>
    <row r="629" spans="1:40" x14ac:dyDescent="0.55000000000000004">
      <c r="A629" s="37" t="s">
        <v>313</v>
      </c>
      <c r="B629" s="44">
        <v>37909</v>
      </c>
      <c r="I629" s="37">
        <v>109.333</v>
      </c>
      <c r="AL629" s="37">
        <v>167</v>
      </c>
      <c r="AM629" s="37">
        <v>371.238</v>
      </c>
      <c r="AN629" s="37">
        <v>167</v>
      </c>
    </row>
    <row r="630" spans="1:40" x14ac:dyDescent="0.55000000000000004">
      <c r="A630" s="37" t="s">
        <v>312</v>
      </c>
      <c r="B630" s="44">
        <v>37909</v>
      </c>
      <c r="I630" s="37">
        <v>117.23800000000001</v>
      </c>
      <c r="AL630" s="37">
        <v>167</v>
      </c>
      <c r="AM630" s="37">
        <v>354.762</v>
      </c>
      <c r="AN630" s="37">
        <v>167</v>
      </c>
    </row>
    <row r="631" spans="1:40" x14ac:dyDescent="0.55000000000000004">
      <c r="A631" s="37" t="s">
        <v>312</v>
      </c>
      <c r="B631" s="44">
        <v>37909</v>
      </c>
      <c r="I631" s="37">
        <v>197.048</v>
      </c>
      <c r="AL631" s="37">
        <v>167</v>
      </c>
      <c r="AM631" s="37">
        <v>565.61899999999991</v>
      </c>
      <c r="AN631" s="37">
        <v>167</v>
      </c>
    </row>
    <row r="632" spans="1:40" x14ac:dyDescent="0.55000000000000004">
      <c r="A632" s="37" t="s">
        <v>315</v>
      </c>
      <c r="B632" s="44">
        <v>37909</v>
      </c>
      <c r="I632" s="37">
        <v>73.238</v>
      </c>
      <c r="AL632" s="37">
        <v>154</v>
      </c>
      <c r="AM632" s="37">
        <v>189.381</v>
      </c>
      <c r="AN632" s="37">
        <v>154</v>
      </c>
    </row>
    <row r="633" spans="1:40" x14ac:dyDescent="0.55000000000000004">
      <c r="A633" s="37" t="s">
        <v>315</v>
      </c>
      <c r="B633" s="44">
        <v>37909</v>
      </c>
      <c r="I633" s="37">
        <v>59.81</v>
      </c>
      <c r="AL633" s="37">
        <v>154</v>
      </c>
      <c r="AM633" s="37">
        <v>176.333</v>
      </c>
      <c r="AN633" s="37">
        <v>154</v>
      </c>
    </row>
    <row r="634" spans="1:40" x14ac:dyDescent="0.55000000000000004">
      <c r="A634" s="37" t="s">
        <v>314</v>
      </c>
      <c r="B634" s="44">
        <v>37909</v>
      </c>
      <c r="I634" s="37">
        <v>246.571</v>
      </c>
      <c r="AL634" s="37">
        <v>154</v>
      </c>
      <c r="AM634" s="37">
        <v>660.76199999999994</v>
      </c>
      <c r="AN634" s="37">
        <v>154</v>
      </c>
    </row>
    <row r="635" spans="1:40" x14ac:dyDescent="0.55000000000000004">
      <c r="A635" s="37" t="s">
        <v>314</v>
      </c>
      <c r="B635" s="44">
        <v>37909</v>
      </c>
      <c r="I635" s="37">
        <v>194.381</v>
      </c>
      <c r="AL635" s="37">
        <v>154</v>
      </c>
      <c r="AM635" s="37">
        <v>524.09500000000003</v>
      </c>
      <c r="AN635" s="37">
        <v>154</v>
      </c>
    </row>
    <row r="636" spans="1:40" x14ac:dyDescent="0.55000000000000004">
      <c r="A636" s="37" t="s">
        <v>313</v>
      </c>
      <c r="B636" s="44">
        <v>37909</v>
      </c>
      <c r="I636" s="37">
        <v>174.619</v>
      </c>
      <c r="AL636" s="37">
        <v>167</v>
      </c>
      <c r="AM636" s="37">
        <v>471.28599999999994</v>
      </c>
      <c r="AN636" s="37">
        <v>167</v>
      </c>
    </row>
    <row r="637" spans="1:40" x14ac:dyDescent="0.55000000000000004">
      <c r="A637" s="37" t="s">
        <v>313</v>
      </c>
      <c r="B637" s="44">
        <v>37909</v>
      </c>
      <c r="I637" s="37">
        <v>175</v>
      </c>
      <c r="AL637" s="37">
        <v>167</v>
      </c>
      <c r="AM637" s="37">
        <v>471.81000000000006</v>
      </c>
      <c r="AN637" s="37">
        <v>167</v>
      </c>
    </row>
    <row r="638" spans="1:40" x14ac:dyDescent="0.55000000000000004">
      <c r="A638" s="37" t="s">
        <v>312</v>
      </c>
      <c r="B638" s="44">
        <v>37909</v>
      </c>
      <c r="I638" s="37">
        <v>206.762</v>
      </c>
      <c r="AL638" s="37">
        <v>167</v>
      </c>
      <c r="AM638" s="37">
        <v>636.76199999999994</v>
      </c>
      <c r="AN638" s="37">
        <v>167</v>
      </c>
    </row>
    <row r="639" spans="1:40" x14ac:dyDescent="0.55000000000000004">
      <c r="A639" s="37" t="s">
        <v>312</v>
      </c>
      <c r="B639" s="44">
        <v>37909</v>
      </c>
      <c r="I639" s="37">
        <v>126.667</v>
      </c>
      <c r="AL639" s="37">
        <v>167</v>
      </c>
      <c r="AM639" s="37">
        <v>418.18999999999994</v>
      </c>
      <c r="AN639" s="37">
        <v>167</v>
      </c>
    </row>
    <row r="640" spans="1:40" x14ac:dyDescent="0.55000000000000004">
      <c r="A640" s="37" t="s">
        <v>316</v>
      </c>
      <c r="B640" s="44">
        <v>38224</v>
      </c>
      <c r="AJ640" s="37">
        <v>65</v>
      </c>
      <c r="AM640" s="37">
        <v>68.286000000000001</v>
      </c>
      <c r="AN640" s="37">
        <v>65</v>
      </c>
    </row>
    <row r="641" spans="1:40" x14ac:dyDescent="0.55000000000000004">
      <c r="A641" s="37" t="s">
        <v>317</v>
      </c>
      <c r="B641" s="44">
        <v>38224</v>
      </c>
      <c r="AJ641" s="37">
        <v>65</v>
      </c>
      <c r="AM641" s="37">
        <v>52.19</v>
      </c>
      <c r="AN641" s="37">
        <v>65</v>
      </c>
    </row>
    <row r="642" spans="1:40" x14ac:dyDescent="0.55000000000000004">
      <c r="A642" s="37" t="s">
        <v>318</v>
      </c>
      <c r="B642" s="44">
        <v>38224</v>
      </c>
      <c r="AJ642" s="37">
        <v>96</v>
      </c>
      <c r="AM642" s="37">
        <v>263.61900000000003</v>
      </c>
      <c r="AN642" s="37">
        <v>96</v>
      </c>
    </row>
    <row r="643" spans="1:40" x14ac:dyDescent="0.55000000000000004">
      <c r="A643" s="37" t="s">
        <v>319</v>
      </c>
      <c r="B643" s="44">
        <v>38224</v>
      </c>
      <c r="AJ643" s="37">
        <v>96</v>
      </c>
      <c r="AM643" s="37">
        <v>199.095</v>
      </c>
      <c r="AN643" s="37">
        <v>96</v>
      </c>
    </row>
    <row r="644" spans="1:40" x14ac:dyDescent="0.55000000000000004">
      <c r="A644" s="37" t="s">
        <v>319</v>
      </c>
      <c r="B644" s="44">
        <v>38224</v>
      </c>
      <c r="AJ644" s="37">
        <v>96</v>
      </c>
      <c r="AM644" s="37">
        <v>245.333</v>
      </c>
      <c r="AN644" s="37">
        <v>96</v>
      </c>
    </row>
    <row r="645" spans="1:40" x14ac:dyDescent="0.55000000000000004">
      <c r="A645" s="37" t="s">
        <v>318</v>
      </c>
      <c r="B645" s="44">
        <v>38224</v>
      </c>
      <c r="AJ645" s="37">
        <v>96</v>
      </c>
      <c r="AM645" s="37">
        <v>211.048</v>
      </c>
      <c r="AN645" s="37">
        <v>96</v>
      </c>
    </row>
    <row r="646" spans="1:40" x14ac:dyDescent="0.55000000000000004">
      <c r="A646" s="52" t="s">
        <v>316</v>
      </c>
      <c r="B646" s="44">
        <v>38224</v>
      </c>
      <c r="AJ646" s="37">
        <v>65</v>
      </c>
      <c r="AM646" s="37">
        <v>47.81</v>
      </c>
      <c r="AN646" s="37">
        <v>65</v>
      </c>
    </row>
    <row r="647" spans="1:40" x14ac:dyDescent="0.55000000000000004">
      <c r="A647" s="37" t="s">
        <v>317</v>
      </c>
      <c r="B647" s="44">
        <v>38224</v>
      </c>
      <c r="AJ647" s="37">
        <v>65</v>
      </c>
      <c r="AM647" s="37">
        <v>61.524000000000001</v>
      </c>
      <c r="AN647" s="37">
        <v>65</v>
      </c>
    </row>
    <row r="648" spans="1:40" x14ac:dyDescent="0.55000000000000004">
      <c r="A648" s="37" t="s">
        <v>318</v>
      </c>
      <c r="B648" s="44">
        <v>38224</v>
      </c>
      <c r="AJ648" s="37">
        <v>96</v>
      </c>
      <c r="AM648" s="37">
        <v>304.19</v>
      </c>
      <c r="AN648" s="37">
        <v>96</v>
      </c>
    </row>
    <row r="649" spans="1:40" x14ac:dyDescent="0.55000000000000004">
      <c r="A649" s="37" t="s">
        <v>319</v>
      </c>
      <c r="B649" s="44">
        <v>38224</v>
      </c>
      <c r="AJ649" s="37">
        <v>96</v>
      </c>
      <c r="AM649" s="37">
        <v>201.667</v>
      </c>
      <c r="AN649" s="37">
        <v>96</v>
      </c>
    </row>
    <row r="650" spans="1:40" x14ac:dyDescent="0.55000000000000004">
      <c r="A650" s="37" t="s">
        <v>317</v>
      </c>
      <c r="B650" s="44">
        <v>38224</v>
      </c>
      <c r="AJ650" s="37">
        <v>65</v>
      </c>
      <c r="AM650" s="37">
        <v>41.143000000000001</v>
      </c>
      <c r="AN650" s="37">
        <v>65</v>
      </c>
    </row>
    <row r="651" spans="1:40" x14ac:dyDescent="0.55000000000000004">
      <c r="A651" s="52" t="s">
        <v>316</v>
      </c>
      <c r="B651" s="44">
        <v>38224</v>
      </c>
      <c r="AJ651" s="37">
        <v>65</v>
      </c>
      <c r="AM651" s="37">
        <v>25.571000000000002</v>
      </c>
      <c r="AN651" s="37">
        <v>65</v>
      </c>
    </row>
    <row r="652" spans="1:40" x14ac:dyDescent="0.55000000000000004">
      <c r="A652" s="52" t="s">
        <v>316</v>
      </c>
      <c r="B652" s="44">
        <v>38224</v>
      </c>
      <c r="AJ652" s="37">
        <v>65</v>
      </c>
      <c r="AM652" s="37">
        <v>41.951999999999998</v>
      </c>
      <c r="AN652" s="37">
        <v>65</v>
      </c>
    </row>
    <row r="653" spans="1:40" x14ac:dyDescent="0.55000000000000004">
      <c r="A653" s="37" t="s">
        <v>317</v>
      </c>
      <c r="B653" s="44">
        <v>38224</v>
      </c>
      <c r="AJ653" s="37">
        <v>65</v>
      </c>
      <c r="AM653" s="37">
        <v>97.048000000000002</v>
      </c>
      <c r="AN653" s="37">
        <v>65</v>
      </c>
    </row>
    <row r="654" spans="1:40" x14ac:dyDescent="0.55000000000000004">
      <c r="A654" s="37" t="s">
        <v>319</v>
      </c>
      <c r="B654" s="44">
        <v>38224</v>
      </c>
      <c r="AJ654" s="37">
        <v>96</v>
      </c>
      <c r="AM654" s="37">
        <v>217.85700000000003</v>
      </c>
      <c r="AN654" s="37">
        <v>96</v>
      </c>
    </row>
    <row r="655" spans="1:40" x14ac:dyDescent="0.55000000000000004">
      <c r="A655" s="37" t="s">
        <v>318</v>
      </c>
      <c r="B655" s="44">
        <v>38224</v>
      </c>
      <c r="AJ655" s="37">
        <v>96</v>
      </c>
      <c r="AM655" s="37">
        <v>191.905</v>
      </c>
      <c r="AN655" s="37">
        <v>96</v>
      </c>
    </row>
    <row r="656" spans="1:40" x14ac:dyDescent="0.55000000000000004">
      <c r="A656" s="52" t="s">
        <v>316</v>
      </c>
      <c r="B656" s="44">
        <v>38278</v>
      </c>
      <c r="I656" s="37">
        <v>172.67099999999999</v>
      </c>
      <c r="AL656" s="37">
        <v>119</v>
      </c>
      <c r="AM656" s="37">
        <v>359.048</v>
      </c>
      <c r="AN656" s="37">
        <v>119</v>
      </c>
    </row>
    <row r="657" spans="1:42" x14ac:dyDescent="0.55000000000000004">
      <c r="A657" s="37" t="s">
        <v>317</v>
      </c>
      <c r="B657" s="44">
        <v>38278</v>
      </c>
      <c r="I657" s="37">
        <v>201.6</v>
      </c>
      <c r="AL657" s="37">
        <v>119</v>
      </c>
      <c r="AM657" s="37">
        <v>465.71400000000006</v>
      </c>
      <c r="AN657" s="37">
        <v>119</v>
      </c>
    </row>
    <row r="658" spans="1:42" x14ac:dyDescent="0.55000000000000004">
      <c r="A658" s="37" t="s">
        <v>318</v>
      </c>
      <c r="B658" s="44">
        <v>38278</v>
      </c>
      <c r="I658" s="37">
        <v>210.74299999999999</v>
      </c>
      <c r="AL658" s="37">
        <v>150</v>
      </c>
      <c r="AM658" s="37">
        <v>472.38100000000003</v>
      </c>
      <c r="AN658" s="37">
        <v>150</v>
      </c>
    </row>
    <row r="659" spans="1:42" x14ac:dyDescent="0.55000000000000004">
      <c r="A659" s="37" t="s">
        <v>319</v>
      </c>
      <c r="B659" s="44">
        <v>38278</v>
      </c>
      <c r="I659" s="37">
        <v>219.2</v>
      </c>
      <c r="AL659" s="37">
        <v>150</v>
      </c>
      <c r="AM659" s="37">
        <v>532.38100000000009</v>
      </c>
      <c r="AN659" s="37">
        <v>150</v>
      </c>
    </row>
    <row r="660" spans="1:42" x14ac:dyDescent="0.55000000000000004">
      <c r="A660" s="37" t="s">
        <v>319</v>
      </c>
      <c r="B660" s="44">
        <v>38278</v>
      </c>
      <c r="I660" s="37">
        <v>257.27100000000002</v>
      </c>
      <c r="AL660" s="37">
        <v>150</v>
      </c>
      <c r="AM660" s="37">
        <v>590.476</v>
      </c>
      <c r="AN660" s="37">
        <v>150</v>
      </c>
    </row>
    <row r="661" spans="1:42" x14ac:dyDescent="0.55000000000000004">
      <c r="A661" s="37" t="s">
        <v>318</v>
      </c>
      <c r="B661" s="44">
        <v>38278</v>
      </c>
      <c r="I661" s="37">
        <v>264.62900000000002</v>
      </c>
      <c r="AL661" s="37">
        <v>150</v>
      </c>
      <c r="AM661" s="37">
        <v>671.42899999999997</v>
      </c>
      <c r="AN661" s="37">
        <v>150</v>
      </c>
    </row>
    <row r="662" spans="1:42" x14ac:dyDescent="0.55000000000000004">
      <c r="A662" s="52" t="s">
        <v>316</v>
      </c>
      <c r="B662" s="44">
        <v>38278</v>
      </c>
      <c r="I662" s="37">
        <v>127.5</v>
      </c>
      <c r="AL662" s="37">
        <v>119</v>
      </c>
      <c r="AM662" s="37">
        <v>290.952</v>
      </c>
      <c r="AN662" s="37">
        <v>119</v>
      </c>
    </row>
    <row r="663" spans="1:42" x14ac:dyDescent="0.55000000000000004">
      <c r="A663" s="37" t="s">
        <v>317</v>
      </c>
      <c r="B663" s="44">
        <v>38278</v>
      </c>
      <c r="I663" s="37">
        <v>196.238</v>
      </c>
      <c r="AL663" s="37">
        <v>119</v>
      </c>
      <c r="AM663" s="37">
        <v>550.476</v>
      </c>
      <c r="AN663" s="37">
        <v>119</v>
      </c>
    </row>
    <row r="664" spans="1:42" x14ac:dyDescent="0.55000000000000004">
      <c r="A664" s="37" t="s">
        <v>318</v>
      </c>
      <c r="B664" s="44">
        <v>38278</v>
      </c>
      <c r="I664" s="37">
        <v>269.90500000000003</v>
      </c>
      <c r="AL664" s="37">
        <v>150</v>
      </c>
      <c r="AM664" s="37">
        <v>600</v>
      </c>
      <c r="AN664" s="37">
        <v>150</v>
      </c>
    </row>
    <row r="665" spans="1:42" x14ac:dyDescent="0.55000000000000004">
      <c r="A665" s="37" t="s">
        <v>319</v>
      </c>
      <c r="B665" s="44">
        <v>38278</v>
      </c>
      <c r="I665" s="37">
        <v>232.786</v>
      </c>
      <c r="AL665" s="37">
        <v>150</v>
      </c>
      <c r="AM665" s="37">
        <v>506.66700000000003</v>
      </c>
      <c r="AN665" s="37">
        <v>150</v>
      </c>
    </row>
    <row r="666" spans="1:42" x14ac:dyDescent="0.55000000000000004">
      <c r="A666" s="37" t="s">
        <v>317</v>
      </c>
      <c r="B666" s="44">
        <v>38278</v>
      </c>
      <c r="I666" s="37">
        <v>196.24799999999999</v>
      </c>
      <c r="AL666" s="37">
        <v>119</v>
      </c>
      <c r="AM666" s="37">
        <v>408.57100000000003</v>
      </c>
      <c r="AN666" s="37">
        <v>119</v>
      </c>
    </row>
    <row r="667" spans="1:42" x14ac:dyDescent="0.55000000000000004">
      <c r="A667" s="52" t="s">
        <v>316</v>
      </c>
      <c r="B667" s="44">
        <v>38278</v>
      </c>
      <c r="I667" s="37">
        <v>168.2</v>
      </c>
      <c r="AL667" s="37">
        <v>119</v>
      </c>
      <c r="AM667" s="37">
        <v>324.286</v>
      </c>
      <c r="AN667" s="37">
        <v>119</v>
      </c>
    </row>
    <row r="668" spans="1:42" x14ac:dyDescent="0.55000000000000004">
      <c r="A668" s="52" t="s">
        <v>316</v>
      </c>
      <c r="B668" s="44">
        <v>38278</v>
      </c>
      <c r="I668" s="37">
        <v>198.53800000000001</v>
      </c>
      <c r="AL668" s="37">
        <v>119</v>
      </c>
      <c r="AM668" s="37">
        <v>369.048</v>
      </c>
      <c r="AN668" s="37">
        <v>119</v>
      </c>
    </row>
    <row r="669" spans="1:42" x14ac:dyDescent="0.55000000000000004">
      <c r="A669" s="37" t="s">
        <v>317</v>
      </c>
      <c r="B669" s="44">
        <v>38278</v>
      </c>
      <c r="I669" s="37">
        <v>187.13299999999998</v>
      </c>
      <c r="AL669" s="37">
        <v>119</v>
      </c>
      <c r="AM669" s="37">
        <v>460.95200000000006</v>
      </c>
      <c r="AN669" s="37">
        <v>119</v>
      </c>
    </row>
    <row r="670" spans="1:42" x14ac:dyDescent="0.55000000000000004">
      <c r="A670" s="37" t="s">
        <v>319</v>
      </c>
      <c r="B670" s="44">
        <v>38278</v>
      </c>
      <c r="I670" s="37">
        <v>200.452</v>
      </c>
      <c r="AL670" s="37">
        <v>150</v>
      </c>
      <c r="AM670" s="37">
        <v>427.14300000000003</v>
      </c>
      <c r="AN670" s="37">
        <v>150</v>
      </c>
    </row>
    <row r="671" spans="1:42" x14ac:dyDescent="0.55000000000000004">
      <c r="A671" s="37" t="s">
        <v>318</v>
      </c>
      <c r="B671" s="44">
        <v>38278</v>
      </c>
      <c r="I671" s="37">
        <v>287.42899999999997</v>
      </c>
      <c r="AL671" s="37">
        <v>150</v>
      </c>
      <c r="AM671" s="37">
        <v>591.42899999999997</v>
      </c>
      <c r="AN671" s="37">
        <v>150</v>
      </c>
    </row>
    <row r="672" spans="1:42" ht="15.6" x14ac:dyDescent="0.6">
      <c r="A672" s="53" t="s">
        <v>322</v>
      </c>
      <c r="B672" s="54">
        <v>33807</v>
      </c>
      <c r="G672" s="53">
        <v>102.1</v>
      </c>
      <c r="I672" s="53"/>
      <c r="M672" s="53"/>
      <c r="N672" s="53"/>
      <c r="O672" s="53"/>
      <c r="U672" s="53"/>
      <c r="AN672" s="37">
        <v>76</v>
      </c>
      <c r="AO672" s="53"/>
      <c r="AP672" s="55">
        <v>3.5690499510284033</v>
      </c>
    </row>
    <row r="673" spans="1:42" ht="15.6" x14ac:dyDescent="0.6">
      <c r="A673" s="53" t="s">
        <v>322</v>
      </c>
      <c r="B673" s="54">
        <v>33833</v>
      </c>
      <c r="G673" s="53">
        <v>249.8</v>
      </c>
      <c r="I673" s="53"/>
      <c r="M673" s="53"/>
      <c r="N673" s="53"/>
      <c r="O673" s="53"/>
      <c r="U673" s="53"/>
      <c r="AN673" s="37">
        <v>102</v>
      </c>
      <c r="AO673" s="53"/>
      <c r="AP673" s="55">
        <v>2.5660528422738187</v>
      </c>
    </row>
    <row r="674" spans="1:42" ht="15.6" x14ac:dyDescent="0.6">
      <c r="A674" s="53" t="s">
        <v>322</v>
      </c>
      <c r="B674" s="54">
        <v>33856</v>
      </c>
      <c r="G674" s="53">
        <v>400.7</v>
      </c>
      <c r="I674" s="53"/>
      <c r="M674" s="53"/>
      <c r="N674" s="53"/>
      <c r="O674" s="53"/>
      <c r="U674" s="53"/>
      <c r="AN674" s="37">
        <v>125</v>
      </c>
      <c r="AO674" s="53"/>
      <c r="AP674" s="55">
        <v>1.8268030945844771</v>
      </c>
    </row>
    <row r="675" spans="1:42" ht="15.6" x14ac:dyDescent="0.6">
      <c r="A675" s="53" t="s">
        <v>322</v>
      </c>
      <c r="B675" s="54">
        <v>33884</v>
      </c>
      <c r="G675" s="53">
        <v>474.6</v>
      </c>
      <c r="I675" s="53"/>
      <c r="M675" s="53"/>
      <c r="N675" s="53"/>
      <c r="O675" s="53"/>
      <c r="U675" s="53"/>
      <c r="AN675" s="37">
        <v>153</v>
      </c>
      <c r="AO675" s="53"/>
      <c r="AP675" s="55">
        <v>1.7741255794353139</v>
      </c>
    </row>
    <row r="676" spans="1:42" ht="15.6" x14ac:dyDescent="0.6">
      <c r="A676" s="53" t="s">
        <v>322</v>
      </c>
      <c r="B676" s="54">
        <v>33924</v>
      </c>
      <c r="G676" s="53"/>
      <c r="I676" s="53">
        <v>120.3</v>
      </c>
      <c r="M676" s="53"/>
      <c r="N676" s="53"/>
      <c r="O676" s="53"/>
      <c r="U676" s="53"/>
      <c r="AN676" s="37">
        <v>193</v>
      </c>
      <c r="AO676" s="53"/>
      <c r="AP676" s="55"/>
    </row>
    <row r="677" spans="1:42" ht="15.6" x14ac:dyDescent="0.6">
      <c r="A677" s="53" t="s">
        <v>323</v>
      </c>
      <c r="B677" s="54">
        <v>33807</v>
      </c>
      <c r="G677" s="53">
        <v>84.7</v>
      </c>
      <c r="I677" s="53"/>
      <c r="M677" s="53"/>
      <c r="N677" s="53"/>
      <c r="O677" s="53"/>
      <c r="U677" s="53"/>
      <c r="AN677" s="37">
        <v>76</v>
      </c>
      <c r="AO677" s="53"/>
      <c r="AP677" s="55">
        <v>4.1523022432113343</v>
      </c>
    </row>
    <row r="678" spans="1:42" ht="15.6" x14ac:dyDescent="0.6">
      <c r="A678" s="53" t="s">
        <v>323</v>
      </c>
      <c r="B678" s="54">
        <v>33833</v>
      </c>
      <c r="G678" s="53">
        <v>260.2</v>
      </c>
      <c r="I678" s="53"/>
      <c r="M678" s="53"/>
      <c r="N678" s="53"/>
      <c r="O678" s="53"/>
      <c r="U678" s="53"/>
      <c r="AN678" s="37">
        <v>102</v>
      </c>
      <c r="AO678" s="53"/>
      <c r="AP678" s="55">
        <v>2.9323597232897769</v>
      </c>
    </row>
    <row r="679" spans="1:42" ht="15.6" x14ac:dyDescent="0.6">
      <c r="A679" s="53" t="s">
        <v>323</v>
      </c>
      <c r="B679" s="54">
        <v>33856</v>
      </c>
      <c r="G679" s="53">
        <v>389</v>
      </c>
      <c r="I679" s="53"/>
      <c r="M679" s="53"/>
      <c r="N679" s="53"/>
      <c r="O679" s="53"/>
      <c r="U679" s="53"/>
      <c r="AN679" s="37">
        <v>125</v>
      </c>
      <c r="AO679" s="53"/>
      <c r="AP679" s="55">
        <v>2.5526992287917736</v>
      </c>
    </row>
    <row r="680" spans="1:42" ht="15.6" x14ac:dyDescent="0.6">
      <c r="A680" s="53" t="s">
        <v>323</v>
      </c>
      <c r="B680" s="54">
        <v>33884</v>
      </c>
      <c r="G680" s="53">
        <v>462.1</v>
      </c>
      <c r="I680" s="53"/>
      <c r="M680" s="53"/>
      <c r="N680" s="53"/>
      <c r="O680" s="53"/>
      <c r="U680" s="53"/>
      <c r="AN680" s="37">
        <v>153</v>
      </c>
      <c r="AO680" s="53"/>
      <c r="AP680" s="55">
        <v>2.0904566111231331</v>
      </c>
    </row>
    <row r="681" spans="1:42" ht="15.6" x14ac:dyDescent="0.6">
      <c r="A681" s="53" t="s">
        <v>323</v>
      </c>
      <c r="B681" s="54">
        <v>33924</v>
      </c>
      <c r="G681" s="53"/>
      <c r="I681" s="53">
        <v>106.9</v>
      </c>
      <c r="M681" s="53"/>
      <c r="N681" s="53"/>
      <c r="O681" s="53"/>
      <c r="U681" s="53"/>
      <c r="AN681" s="37">
        <v>193</v>
      </c>
      <c r="AO681" s="53"/>
      <c r="AP681" s="55"/>
    </row>
    <row r="682" spans="1:42" ht="15.6" x14ac:dyDescent="0.6">
      <c r="A682" s="53" t="s">
        <v>324</v>
      </c>
      <c r="B682" s="54">
        <v>33807</v>
      </c>
      <c r="G682" s="53">
        <v>95.6</v>
      </c>
      <c r="I682" s="53"/>
      <c r="M682" s="53"/>
      <c r="N682" s="53"/>
      <c r="O682" s="53"/>
      <c r="U682" s="53"/>
      <c r="AN682" s="37">
        <v>76</v>
      </c>
      <c r="AO682" s="53"/>
      <c r="AP682" s="55">
        <v>4.1150627615062767</v>
      </c>
    </row>
    <row r="683" spans="1:42" ht="15.6" x14ac:dyDescent="0.6">
      <c r="A683" s="53" t="s">
        <v>324</v>
      </c>
      <c r="B683" s="54">
        <v>33833</v>
      </c>
      <c r="G683" s="53">
        <v>246.6</v>
      </c>
      <c r="I683" s="53"/>
      <c r="M683" s="53"/>
      <c r="N683" s="53"/>
      <c r="O683" s="53"/>
      <c r="U683" s="53"/>
      <c r="AN683" s="37">
        <v>102</v>
      </c>
      <c r="AO683" s="53"/>
      <c r="AP683" s="55">
        <v>3.1143552311435521</v>
      </c>
    </row>
    <row r="684" spans="1:42" ht="15.6" x14ac:dyDescent="0.6">
      <c r="A684" s="53" t="s">
        <v>324</v>
      </c>
      <c r="B684" s="54">
        <v>33856</v>
      </c>
      <c r="G684" s="53">
        <v>410.3</v>
      </c>
      <c r="I684" s="53"/>
      <c r="M684" s="53"/>
      <c r="N684" s="53"/>
      <c r="O684" s="53"/>
      <c r="U684" s="53"/>
      <c r="AN684" s="37">
        <v>125</v>
      </c>
      <c r="AO684" s="53"/>
      <c r="AP684" s="55">
        <v>2.6907141116256401</v>
      </c>
    </row>
    <row r="685" spans="1:42" ht="15.6" x14ac:dyDescent="0.6">
      <c r="A685" s="53" t="s">
        <v>324</v>
      </c>
      <c r="B685" s="54">
        <v>33884</v>
      </c>
      <c r="G685" s="53">
        <v>481.2</v>
      </c>
      <c r="I685" s="53"/>
      <c r="M685" s="53"/>
      <c r="N685" s="53"/>
      <c r="O685" s="53"/>
      <c r="U685" s="53"/>
      <c r="AN685" s="37">
        <v>153</v>
      </c>
      <c r="AO685" s="53"/>
      <c r="AP685" s="55">
        <v>2.1093100581878637</v>
      </c>
    </row>
    <row r="686" spans="1:42" ht="15.6" x14ac:dyDescent="0.6">
      <c r="A686" s="53" t="s">
        <v>324</v>
      </c>
      <c r="B686" s="54">
        <v>33924</v>
      </c>
      <c r="G686" s="53"/>
      <c r="I686" s="53">
        <v>112</v>
      </c>
      <c r="M686" s="53"/>
      <c r="N686" s="53"/>
      <c r="O686" s="53"/>
      <c r="U686" s="53"/>
      <c r="AN686" s="37">
        <v>193</v>
      </c>
      <c r="AO686" s="53"/>
      <c r="AP686" s="55"/>
    </row>
    <row r="687" spans="1:42" ht="15.6" x14ac:dyDescent="0.6">
      <c r="A687" s="53" t="s">
        <v>325</v>
      </c>
      <c r="B687" s="54">
        <v>33807</v>
      </c>
      <c r="G687" s="53">
        <v>94.5</v>
      </c>
      <c r="I687" s="53"/>
      <c r="M687" s="53"/>
      <c r="N687" s="53"/>
      <c r="O687" s="53"/>
      <c r="U687" s="53"/>
      <c r="AN687" s="37">
        <v>76</v>
      </c>
      <c r="AO687" s="53"/>
      <c r="AP687" s="55">
        <v>4.3248677248677243</v>
      </c>
    </row>
    <row r="688" spans="1:42" ht="15.6" x14ac:dyDescent="0.6">
      <c r="A688" s="53" t="s">
        <v>325</v>
      </c>
      <c r="B688" s="54">
        <v>33833</v>
      </c>
      <c r="G688" s="53">
        <v>247.6</v>
      </c>
      <c r="I688" s="53"/>
      <c r="M688" s="53"/>
      <c r="N688" s="53"/>
      <c r="O688" s="53"/>
      <c r="U688" s="53"/>
      <c r="AN688" s="37">
        <v>102</v>
      </c>
      <c r="AO688" s="53"/>
      <c r="AP688" s="55">
        <v>3.4773828756058158</v>
      </c>
    </row>
    <row r="689" spans="1:42" ht="15.6" x14ac:dyDescent="0.6">
      <c r="A689" s="53" t="s">
        <v>325</v>
      </c>
      <c r="B689" s="54">
        <v>33856</v>
      </c>
      <c r="G689" s="53">
        <v>372.1</v>
      </c>
      <c r="I689" s="53"/>
      <c r="M689" s="53"/>
      <c r="N689" s="53"/>
      <c r="O689" s="53"/>
      <c r="U689" s="53"/>
      <c r="AN689" s="37">
        <v>125</v>
      </c>
      <c r="AO689" s="53"/>
      <c r="AP689" s="55">
        <v>3.0180059123891425</v>
      </c>
    </row>
    <row r="690" spans="1:42" ht="15.6" x14ac:dyDescent="0.6">
      <c r="A690" s="53" t="s">
        <v>325</v>
      </c>
      <c r="B690" s="54">
        <v>33884</v>
      </c>
      <c r="G690" s="53">
        <v>492.7</v>
      </c>
      <c r="I690" s="53"/>
      <c r="M690" s="53"/>
      <c r="N690" s="53"/>
      <c r="O690" s="53"/>
      <c r="U690" s="53"/>
      <c r="AN690" s="37">
        <v>153</v>
      </c>
      <c r="AO690" s="53"/>
      <c r="AP690" s="55">
        <v>2.6730261822610109</v>
      </c>
    </row>
    <row r="691" spans="1:42" ht="15.6" x14ac:dyDescent="0.6">
      <c r="A691" s="53" t="s">
        <v>325</v>
      </c>
      <c r="B691" s="54">
        <v>33924</v>
      </c>
      <c r="G691" s="53"/>
      <c r="I691" s="53">
        <v>97.4</v>
      </c>
      <c r="M691" s="53"/>
      <c r="N691" s="53"/>
      <c r="O691" s="53"/>
      <c r="U691" s="53"/>
      <c r="AN691" s="37">
        <v>193</v>
      </c>
      <c r="AO691" s="53"/>
      <c r="AP691" s="55"/>
    </row>
    <row r="692" spans="1:42" ht="15.6" x14ac:dyDescent="0.6">
      <c r="A692" s="53" t="s">
        <v>326</v>
      </c>
      <c r="B692" s="54">
        <v>33807</v>
      </c>
      <c r="G692" s="53">
        <v>88.6</v>
      </c>
      <c r="I692" s="53"/>
      <c r="M692" s="53"/>
      <c r="N692" s="53"/>
      <c r="O692" s="53"/>
      <c r="U692" s="53"/>
      <c r="AN692" s="37">
        <v>76</v>
      </c>
      <c r="AO692" s="53"/>
      <c r="AP692" s="55">
        <v>4.3329571106094811</v>
      </c>
    </row>
    <row r="693" spans="1:42" ht="15.6" x14ac:dyDescent="0.6">
      <c r="A693" s="53" t="s">
        <v>326</v>
      </c>
      <c r="B693" s="54">
        <v>33833</v>
      </c>
      <c r="G693" s="53">
        <v>239.9</v>
      </c>
      <c r="I693" s="53"/>
      <c r="M693" s="53"/>
      <c r="N693" s="53"/>
      <c r="O693" s="53"/>
      <c r="U693" s="53"/>
      <c r="AN693" s="37">
        <v>102</v>
      </c>
      <c r="AO693" s="53"/>
      <c r="AP693" s="55">
        <v>3.6306794497707378</v>
      </c>
    </row>
    <row r="694" spans="1:42" ht="15.6" x14ac:dyDescent="0.6">
      <c r="A694" s="53" t="s">
        <v>326</v>
      </c>
      <c r="B694" s="54">
        <v>33856</v>
      </c>
      <c r="G694" s="53">
        <v>366.6</v>
      </c>
      <c r="I694" s="53"/>
      <c r="M694" s="53"/>
      <c r="N694" s="53"/>
      <c r="O694" s="53"/>
      <c r="U694" s="53"/>
      <c r="AN694" s="37">
        <v>125</v>
      </c>
      <c r="AO694" s="53"/>
      <c r="AP694" s="55">
        <v>3.2160392798690673</v>
      </c>
    </row>
    <row r="695" spans="1:42" ht="15.6" x14ac:dyDescent="0.6">
      <c r="A695" s="53" t="s">
        <v>326</v>
      </c>
      <c r="B695" s="54">
        <v>33884</v>
      </c>
      <c r="G695" s="53">
        <v>472.3</v>
      </c>
      <c r="I695" s="53"/>
      <c r="M695" s="53"/>
      <c r="N695" s="53"/>
      <c r="O695" s="53"/>
      <c r="U695" s="53"/>
      <c r="AN695" s="37">
        <v>153</v>
      </c>
      <c r="AO695" s="53"/>
      <c r="AP695" s="55">
        <v>2.9811560448867249</v>
      </c>
    </row>
    <row r="696" spans="1:42" ht="15.6" x14ac:dyDescent="0.6">
      <c r="A696" s="53" t="s">
        <v>326</v>
      </c>
      <c r="B696" s="54">
        <v>33924</v>
      </c>
      <c r="G696" s="53"/>
      <c r="I696" s="53">
        <v>102.9</v>
      </c>
      <c r="M696" s="53"/>
      <c r="N696" s="53"/>
      <c r="O696" s="53"/>
      <c r="U696" s="53"/>
      <c r="AN696" s="37">
        <v>193</v>
      </c>
      <c r="AO696" s="53"/>
      <c r="AP696" s="55"/>
    </row>
    <row r="697" spans="1:42" ht="15.6" x14ac:dyDescent="0.6">
      <c r="A697" s="53" t="s">
        <v>327</v>
      </c>
      <c r="B697" s="54">
        <v>33807</v>
      </c>
      <c r="G697" s="53">
        <v>79.900000000000006</v>
      </c>
      <c r="I697" s="53"/>
      <c r="M697" s="53"/>
      <c r="N697" s="53"/>
      <c r="O697" s="53"/>
      <c r="U697" s="53"/>
      <c r="AN697" s="37">
        <v>76</v>
      </c>
      <c r="AO697" s="53"/>
      <c r="AP697" s="55">
        <v>4.3504380475594493</v>
      </c>
    </row>
    <row r="698" spans="1:42" ht="15.6" x14ac:dyDescent="0.6">
      <c r="A698" s="53" t="s">
        <v>327</v>
      </c>
      <c r="B698" s="54">
        <v>33833</v>
      </c>
      <c r="G698" s="53">
        <v>235.3</v>
      </c>
      <c r="I698" s="53"/>
      <c r="M698" s="53"/>
      <c r="N698" s="53"/>
      <c r="O698" s="53"/>
      <c r="U698" s="53"/>
      <c r="AN698" s="37">
        <v>102</v>
      </c>
      <c r="AO698" s="53"/>
      <c r="AP698" s="55">
        <v>3.5784105397365069</v>
      </c>
    </row>
    <row r="699" spans="1:42" ht="15.6" x14ac:dyDescent="0.6">
      <c r="A699" s="53" t="s">
        <v>327</v>
      </c>
      <c r="B699" s="54">
        <v>33856</v>
      </c>
      <c r="G699" s="53">
        <v>367.4</v>
      </c>
      <c r="I699" s="53"/>
      <c r="M699" s="53"/>
      <c r="N699" s="53"/>
      <c r="O699" s="53"/>
      <c r="U699" s="53"/>
      <c r="AN699" s="37">
        <v>125</v>
      </c>
      <c r="AO699" s="53"/>
      <c r="AP699" s="55">
        <v>3.2335329341317367</v>
      </c>
    </row>
    <row r="700" spans="1:42" ht="15.6" x14ac:dyDescent="0.6">
      <c r="A700" s="53" t="s">
        <v>327</v>
      </c>
      <c r="B700" s="54">
        <v>33884</v>
      </c>
      <c r="G700" s="53">
        <v>472.4</v>
      </c>
      <c r="I700" s="53"/>
      <c r="M700" s="53"/>
      <c r="N700" s="53"/>
      <c r="O700" s="53"/>
      <c r="U700" s="53"/>
      <c r="AN700" s="37">
        <v>153</v>
      </c>
      <c r="AO700" s="53"/>
      <c r="AP700" s="55">
        <v>2.9847586790855205</v>
      </c>
    </row>
    <row r="701" spans="1:42" ht="15.6" x14ac:dyDescent="0.6">
      <c r="A701" s="56" t="s">
        <v>327</v>
      </c>
      <c r="B701" s="54">
        <v>33924</v>
      </c>
      <c r="G701" s="56"/>
      <c r="I701" s="56">
        <v>102</v>
      </c>
      <c r="M701" s="56"/>
      <c r="N701" s="56"/>
      <c r="O701" s="56"/>
      <c r="U701" s="56"/>
      <c r="AN701" s="37">
        <v>193</v>
      </c>
      <c r="AO701" s="56"/>
    </row>
    <row r="702" spans="1:42" ht="15.6" x14ac:dyDescent="0.6">
      <c r="A702" s="53" t="s">
        <v>328</v>
      </c>
      <c r="B702" s="54">
        <v>33883</v>
      </c>
      <c r="G702" s="53">
        <v>29.363</v>
      </c>
      <c r="I702" s="53"/>
      <c r="M702" s="55">
        <v>0.104571</v>
      </c>
      <c r="N702" s="55"/>
      <c r="O702" s="55"/>
      <c r="U702" s="55">
        <v>10.487</v>
      </c>
      <c r="AN702" s="37">
        <v>74</v>
      </c>
      <c r="AO702" s="53"/>
    </row>
    <row r="703" spans="1:42" ht="15.6" x14ac:dyDescent="0.6">
      <c r="A703" s="53" t="s">
        <v>328</v>
      </c>
      <c r="B703" s="54">
        <v>33891</v>
      </c>
      <c r="G703" s="53">
        <v>55.265000000000001</v>
      </c>
      <c r="I703" s="53"/>
      <c r="M703" s="55">
        <v>0.20685000000000001</v>
      </c>
      <c r="N703" s="55"/>
      <c r="O703" s="55"/>
      <c r="U703" s="55">
        <v>24.786999999999999</v>
      </c>
      <c r="AN703" s="37">
        <v>82</v>
      </c>
      <c r="AO703" s="53"/>
    </row>
    <row r="704" spans="1:42" ht="15.6" x14ac:dyDescent="0.6">
      <c r="A704" s="53" t="s">
        <v>328</v>
      </c>
      <c r="B704" s="54">
        <v>33898</v>
      </c>
      <c r="G704" s="53">
        <v>68.734999999999999</v>
      </c>
      <c r="I704" s="53"/>
      <c r="M704" s="55">
        <v>0.28283000000000003</v>
      </c>
      <c r="N704" s="55"/>
      <c r="O704" s="55"/>
      <c r="U704" s="55">
        <v>14.3</v>
      </c>
      <c r="AN704" s="37">
        <v>89</v>
      </c>
      <c r="AO704" s="53"/>
    </row>
    <row r="705" spans="1:41" ht="15.6" x14ac:dyDescent="0.6">
      <c r="A705" s="53" t="s">
        <v>328</v>
      </c>
      <c r="B705" s="54">
        <v>33905</v>
      </c>
      <c r="G705" s="53">
        <v>82.320000000000007</v>
      </c>
      <c r="I705" s="53"/>
      <c r="M705" s="55">
        <v>0.30120000000000002</v>
      </c>
      <c r="N705" s="55"/>
      <c r="O705" s="55"/>
      <c r="U705" s="55">
        <v>17.16</v>
      </c>
      <c r="AN705" s="37">
        <v>96</v>
      </c>
      <c r="AO705" s="53"/>
    </row>
    <row r="706" spans="1:41" ht="15.6" x14ac:dyDescent="0.6">
      <c r="A706" s="53" t="s">
        <v>328</v>
      </c>
      <c r="B706" s="54">
        <v>33912</v>
      </c>
      <c r="G706" s="53">
        <v>173.50700000000001</v>
      </c>
      <c r="I706" s="53"/>
      <c r="M706" s="55">
        <v>0.45934000000000003</v>
      </c>
      <c r="N706" s="55"/>
      <c r="O706" s="55"/>
      <c r="U706" s="55">
        <v>13.347</v>
      </c>
      <c r="AN706" s="37">
        <v>103</v>
      </c>
      <c r="AO706" s="53"/>
    </row>
    <row r="707" spans="1:41" ht="15.6" x14ac:dyDescent="0.6">
      <c r="A707" s="53" t="s">
        <v>328</v>
      </c>
      <c r="B707" s="54">
        <v>33919</v>
      </c>
      <c r="G707" s="53">
        <v>144.90699999999998</v>
      </c>
      <c r="I707" s="53"/>
      <c r="M707" s="55">
        <v>0.40551999999999999</v>
      </c>
      <c r="N707" s="55"/>
      <c r="O707" s="55"/>
      <c r="U707" s="55">
        <v>10.487</v>
      </c>
      <c r="AN707" s="37">
        <v>110</v>
      </c>
      <c r="AO707" s="53"/>
    </row>
    <row r="708" spans="1:41" ht="15.6" x14ac:dyDescent="0.6">
      <c r="A708" s="53" t="s">
        <v>328</v>
      </c>
      <c r="B708" s="54">
        <v>33926</v>
      </c>
      <c r="G708" s="53">
        <v>468.94499999999999</v>
      </c>
      <c r="I708" s="53"/>
      <c r="M708" s="55">
        <v>0.77249000000000001</v>
      </c>
      <c r="N708" s="55"/>
      <c r="O708" s="55"/>
      <c r="U708" s="55">
        <v>14.3</v>
      </c>
      <c r="AN708" s="37">
        <v>117</v>
      </c>
      <c r="AO708" s="53"/>
    </row>
    <row r="709" spans="1:41" ht="15.6" x14ac:dyDescent="0.6">
      <c r="A709" s="53" t="s">
        <v>328</v>
      </c>
      <c r="B709" s="54">
        <v>33933</v>
      </c>
      <c r="G709" s="53">
        <v>405.262</v>
      </c>
      <c r="I709" s="53"/>
      <c r="M709" s="55">
        <v>0</v>
      </c>
      <c r="N709" s="55"/>
      <c r="O709" s="55"/>
      <c r="U709" s="55">
        <v>12.393000000000001</v>
      </c>
      <c r="AN709" s="37">
        <v>124</v>
      </c>
      <c r="AO709" s="53"/>
    </row>
    <row r="710" spans="1:41" ht="15.6" x14ac:dyDescent="0.6">
      <c r="A710" s="53" t="s">
        <v>328</v>
      </c>
      <c r="B710" s="54">
        <v>33939</v>
      </c>
      <c r="G710" s="53">
        <v>413.74700000000001</v>
      </c>
      <c r="I710" s="53">
        <v>123.5</v>
      </c>
      <c r="M710" s="55">
        <v>0</v>
      </c>
      <c r="N710" s="55"/>
      <c r="O710" s="55"/>
      <c r="U710" s="55">
        <v>14.3</v>
      </c>
      <c r="AN710" s="37">
        <v>130</v>
      </c>
      <c r="AO710" s="55">
        <v>35.385800000000003</v>
      </c>
    </row>
    <row r="711" spans="1:41" ht="15.6" x14ac:dyDescent="0.6">
      <c r="A711" s="53" t="s">
        <v>329</v>
      </c>
      <c r="B711" s="54">
        <v>33883</v>
      </c>
      <c r="G711" s="53">
        <v>28.381</v>
      </c>
      <c r="I711" s="53"/>
      <c r="M711" s="55">
        <v>0.107429</v>
      </c>
      <c r="N711" s="55"/>
      <c r="O711" s="55"/>
      <c r="U711" s="55">
        <v>12.393000000000001</v>
      </c>
      <c r="AN711" s="37">
        <v>74</v>
      </c>
      <c r="AO711" s="53"/>
    </row>
    <row r="712" spans="1:41" ht="15.6" x14ac:dyDescent="0.6">
      <c r="A712" s="53" t="s">
        <v>329</v>
      </c>
      <c r="B712" s="54">
        <v>33891</v>
      </c>
      <c r="G712" s="53">
        <v>74.216999999999999</v>
      </c>
      <c r="I712" s="53"/>
      <c r="M712" s="55">
        <v>0.27679999999999999</v>
      </c>
      <c r="N712" s="55"/>
      <c r="O712" s="55"/>
      <c r="U712" s="55">
        <v>15.253</v>
      </c>
      <c r="AN712" s="37">
        <v>82</v>
      </c>
      <c r="AO712" s="53"/>
    </row>
    <row r="713" spans="1:41" ht="15.6" x14ac:dyDescent="0.6">
      <c r="A713" s="53" t="s">
        <v>329</v>
      </c>
      <c r="B713" s="54">
        <v>33898</v>
      </c>
      <c r="G713" s="53">
        <v>116.87899999999999</v>
      </c>
      <c r="I713" s="53"/>
      <c r="M713" s="55">
        <v>0.46546999999999999</v>
      </c>
      <c r="N713" s="55"/>
      <c r="O713" s="55"/>
      <c r="U713" s="55">
        <v>13.347</v>
      </c>
      <c r="AN713" s="37">
        <v>89</v>
      </c>
      <c r="AO713" s="53"/>
    </row>
    <row r="714" spans="1:41" ht="15.6" x14ac:dyDescent="0.6">
      <c r="A714" s="53" t="s">
        <v>329</v>
      </c>
      <c r="B714" s="54">
        <v>33905</v>
      </c>
      <c r="G714" s="53">
        <v>178.23499999999999</v>
      </c>
      <c r="I714" s="53"/>
      <c r="M714" s="55">
        <v>0.68186000000000002</v>
      </c>
      <c r="N714" s="55"/>
      <c r="O714" s="55"/>
      <c r="U714" s="55">
        <v>14.3</v>
      </c>
      <c r="AN714" s="37">
        <v>96</v>
      </c>
      <c r="AO714" s="53"/>
    </row>
    <row r="715" spans="1:41" ht="15.6" x14ac:dyDescent="0.6">
      <c r="A715" s="53" t="s">
        <v>329</v>
      </c>
      <c r="B715" s="54">
        <v>33912</v>
      </c>
      <c r="G715" s="53">
        <v>229.75300000000001</v>
      </c>
      <c r="I715" s="53"/>
      <c r="M715" s="55">
        <v>0.72167000000000003</v>
      </c>
      <c r="N715" s="55"/>
      <c r="O715" s="55"/>
      <c r="U715" s="55">
        <v>9.5329999999999995</v>
      </c>
      <c r="AN715" s="37">
        <v>103</v>
      </c>
      <c r="AO715" s="53"/>
    </row>
    <row r="716" spans="1:41" ht="15.6" x14ac:dyDescent="0.6">
      <c r="A716" s="53" t="s">
        <v>329</v>
      </c>
      <c r="B716" s="54">
        <v>33919</v>
      </c>
      <c r="G716" s="53">
        <v>265.02699999999999</v>
      </c>
      <c r="I716" s="53"/>
      <c r="M716" s="55">
        <v>0.55332999999999999</v>
      </c>
      <c r="N716" s="55"/>
      <c r="O716" s="55"/>
      <c r="U716" s="55">
        <v>6.673</v>
      </c>
      <c r="AN716" s="37">
        <v>110</v>
      </c>
      <c r="AO716" s="53"/>
    </row>
    <row r="717" spans="1:41" ht="15.6" x14ac:dyDescent="0.6">
      <c r="A717" s="53" t="s">
        <v>329</v>
      </c>
      <c r="B717" s="54">
        <v>33926</v>
      </c>
      <c r="G717" s="53">
        <v>368.27300000000002</v>
      </c>
      <c r="I717" s="53"/>
      <c r="M717" s="55">
        <v>0.74195999999999995</v>
      </c>
      <c r="N717" s="55"/>
      <c r="O717" s="55"/>
      <c r="U717" s="55">
        <v>13.347</v>
      </c>
      <c r="AN717" s="37">
        <v>117</v>
      </c>
      <c r="AO717" s="53"/>
    </row>
    <row r="718" spans="1:41" ht="15.6" x14ac:dyDescent="0.6">
      <c r="A718" s="53" t="s">
        <v>329</v>
      </c>
      <c r="B718" s="54">
        <v>33933</v>
      </c>
      <c r="G718" s="53">
        <v>471.42299999999994</v>
      </c>
      <c r="I718" s="53">
        <v>101.7</v>
      </c>
      <c r="M718" s="55">
        <v>0</v>
      </c>
      <c r="N718" s="55"/>
      <c r="O718" s="55"/>
      <c r="U718" s="55">
        <v>10.487</v>
      </c>
      <c r="AN718" s="37">
        <v>124</v>
      </c>
      <c r="AO718" s="53"/>
    </row>
    <row r="719" spans="1:41" ht="15.6" x14ac:dyDescent="0.6">
      <c r="A719" s="53" t="s">
        <v>329</v>
      </c>
      <c r="B719" s="54">
        <v>33939</v>
      </c>
      <c r="G719" s="53">
        <v>498.59300000000002</v>
      </c>
      <c r="I719" s="53"/>
      <c r="M719" s="55">
        <v>0</v>
      </c>
      <c r="N719" s="55"/>
      <c r="O719" s="55"/>
      <c r="U719" s="55">
        <v>11.44</v>
      </c>
      <c r="AN719" s="37">
        <v>130</v>
      </c>
      <c r="AO719" s="55">
        <v>36.666699999999999</v>
      </c>
    </row>
    <row r="720" spans="1:41" ht="15.6" x14ac:dyDescent="0.6">
      <c r="A720" s="53" t="s">
        <v>330</v>
      </c>
      <c r="B720" s="54">
        <v>33883</v>
      </c>
      <c r="G720" s="53">
        <v>33.128</v>
      </c>
      <c r="I720" s="53"/>
      <c r="M720" s="55">
        <v>0.12895200000000001</v>
      </c>
      <c r="N720" s="55"/>
      <c r="O720" s="55"/>
      <c r="U720" s="55">
        <v>9.5329999999999995</v>
      </c>
      <c r="AN720" s="37">
        <v>74</v>
      </c>
      <c r="AO720" s="53"/>
    </row>
    <row r="721" spans="1:41" ht="15.6" x14ac:dyDescent="0.6">
      <c r="A721" s="53" t="s">
        <v>330</v>
      </c>
      <c r="B721" s="54">
        <v>33891</v>
      </c>
      <c r="G721" s="53">
        <v>72.510999999999996</v>
      </c>
      <c r="I721" s="53"/>
      <c r="M721" s="55">
        <v>0.27738000000000002</v>
      </c>
      <c r="N721" s="55"/>
      <c r="O721" s="55"/>
      <c r="U721" s="55">
        <v>13.347</v>
      </c>
      <c r="AN721" s="37">
        <v>82</v>
      </c>
      <c r="AO721" s="53"/>
    </row>
    <row r="722" spans="1:41" ht="15.6" x14ac:dyDescent="0.6">
      <c r="A722" s="53" t="s">
        <v>330</v>
      </c>
      <c r="B722" s="54">
        <v>33898</v>
      </c>
      <c r="G722" s="53">
        <v>160.00700000000001</v>
      </c>
      <c r="I722" s="53"/>
      <c r="M722" s="55">
        <v>0.59352000000000005</v>
      </c>
      <c r="N722" s="55"/>
      <c r="O722" s="55"/>
      <c r="U722" s="55">
        <v>17.16</v>
      </c>
      <c r="AN722" s="37">
        <v>89</v>
      </c>
      <c r="AO722" s="53"/>
    </row>
    <row r="723" spans="1:41" ht="15.6" x14ac:dyDescent="0.6">
      <c r="A723" s="53" t="s">
        <v>330</v>
      </c>
      <c r="B723" s="54">
        <v>33905</v>
      </c>
      <c r="G723" s="53">
        <v>157.767</v>
      </c>
      <c r="I723" s="53"/>
      <c r="M723" s="55">
        <v>0.63327999999999995</v>
      </c>
      <c r="N723" s="55"/>
      <c r="O723" s="55"/>
      <c r="U723" s="55">
        <v>10.487</v>
      </c>
      <c r="AN723" s="37">
        <v>96</v>
      </c>
      <c r="AO723" s="53"/>
    </row>
    <row r="724" spans="1:41" ht="15.6" x14ac:dyDescent="0.6">
      <c r="A724" s="53" t="s">
        <v>330</v>
      </c>
      <c r="B724" s="54">
        <v>33912</v>
      </c>
      <c r="G724" s="53">
        <v>191.62</v>
      </c>
      <c r="I724" s="53"/>
      <c r="M724" s="55">
        <v>0.57177999999999995</v>
      </c>
      <c r="N724" s="55"/>
      <c r="O724" s="55"/>
      <c r="U724" s="55">
        <v>8.58</v>
      </c>
      <c r="AN724" s="37">
        <v>103</v>
      </c>
      <c r="AO724" s="53"/>
    </row>
    <row r="725" spans="1:41" ht="15.6" x14ac:dyDescent="0.6">
      <c r="A725" s="53" t="s">
        <v>330</v>
      </c>
      <c r="B725" s="54">
        <v>33919</v>
      </c>
      <c r="G725" s="53">
        <v>266.93299999999999</v>
      </c>
      <c r="I725" s="53"/>
      <c r="M725" s="55">
        <v>0.67764999999999997</v>
      </c>
      <c r="N725" s="55"/>
      <c r="O725" s="55"/>
      <c r="U725" s="55">
        <v>9.5329999999999995</v>
      </c>
      <c r="AN725" s="37">
        <v>110</v>
      </c>
      <c r="AO725" s="53"/>
    </row>
    <row r="726" spans="1:41" ht="15.6" x14ac:dyDescent="0.6">
      <c r="A726" s="53" t="s">
        <v>330</v>
      </c>
      <c r="B726" s="54">
        <v>33926</v>
      </c>
      <c r="G726" s="53">
        <v>323.37099999999998</v>
      </c>
      <c r="I726" s="53"/>
      <c r="M726" s="55">
        <v>0.61585000000000001</v>
      </c>
      <c r="N726" s="55"/>
      <c r="O726" s="55"/>
      <c r="U726" s="55">
        <v>8.58</v>
      </c>
      <c r="AN726" s="37">
        <v>117</v>
      </c>
      <c r="AO726" s="53"/>
    </row>
    <row r="727" spans="1:41" ht="15.6" x14ac:dyDescent="0.6">
      <c r="A727" s="53" t="s">
        <v>330</v>
      </c>
      <c r="B727" s="54">
        <v>33933</v>
      </c>
      <c r="G727" s="53">
        <v>340.05399999999997</v>
      </c>
      <c r="I727" s="53"/>
      <c r="M727" s="55"/>
      <c r="N727" s="55"/>
      <c r="O727" s="55"/>
      <c r="U727" s="55">
        <v>7.6269999999999998</v>
      </c>
      <c r="AN727" s="37">
        <v>124</v>
      </c>
      <c r="AO727" s="53"/>
    </row>
    <row r="728" spans="1:41" ht="15.6" x14ac:dyDescent="0.6">
      <c r="A728" s="56" t="s">
        <v>330</v>
      </c>
      <c r="B728" s="57">
        <v>33939</v>
      </c>
      <c r="G728" s="56">
        <v>583.43999999999994</v>
      </c>
      <c r="I728" s="56">
        <v>141.6</v>
      </c>
      <c r="M728" s="58"/>
      <c r="N728" s="58"/>
      <c r="O728" s="58"/>
      <c r="U728" s="58"/>
      <c r="AN728" s="37">
        <v>130</v>
      </c>
      <c r="AO728" s="56">
        <v>35</v>
      </c>
    </row>
    <row r="729" spans="1:41" ht="15.6" x14ac:dyDescent="0.6">
      <c r="A729" s="56" t="s">
        <v>331</v>
      </c>
      <c r="B729" s="57">
        <v>33939</v>
      </c>
      <c r="G729" s="56"/>
      <c r="I729" s="56">
        <v>244.7</v>
      </c>
      <c r="M729" s="58"/>
      <c r="N729" s="58"/>
      <c r="O729" s="58"/>
      <c r="U729" s="58"/>
      <c r="AN729" s="37">
        <v>130</v>
      </c>
      <c r="AO729" s="56">
        <v>35</v>
      </c>
    </row>
    <row r="730" spans="1:41" ht="15.6" x14ac:dyDescent="0.6">
      <c r="A730" s="56" t="s">
        <v>332</v>
      </c>
      <c r="B730" s="57">
        <v>33939</v>
      </c>
      <c r="G730" s="56"/>
      <c r="I730" s="56">
        <v>259.5</v>
      </c>
      <c r="M730" s="58"/>
      <c r="N730" s="58"/>
      <c r="O730" s="58"/>
      <c r="U730" s="58"/>
      <c r="AN730" s="37">
        <v>130</v>
      </c>
      <c r="AO730" s="56">
        <v>35</v>
      </c>
    </row>
    <row r="731" spans="1:41" ht="15.6" x14ac:dyDescent="0.6">
      <c r="A731" s="56" t="s">
        <v>333</v>
      </c>
      <c r="B731" s="57">
        <v>33939</v>
      </c>
      <c r="G731" s="56"/>
      <c r="I731" s="56">
        <v>211.5</v>
      </c>
      <c r="M731" s="58"/>
      <c r="N731" s="58"/>
      <c r="O731" s="58"/>
      <c r="U731" s="58"/>
      <c r="AN731" s="37">
        <v>130</v>
      </c>
      <c r="AO731" s="56">
        <v>35</v>
      </c>
    </row>
    <row r="732" spans="1:41" ht="15.6" x14ac:dyDescent="0.6">
      <c r="A732" s="56" t="s">
        <v>334</v>
      </c>
      <c r="B732" s="57">
        <v>33883</v>
      </c>
      <c r="G732" s="56">
        <v>144.506</v>
      </c>
      <c r="I732" s="56"/>
      <c r="M732" s="58">
        <v>0.60349200000000003</v>
      </c>
      <c r="N732" s="58"/>
      <c r="O732" s="58"/>
      <c r="U732" s="58">
        <v>49.573</v>
      </c>
      <c r="AN732" s="37">
        <v>74</v>
      </c>
      <c r="AO732" s="56"/>
    </row>
    <row r="733" spans="1:41" ht="15.6" x14ac:dyDescent="0.6">
      <c r="A733" s="56" t="s">
        <v>334</v>
      </c>
      <c r="B733" s="57">
        <v>33891</v>
      </c>
      <c r="G733" s="56">
        <v>160.95099999999999</v>
      </c>
      <c r="I733" s="56"/>
      <c r="M733" s="58">
        <v>0.61872000000000005</v>
      </c>
      <c r="N733" s="58"/>
      <c r="O733" s="58"/>
      <c r="U733" s="58">
        <v>47.667000000000002</v>
      </c>
      <c r="AN733" s="37">
        <v>82</v>
      </c>
      <c r="AO733" s="56"/>
    </row>
    <row r="734" spans="1:41" ht="15.6" x14ac:dyDescent="0.6">
      <c r="A734" s="56" t="s">
        <v>334</v>
      </c>
      <c r="B734" s="57">
        <v>33898</v>
      </c>
      <c r="G734" s="56">
        <v>188.56900000000002</v>
      </c>
      <c r="I734" s="56"/>
      <c r="M734" s="58">
        <v>0.65015000000000001</v>
      </c>
      <c r="N734" s="58"/>
      <c r="O734" s="58"/>
      <c r="U734" s="58">
        <v>42.9</v>
      </c>
      <c r="AN734" s="37">
        <v>89</v>
      </c>
      <c r="AO734" s="56"/>
    </row>
    <row r="735" spans="1:41" ht="15.6" x14ac:dyDescent="0.6">
      <c r="A735" s="56" t="s">
        <v>334</v>
      </c>
      <c r="B735" s="57">
        <v>33905</v>
      </c>
      <c r="G735" s="56">
        <v>336.32600000000002</v>
      </c>
      <c r="I735" s="56"/>
      <c r="M735" s="58">
        <v>0.96879000000000004</v>
      </c>
      <c r="N735" s="58"/>
      <c r="O735" s="58"/>
      <c r="U735" s="58">
        <v>48.62</v>
      </c>
      <c r="AN735" s="37">
        <v>96</v>
      </c>
      <c r="AO735" s="56"/>
    </row>
    <row r="736" spans="1:41" ht="15.6" x14ac:dyDescent="0.6">
      <c r="A736" s="56" t="s">
        <v>334</v>
      </c>
      <c r="B736" s="57">
        <v>33912</v>
      </c>
      <c r="G736" s="56">
        <v>288.86</v>
      </c>
      <c r="I736" s="56"/>
      <c r="M736" s="58">
        <v>0.51656000000000002</v>
      </c>
      <c r="N736" s="58"/>
      <c r="O736" s="58"/>
      <c r="U736" s="58">
        <v>36.226999999999997</v>
      </c>
      <c r="AN736" s="37">
        <v>103</v>
      </c>
      <c r="AO736" s="56"/>
    </row>
    <row r="737" spans="1:41" ht="15.6" x14ac:dyDescent="0.6">
      <c r="A737" s="56" t="s">
        <v>334</v>
      </c>
      <c r="B737" s="57">
        <v>33919</v>
      </c>
      <c r="G737" s="56">
        <v>496.68700000000001</v>
      </c>
      <c r="I737" s="56"/>
      <c r="M737" s="58">
        <v>0.65715000000000001</v>
      </c>
      <c r="N737" s="58"/>
      <c r="O737" s="58"/>
      <c r="U737" s="58">
        <v>44.807000000000002</v>
      </c>
      <c r="AN737" s="37">
        <v>110</v>
      </c>
      <c r="AO737" s="56"/>
    </row>
    <row r="738" spans="1:41" ht="15.6" x14ac:dyDescent="0.6">
      <c r="A738" s="56" t="s">
        <v>334</v>
      </c>
      <c r="B738" s="57">
        <v>33926</v>
      </c>
      <c r="G738" s="56">
        <v>470.08900000000006</v>
      </c>
      <c r="I738" s="56"/>
      <c r="M738" s="58">
        <v>0.52129000000000003</v>
      </c>
      <c r="N738" s="58"/>
      <c r="O738" s="58"/>
      <c r="U738" s="58">
        <v>43.853000000000002</v>
      </c>
      <c r="AN738" s="37">
        <v>117</v>
      </c>
      <c r="AO738" s="56"/>
    </row>
    <row r="739" spans="1:41" ht="15.6" x14ac:dyDescent="0.6">
      <c r="A739" s="56" t="s">
        <v>334</v>
      </c>
      <c r="B739" s="57">
        <v>33933</v>
      </c>
      <c r="G739" s="56">
        <v>837.40800000000002</v>
      </c>
      <c r="I739" s="56"/>
      <c r="M739" s="58"/>
      <c r="N739" s="58"/>
      <c r="O739" s="58"/>
      <c r="U739" s="58">
        <v>41.947000000000003</v>
      </c>
      <c r="AN739" s="37">
        <v>124</v>
      </c>
      <c r="AO739" s="56"/>
    </row>
    <row r="740" spans="1:41" ht="15.6" x14ac:dyDescent="0.6">
      <c r="A740" s="56" t="s">
        <v>334</v>
      </c>
      <c r="B740" s="57">
        <v>33939</v>
      </c>
      <c r="G740" s="56"/>
      <c r="I740" s="56">
        <v>298.10000000000002</v>
      </c>
      <c r="M740" s="58"/>
      <c r="N740" s="58"/>
      <c r="O740" s="58"/>
      <c r="U740" s="58"/>
      <c r="AN740" s="37">
        <v>130</v>
      </c>
      <c r="AO740" s="58">
        <v>33.333300000000001</v>
      </c>
    </row>
    <row r="741" spans="1:41" ht="15.6" x14ac:dyDescent="0.6">
      <c r="A741" s="53" t="s">
        <v>335</v>
      </c>
      <c r="B741" s="54">
        <v>33883</v>
      </c>
      <c r="G741" s="53">
        <v>117.556</v>
      </c>
      <c r="I741" s="53"/>
      <c r="M741" s="55">
        <v>0.474356</v>
      </c>
      <c r="N741" s="55"/>
      <c r="O741" s="55"/>
      <c r="U741" s="55">
        <v>56.247</v>
      </c>
      <c r="AN741" s="37">
        <v>74</v>
      </c>
      <c r="AO741" s="53"/>
    </row>
    <row r="742" spans="1:41" ht="15.6" x14ac:dyDescent="0.6">
      <c r="A742" s="53" t="s">
        <v>335</v>
      </c>
      <c r="B742" s="54">
        <v>33891</v>
      </c>
      <c r="G742" s="53">
        <v>125.878</v>
      </c>
      <c r="I742" s="53"/>
      <c r="M742" s="55">
        <v>0.47382000000000002</v>
      </c>
      <c r="N742" s="55"/>
      <c r="O742" s="55"/>
      <c r="U742" s="55">
        <v>42.9</v>
      </c>
      <c r="AN742" s="37">
        <v>82</v>
      </c>
      <c r="AO742" s="53"/>
    </row>
    <row r="743" spans="1:41" ht="15.6" x14ac:dyDescent="0.6">
      <c r="A743" s="53" t="s">
        <v>335</v>
      </c>
      <c r="B743" s="54">
        <v>33898</v>
      </c>
      <c r="G743" s="53">
        <v>187.90199999999999</v>
      </c>
      <c r="I743" s="53"/>
      <c r="M743" s="55">
        <v>0.68288000000000004</v>
      </c>
      <c r="N743" s="55"/>
      <c r="O743" s="55"/>
      <c r="U743" s="55">
        <v>42.9</v>
      </c>
      <c r="AN743" s="37">
        <v>89</v>
      </c>
      <c r="AO743" s="53"/>
    </row>
    <row r="744" spans="1:41" ht="15.6" x14ac:dyDescent="0.6">
      <c r="A744" s="53" t="s">
        <v>335</v>
      </c>
      <c r="B744" s="54">
        <v>33905</v>
      </c>
      <c r="G744" s="53">
        <v>275.161</v>
      </c>
      <c r="I744" s="53"/>
      <c r="M744" s="55">
        <v>0.85960000000000003</v>
      </c>
      <c r="N744" s="55"/>
      <c r="O744" s="55"/>
      <c r="U744" s="55">
        <v>44.807000000000002</v>
      </c>
      <c r="AN744" s="37">
        <v>96</v>
      </c>
      <c r="AO744" s="53"/>
    </row>
    <row r="745" spans="1:41" ht="15.6" x14ac:dyDescent="0.6">
      <c r="A745" s="53" t="s">
        <v>335</v>
      </c>
      <c r="B745" s="54">
        <v>33912</v>
      </c>
      <c r="G745" s="53">
        <v>297.44</v>
      </c>
      <c r="I745" s="53"/>
      <c r="M745" s="55">
        <v>0.60416000000000003</v>
      </c>
      <c r="N745" s="55"/>
      <c r="O745" s="55"/>
      <c r="U745" s="55">
        <v>34.32</v>
      </c>
      <c r="AN745" s="37">
        <v>103</v>
      </c>
      <c r="AO745" s="53"/>
    </row>
    <row r="746" spans="1:41" ht="15.6" x14ac:dyDescent="0.6">
      <c r="A746" s="53" t="s">
        <v>335</v>
      </c>
      <c r="B746" s="54">
        <v>33919</v>
      </c>
      <c r="G746" s="53">
        <v>508.12700000000007</v>
      </c>
      <c r="I746" s="53"/>
      <c r="M746" s="55">
        <v>0.96686000000000005</v>
      </c>
      <c r="N746" s="55"/>
      <c r="O746" s="55"/>
      <c r="U746" s="55">
        <v>40.04</v>
      </c>
      <c r="AN746" s="37">
        <v>110</v>
      </c>
      <c r="AO746" s="53"/>
    </row>
    <row r="747" spans="1:41" ht="15.6" x14ac:dyDescent="0.6">
      <c r="A747" s="53" t="s">
        <v>335</v>
      </c>
      <c r="B747" s="54">
        <v>33926</v>
      </c>
      <c r="G747" s="53">
        <v>574.38300000000004</v>
      </c>
      <c r="I747" s="53"/>
      <c r="M747" s="55">
        <v>0.92559999999999998</v>
      </c>
      <c r="N747" s="55"/>
      <c r="O747" s="55"/>
      <c r="U747" s="55">
        <v>36.226999999999997</v>
      </c>
      <c r="AN747" s="37">
        <v>117</v>
      </c>
      <c r="AO747" s="53"/>
    </row>
    <row r="748" spans="1:41" ht="15.6" x14ac:dyDescent="0.6">
      <c r="A748" s="53" t="s">
        <v>335</v>
      </c>
      <c r="B748" s="54">
        <v>33933</v>
      </c>
      <c r="G748" s="53">
        <v>519.28100000000006</v>
      </c>
      <c r="I748" s="53"/>
      <c r="M748" s="55"/>
      <c r="N748" s="55"/>
      <c r="O748" s="55"/>
      <c r="U748" s="55">
        <v>37.18</v>
      </c>
      <c r="AN748" s="37">
        <v>124</v>
      </c>
      <c r="AO748" s="53"/>
    </row>
    <row r="749" spans="1:41" ht="15.6" x14ac:dyDescent="0.6">
      <c r="A749" s="56" t="s">
        <v>335</v>
      </c>
      <c r="B749" s="57">
        <v>33939</v>
      </c>
      <c r="G749" s="56"/>
      <c r="I749" s="56">
        <v>230.1</v>
      </c>
      <c r="M749" s="58"/>
      <c r="N749" s="58"/>
      <c r="O749" s="58"/>
      <c r="U749" s="58"/>
      <c r="AN749" s="37">
        <v>130</v>
      </c>
      <c r="AO749" s="58">
        <v>33.333300000000001</v>
      </c>
    </row>
    <row r="750" spans="1:41" ht="15.6" x14ac:dyDescent="0.6">
      <c r="A750" s="53" t="s">
        <v>336</v>
      </c>
      <c r="B750" s="54">
        <v>33883</v>
      </c>
      <c r="G750" s="53">
        <v>97.14500000000001</v>
      </c>
      <c r="I750" s="53"/>
      <c r="M750" s="55">
        <v>0.45653100000000002</v>
      </c>
      <c r="N750" s="55"/>
      <c r="O750" s="55"/>
      <c r="U750" s="55">
        <v>45.76</v>
      </c>
      <c r="AN750" s="37">
        <v>74</v>
      </c>
      <c r="AO750" s="53"/>
    </row>
    <row r="751" spans="1:41" ht="15.6" x14ac:dyDescent="0.6">
      <c r="A751" s="53" t="s">
        <v>336</v>
      </c>
      <c r="B751" s="54">
        <v>33891</v>
      </c>
      <c r="G751" s="53">
        <v>129.386</v>
      </c>
      <c r="I751" s="53"/>
      <c r="M751" s="55">
        <v>0.56357999999999997</v>
      </c>
      <c r="N751" s="55"/>
      <c r="O751" s="55"/>
      <c r="U751" s="55">
        <v>45.76</v>
      </c>
      <c r="AN751" s="37">
        <v>82</v>
      </c>
      <c r="AO751" s="53"/>
    </row>
    <row r="752" spans="1:41" ht="15.6" x14ac:dyDescent="0.6">
      <c r="A752" s="53" t="s">
        <v>336</v>
      </c>
      <c r="B752" s="54">
        <v>33898</v>
      </c>
      <c r="G752" s="53">
        <v>181.21899999999999</v>
      </c>
      <c r="I752" s="53"/>
      <c r="M752" s="55">
        <v>0.68108000000000002</v>
      </c>
      <c r="N752" s="55"/>
      <c r="O752" s="55"/>
      <c r="U752" s="55">
        <v>39.087000000000003</v>
      </c>
      <c r="AN752" s="37">
        <v>89</v>
      </c>
      <c r="AO752" s="53"/>
    </row>
    <row r="753" spans="1:41" ht="15.6" x14ac:dyDescent="0.6">
      <c r="A753" s="53" t="s">
        <v>336</v>
      </c>
      <c r="B753" s="54">
        <v>33905</v>
      </c>
      <c r="G753" s="53">
        <v>199.93299999999999</v>
      </c>
      <c r="I753" s="53"/>
      <c r="M753" s="55">
        <v>0.65293000000000001</v>
      </c>
      <c r="N753" s="55"/>
      <c r="O753" s="55"/>
      <c r="U753" s="55">
        <v>34.32</v>
      </c>
      <c r="AN753" s="37">
        <v>96</v>
      </c>
      <c r="AO753" s="53"/>
    </row>
    <row r="754" spans="1:41" ht="15.6" x14ac:dyDescent="0.6">
      <c r="A754" s="53" t="s">
        <v>336</v>
      </c>
      <c r="B754" s="54">
        <v>33911</v>
      </c>
      <c r="G754" s="53">
        <v>411.84</v>
      </c>
      <c r="I754" s="53"/>
      <c r="M754" s="55">
        <v>0.77554999999999996</v>
      </c>
      <c r="N754" s="55"/>
      <c r="O754" s="55"/>
      <c r="U754" s="55">
        <v>61.966999999999999</v>
      </c>
      <c r="AN754" s="37">
        <v>102</v>
      </c>
      <c r="AO754" s="53"/>
    </row>
    <row r="755" spans="1:41" ht="15.6" x14ac:dyDescent="0.6">
      <c r="A755" s="53" t="s">
        <v>336</v>
      </c>
      <c r="B755" s="54">
        <v>33919</v>
      </c>
      <c r="G755" s="53">
        <v>382.28699999999998</v>
      </c>
      <c r="I755" s="53"/>
      <c r="M755" s="55">
        <v>0.70125000000000004</v>
      </c>
      <c r="N755" s="55"/>
      <c r="O755" s="55"/>
      <c r="U755" s="55">
        <v>34.32</v>
      </c>
      <c r="AN755" s="37">
        <v>110</v>
      </c>
      <c r="AO755" s="53"/>
    </row>
    <row r="756" spans="1:41" ht="15.6" x14ac:dyDescent="0.6">
      <c r="A756" s="53" t="s">
        <v>336</v>
      </c>
      <c r="B756" s="54">
        <v>33926</v>
      </c>
      <c r="G756" s="53">
        <v>514.79999999999995</v>
      </c>
      <c r="I756" s="53"/>
      <c r="M756" s="55">
        <v>0.60748000000000002</v>
      </c>
      <c r="N756" s="55"/>
      <c r="O756" s="55"/>
      <c r="U756" s="55">
        <v>39.087000000000003</v>
      </c>
      <c r="AN756" s="37">
        <v>117</v>
      </c>
      <c r="AO756" s="53"/>
    </row>
    <row r="757" spans="1:41" ht="15.6" x14ac:dyDescent="0.6">
      <c r="A757" s="53" t="s">
        <v>336</v>
      </c>
      <c r="B757" s="54">
        <v>33933</v>
      </c>
      <c r="G757" s="53">
        <v>525.66800000000001</v>
      </c>
      <c r="I757" s="53"/>
      <c r="M757" s="55"/>
      <c r="N757" s="55"/>
      <c r="O757" s="55"/>
      <c r="U757" s="55">
        <v>39.087000000000003</v>
      </c>
      <c r="AN757" s="37">
        <v>124</v>
      </c>
      <c r="AO757" s="53"/>
    </row>
    <row r="758" spans="1:41" ht="15.6" x14ac:dyDescent="0.6">
      <c r="A758" s="56" t="s">
        <v>336</v>
      </c>
      <c r="B758" s="57">
        <v>33939</v>
      </c>
      <c r="G758" s="56"/>
      <c r="I758" s="56">
        <v>264.8</v>
      </c>
      <c r="M758" s="58"/>
      <c r="N758" s="58"/>
      <c r="O758" s="58"/>
      <c r="U758" s="58"/>
      <c r="AN758" s="37">
        <v>130</v>
      </c>
      <c r="AO758" s="56">
        <v>30</v>
      </c>
    </row>
    <row r="759" spans="1:41" ht="15.6" x14ac:dyDescent="0.6">
      <c r="A759" s="56" t="s">
        <v>337</v>
      </c>
      <c r="B759" s="57">
        <v>33939</v>
      </c>
      <c r="G759" s="56"/>
      <c r="I759" s="56">
        <v>326.7</v>
      </c>
      <c r="M759" s="58"/>
      <c r="N759" s="58"/>
      <c r="O759" s="58"/>
      <c r="U759" s="58"/>
      <c r="AN759" s="37">
        <v>130</v>
      </c>
      <c r="AO759" s="56">
        <v>35</v>
      </c>
    </row>
    <row r="760" spans="1:41" ht="15.6" x14ac:dyDescent="0.6">
      <c r="A760" s="56" t="s">
        <v>338</v>
      </c>
      <c r="B760" s="57">
        <v>33939</v>
      </c>
      <c r="G760" s="56"/>
      <c r="I760" s="56">
        <v>293.3</v>
      </c>
      <c r="M760" s="58"/>
      <c r="N760" s="58"/>
      <c r="O760" s="58"/>
      <c r="U760" s="58"/>
      <c r="AN760" s="37">
        <v>130</v>
      </c>
      <c r="AO760" s="56">
        <v>35</v>
      </c>
    </row>
    <row r="761" spans="1:41" ht="15.6" x14ac:dyDescent="0.6">
      <c r="A761" s="56" t="s">
        <v>339</v>
      </c>
      <c r="B761" s="57">
        <v>33939</v>
      </c>
      <c r="G761" s="56"/>
      <c r="I761" s="56">
        <v>322.3</v>
      </c>
      <c r="M761" s="58"/>
      <c r="N761" s="58"/>
      <c r="O761" s="58"/>
      <c r="U761" s="58"/>
      <c r="AN761" s="37">
        <v>130</v>
      </c>
      <c r="AO761" s="58">
        <v>33.333300000000001</v>
      </c>
    </row>
    <row r="762" spans="1:41" ht="15.6" x14ac:dyDescent="0.6">
      <c r="A762" s="56" t="s">
        <v>340</v>
      </c>
      <c r="B762" s="57">
        <v>33939</v>
      </c>
      <c r="G762" s="56"/>
      <c r="I762" s="56">
        <v>269.60000000000002</v>
      </c>
      <c r="M762" s="58"/>
      <c r="N762" s="58"/>
      <c r="O762" s="58"/>
      <c r="U762" s="58"/>
      <c r="AN762" s="37">
        <v>130</v>
      </c>
      <c r="AO762" s="58">
        <v>31.666699999999999</v>
      </c>
    </row>
    <row r="763" spans="1:41" ht="15.6" x14ac:dyDescent="0.6">
      <c r="A763" s="53" t="s">
        <v>341</v>
      </c>
      <c r="B763" s="54">
        <v>33883</v>
      </c>
      <c r="G763" s="53">
        <v>151.91400000000002</v>
      </c>
      <c r="I763" s="53"/>
      <c r="M763" s="55">
        <v>0.65970200000000001</v>
      </c>
      <c r="N763" s="55"/>
      <c r="O763" s="55"/>
      <c r="U763" s="55">
        <v>75.313000000000002</v>
      </c>
      <c r="AN763" s="37">
        <v>74</v>
      </c>
      <c r="AO763" s="53"/>
    </row>
    <row r="764" spans="1:41" ht="15.6" x14ac:dyDescent="0.6">
      <c r="A764" s="53" t="s">
        <v>341</v>
      </c>
      <c r="B764" s="54">
        <v>33891</v>
      </c>
      <c r="G764" s="53">
        <v>157.17599999999999</v>
      </c>
      <c r="I764" s="53"/>
      <c r="M764" s="55">
        <v>0.63973000000000002</v>
      </c>
      <c r="N764" s="55"/>
      <c r="O764" s="55"/>
      <c r="U764" s="55">
        <v>68.64</v>
      </c>
      <c r="AN764" s="37">
        <v>82</v>
      </c>
      <c r="AO764" s="53"/>
    </row>
    <row r="765" spans="1:41" ht="15.6" x14ac:dyDescent="0.6">
      <c r="A765" s="53" t="s">
        <v>341</v>
      </c>
      <c r="B765" s="54">
        <v>33898</v>
      </c>
      <c r="G765" s="53">
        <v>241.327</v>
      </c>
      <c r="I765" s="53"/>
      <c r="M765" s="55">
        <v>0.88936999999999999</v>
      </c>
      <c r="N765" s="55"/>
      <c r="O765" s="55"/>
      <c r="U765" s="55">
        <v>87.706999999999994</v>
      </c>
      <c r="AN765" s="37">
        <v>89</v>
      </c>
      <c r="AO765" s="53"/>
    </row>
    <row r="766" spans="1:41" ht="15.6" x14ac:dyDescent="0.6">
      <c r="A766" s="53" t="s">
        <v>341</v>
      </c>
      <c r="B766" s="54">
        <v>33905</v>
      </c>
      <c r="G766" s="53">
        <v>363.02</v>
      </c>
      <c r="I766" s="53"/>
      <c r="M766" s="55">
        <v>0.93198999999999999</v>
      </c>
      <c r="N766" s="55"/>
      <c r="O766" s="55"/>
      <c r="U766" s="55">
        <v>102.00700000000001</v>
      </c>
      <c r="AN766" s="37">
        <v>96</v>
      </c>
      <c r="AO766" s="53"/>
    </row>
    <row r="767" spans="1:41" ht="15.6" x14ac:dyDescent="0.6">
      <c r="A767" s="53" t="s">
        <v>341</v>
      </c>
      <c r="B767" s="54">
        <v>33912</v>
      </c>
      <c r="G767" s="53">
        <v>486.2</v>
      </c>
      <c r="I767" s="53"/>
      <c r="M767" s="55">
        <v>0.83975999999999995</v>
      </c>
      <c r="N767" s="55"/>
      <c r="O767" s="55"/>
      <c r="U767" s="55">
        <v>85.8</v>
      </c>
      <c r="AN767" s="37">
        <v>103</v>
      </c>
      <c r="AO767" s="53"/>
    </row>
    <row r="768" spans="1:41" ht="15.6" x14ac:dyDescent="0.6">
      <c r="A768" s="53" t="s">
        <v>341</v>
      </c>
      <c r="B768" s="54">
        <v>33919</v>
      </c>
      <c r="G768" s="53">
        <v>638.73299999999995</v>
      </c>
      <c r="I768" s="53"/>
      <c r="M768" s="55">
        <v>0.76202000000000003</v>
      </c>
      <c r="N768" s="55"/>
      <c r="O768" s="55"/>
      <c r="U768" s="55">
        <v>102.00700000000001</v>
      </c>
      <c r="AN768" s="37">
        <v>110</v>
      </c>
      <c r="AO768" s="53"/>
    </row>
    <row r="769" spans="1:41" ht="15.6" x14ac:dyDescent="0.6">
      <c r="A769" s="53" t="s">
        <v>341</v>
      </c>
      <c r="B769" s="54">
        <v>33926</v>
      </c>
      <c r="G769" s="53">
        <v>561.89499999999998</v>
      </c>
      <c r="I769" s="53"/>
      <c r="M769" s="55">
        <v>0.43419999999999997</v>
      </c>
      <c r="N769" s="55"/>
      <c r="O769" s="55"/>
      <c r="U769" s="55">
        <v>75.313000000000002</v>
      </c>
      <c r="AN769" s="37">
        <v>117</v>
      </c>
      <c r="AO769" s="53"/>
    </row>
    <row r="770" spans="1:41" ht="15.6" x14ac:dyDescent="0.6">
      <c r="A770" s="53" t="s">
        <v>341</v>
      </c>
      <c r="B770" s="54">
        <v>33933</v>
      </c>
      <c r="G770" s="53">
        <v>526.62400000000002</v>
      </c>
      <c r="I770" s="53"/>
      <c r="M770" s="55"/>
      <c r="N770" s="55"/>
      <c r="O770" s="55"/>
      <c r="U770" s="55">
        <v>67.686999999999998</v>
      </c>
      <c r="AN770" s="37">
        <v>124</v>
      </c>
      <c r="AO770" s="53"/>
    </row>
    <row r="771" spans="1:41" ht="15.6" x14ac:dyDescent="0.6">
      <c r="A771" s="56" t="s">
        <v>341</v>
      </c>
      <c r="B771" s="57">
        <v>33939</v>
      </c>
      <c r="G771" s="56"/>
      <c r="I771" s="56">
        <v>283</v>
      </c>
      <c r="M771" s="58"/>
      <c r="N771" s="58"/>
      <c r="O771" s="58"/>
      <c r="U771" s="58"/>
      <c r="AN771" s="37">
        <v>130</v>
      </c>
      <c r="AO771" s="56">
        <v>30</v>
      </c>
    </row>
    <row r="772" spans="1:41" ht="15.6" x14ac:dyDescent="0.6">
      <c r="A772" s="53" t="s">
        <v>342</v>
      </c>
      <c r="B772" s="54">
        <v>33883</v>
      </c>
      <c r="G772" s="53">
        <v>126.974</v>
      </c>
      <c r="I772" s="53"/>
      <c r="M772" s="55">
        <v>0.63090100000000005</v>
      </c>
      <c r="N772" s="55"/>
      <c r="O772" s="55"/>
      <c r="U772" s="55">
        <v>84.846999999999994</v>
      </c>
      <c r="AN772" s="37">
        <v>74</v>
      </c>
      <c r="AO772" s="53"/>
    </row>
    <row r="773" spans="1:41" ht="15.6" x14ac:dyDescent="0.6">
      <c r="A773" s="53" t="s">
        <v>342</v>
      </c>
      <c r="B773" s="54">
        <v>33891</v>
      </c>
      <c r="G773" s="53">
        <v>168.36799999999999</v>
      </c>
      <c r="I773" s="53"/>
      <c r="M773" s="55">
        <v>0.73962000000000006</v>
      </c>
      <c r="N773" s="55"/>
      <c r="O773" s="55"/>
      <c r="U773" s="55">
        <v>89.613</v>
      </c>
      <c r="AN773" s="37">
        <v>82</v>
      </c>
      <c r="AO773" s="53"/>
    </row>
    <row r="774" spans="1:41" ht="15.6" x14ac:dyDescent="0.6">
      <c r="A774" s="53" t="s">
        <v>342</v>
      </c>
      <c r="B774" s="54">
        <v>33898</v>
      </c>
      <c r="G774" s="53">
        <v>217.26500000000001</v>
      </c>
      <c r="I774" s="53"/>
      <c r="M774" s="55">
        <v>0.87663000000000002</v>
      </c>
      <c r="N774" s="55"/>
      <c r="O774" s="55"/>
      <c r="U774" s="55">
        <v>82.94</v>
      </c>
      <c r="AN774" s="37">
        <v>89</v>
      </c>
      <c r="AO774" s="53"/>
    </row>
    <row r="775" spans="1:41" ht="15.6" x14ac:dyDescent="0.6">
      <c r="A775" s="53" t="s">
        <v>342</v>
      </c>
      <c r="B775" s="54">
        <v>33905</v>
      </c>
      <c r="G775" s="53">
        <v>290.51900000000001</v>
      </c>
      <c r="I775" s="53"/>
      <c r="M775" s="55">
        <v>0.90866000000000002</v>
      </c>
      <c r="N775" s="55"/>
      <c r="O775" s="55"/>
      <c r="U775" s="55">
        <v>92.472999999999999</v>
      </c>
      <c r="AN775" s="37">
        <v>96</v>
      </c>
      <c r="AO775" s="53"/>
    </row>
    <row r="776" spans="1:41" ht="15.6" x14ac:dyDescent="0.6">
      <c r="A776" s="53" t="s">
        <v>342</v>
      </c>
      <c r="B776" s="54">
        <v>33912</v>
      </c>
      <c r="G776" s="53">
        <v>317.45999999999998</v>
      </c>
      <c r="I776" s="53"/>
      <c r="M776" s="55">
        <v>0.55652999999999997</v>
      </c>
      <c r="N776" s="55"/>
      <c r="O776" s="55"/>
      <c r="U776" s="55">
        <v>69.593000000000004</v>
      </c>
      <c r="AN776" s="37">
        <v>103</v>
      </c>
      <c r="AO776" s="53"/>
    </row>
    <row r="777" spans="1:41" ht="15.6" x14ac:dyDescent="0.6">
      <c r="A777" s="53" t="s">
        <v>342</v>
      </c>
      <c r="B777" s="54">
        <v>33919</v>
      </c>
      <c r="G777" s="53">
        <v>431.86</v>
      </c>
      <c r="I777" s="53"/>
      <c r="M777" s="55">
        <v>0.64573000000000003</v>
      </c>
      <c r="N777" s="55"/>
      <c r="O777" s="55"/>
      <c r="U777" s="55">
        <v>89.613</v>
      </c>
      <c r="AN777" s="37">
        <v>110</v>
      </c>
      <c r="AO777" s="53"/>
    </row>
    <row r="778" spans="1:41" ht="15.6" x14ac:dyDescent="0.6">
      <c r="A778" s="53" t="s">
        <v>342</v>
      </c>
      <c r="B778" s="54">
        <v>33926</v>
      </c>
      <c r="G778" s="53">
        <v>457.98100000000005</v>
      </c>
      <c r="I778" s="53"/>
      <c r="M778" s="55">
        <v>0.58087999999999995</v>
      </c>
      <c r="N778" s="55"/>
      <c r="O778" s="55"/>
      <c r="U778" s="55">
        <v>80.08</v>
      </c>
      <c r="AN778" s="37">
        <v>117</v>
      </c>
      <c r="AO778" s="53"/>
    </row>
    <row r="779" spans="1:41" ht="15.6" x14ac:dyDescent="0.6">
      <c r="A779" s="53" t="s">
        <v>342</v>
      </c>
      <c r="B779" s="54">
        <v>33933</v>
      </c>
      <c r="G779" s="53">
        <v>431.19600000000003</v>
      </c>
      <c r="I779" s="53"/>
      <c r="M779" s="55"/>
      <c r="N779" s="55"/>
      <c r="O779" s="55"/>
      <c r="U779" s="55">
        <v>78.173000000000002</v>
      </c>
      <c r="AN779" s="37">
        <v>124</v>
      </c>
      <c r="AO779" s="53"/>
    </row>
    <row r="780" spans="1:41" ht="15.6" x14ac:dyDescent="0.6">
      <c r="A780" s="56" t="s">
        <v>342</v>
      </c>
      <c r="B780" s="57">
        <v>33939</v>
      </c>
      <c r="G780" s="56"/>
      <c r="I780" s="56">
        <v>265.60000000000002</v>
      </c>
      <c r="M780" s="58"/>
      <c r="N780" s="58"/>
      <c r="O780" s="58"/>
      <c r="U780" s="58"/>
      <c r="AN780" s="37">
        <v>130</v>
      </c>
      <c r="AO780" s="56">
        <v>35</v>
      </c>
    </row>
    <row r="781" spans="1:41" ht="15.6" x14ac:dyDescent="0.6">
      <c r="A781" s="56" t="s">
        <v>343</v>
      </c>
      <c r="B781" s="57">
        <v>33939</v>
      </c>
      <c r="G781" s="56"/>
      <c r="I781" s="56">
        <v>246.7</v>
      </c>
      <c r="M781" s="58"/>
      <c r="N781" s="58"/>
      <c r="O781" s="58"/>
      <c r="U781" s="58"/>
      <c r="AN781" s="37">
        <v>130</v>
      </c>
      <c r="AO781" s="58">
        <v>31.666699999999999</v>
      </c>
    </row>
    <row r="782" spans="1:41" ht="15.6" x14ac:dyDescent="0.6">
      <c r="A782" s="56" t="s">
        <v>344</v>
      </c>
      <c r="B782" s="57">
        <v>33939</v>
      </c>
      <c r="G782" s="56"/>
      <c r="I782" s="56">
        <v>348.2</v>
      </c>
      <c r="M782" s="58"/>
      <c r="N782" s="58"/>
      <c r="O782" s="58"/>
      <c r="U782" s="58"/>
      <c r="AN782" s="37">
        <v>130</v>
      </c>
      <c r="AO782" s="58">
        <v>31.666699999999999</v>
      </c>
    </row>
    <row r="783" spans="1:41" ht="15.6" x14ac:dyDescent="0.6">
      <c r="A783" s="56" t="s">
        <v>345</v>
      </c>
      <c r="B783" s="57">
        <v>33939</v>
      </c>
      <c r="G783" s="56"/>
      <c r="I783" s="56">
        <v>271.7</v>
      </c>
      <c r="M783" s="58"/>
      <c r="N783" s="58"/>
      <c r="O783" s="58"/>
      <c r="U783" s="58"/>
      <c r="AN783" s="37">
        <v>130</v>
      </c>
      <c r="AO783" s="56">
        <v>35</v>
      </c>
    </row>
    <row r="784" spans="1:41" ht="15.6" x14ac:dyDescent="0.6">
      <c r="A784" s="56" t="s">
        <v>346</v>
      </c>
      <c r="B784" s="57">
        <v>33939</v>
      </c>
      <c r="G784" s="56"/>
      <c r="I784" s="56">
        <v>294.39999999999998</v>
      </c>
      <c r="M784" s="58"/>
      <c r="N784" s="58"/>
      <c r="O784" s="58"/>
      <c r="U784" s="58"/>
      <c r="AN784" s="37">
        <v>130</v>
      </c>
      <c r="AO784" s="58">
        <v>31.666699999999999</v>
      </c>
    </row>
    <row r="785" spans="1:41" ht="15.6" x14ac:dyDescent="0.6">
      <c r="A785" s="53" t="s">
        <v>347</v>
      </c>
      <c r="B785" s="54">
        <v>33883</v>
      </c>
      <c r="G785" s="53">
        <v>129.529</v>
      </c>
      <c r="I785" s="53"/>
      <c r="M785" s="55">
        <v>0.54841099999999998</v>
      </c>
      <c r="N785" s="55"/>
      <c r="O785" s="55"/>
      <c r="U785" s="55">
        <v>114.4</v>
      </c>
      <c r="AN785" s="37">
        <v>74</v>
      </c>
      <c r="AO785" s="53"/>
    </row>
    <row r="786" spans="1:41" ht="15.6" x14ac:dyDescent="0.6">
      <c r="A786" s="53" t="s">
        <v>347</v>
      </c>
      <c r="B786" s="54">
        <v>33891</v>
      </c>
      <c r="G786" s="53">
        <v>178.39699999999999</v>
      </c>
      <c r="I786" s="53"/>
      <c r="M786" s="55">
        <v>0.76524999999999999</v>
      </c>
      <c r="N786" s="55"/>
      <c r="O786" s="55"/>
      <c r="U786" s="55">
        <v>139.18700000000001</v>
      </c>
      <c r="AN786" s="37">
        <v>82</v>
      </c>
      <c r="AO786" s="53"/>
    </row>
    <row r="787" spans="1:41" ht="15.6" x14ac:dyDescent="0.6">
      <c r="A787" s="53" t="s">
        <v>347</v>
      </c>
      <c r="B787" s="54">
        <v>33898</v>
      </c>
      <c r="G787" s="53">
        <v>211.84</v>
      </c>
      <c r="I787" s="53"/>
      <c r="M787" s="55">
        <v>0.81006</v>
      </c>
      <c r="N787" s="55"/>
      <c r="O787" s="55"/>
      <c r="U787" s="55">
        <v>134.41999999999999</v>
      </c>
      <c r="AN787" s="37">
        <v>89</v>
      </c>
      <c r="AO787" s="53"/>
    </row>
    <row r="788" spans="1:41" ht="15.6" x14ac:dyDescent="0.6">
      <c r="A788" s="53" t="s">
        <v>347</v>
      </c>
      <c r="B788" s="54">
        <v>33905</v>
      </c>
      <c r="G788" s="53">
        <v>280.34699999999998</v>
      </c>
      <c r="I788" s="53"/>
      <c r="M788" s="55">
        <v>0.69160999999999995</v>
      </c>
      <c r="N788" s="55"/>
      <c r="O788" s="55"/>
      <c r="U788" s="55">
        <v>107.727</v>
      </c>
      <c r="AN788" s="37">
        <v>96</v>
      </c>
      <c r="AO788" s="53"/>
    </row>
    <row r="789" spans="1:41" ht="15.6" x14ac:dyDescent="0.6">
      <c r="A789" s="53" t="s">
        <v>347</v>
      </c>
      <c r="B789" s="54">
        <v>33912</v>
      </c>
      <c r="G789" s="53">
        <v>398.80399999999997</v>
      </c>
      <c r="I789" s="53"/>
      <c r="M789" s="55">
        <v>0.64573999999999998</v>
      </c>
      <c r="N789" s="55"/>
      <c r="O789" s="55"/>
      <c r="U789" s="55">
        <v>130.607</v>
      </c>
      <c r="AN789" s="37">
        <v>103</v>
      </c>
      <c r="AO789" s="53"/>
    </row>
    <row r="790" spans="1:41" ht="15.6" x14ac:dyDescent="0.6">
      <c r="A790" s="53" t="s">
        <v>347</v>
      </c>
      <c r="B790" s="54">
        <v>33919</v>
      </c>
      <c r="G790" s="53">
        <v>312.69299999999998</v>
      </c>
      <c r="I790" s="53"/>
      <c r="M790" s="55">
        <v>0.39752999999999999</v>
      </c>
      <c r="N790" s="55"/>
      <c r="O790" s="55"/>
      <c r="U790" s="55">
        <v>96.287000000000006</v>
      </c>
      <c r="AN790" s="37">
        <v>110</v>
      </c>
      <c r="AO790" s="53"/>
    </row>
    <row r="791" spans="1:41" ht="15.6" x14ac:dyDescent="0.6">
      <c r="A791" s="53" t="s">
        <v>347</v>
      </c>
      <c r="B791" s="54">
        <v>33926</v>
      </c>
      <c r="G791" s="53">
        <v>486.10500000000002</v>
      </c>
      <c r="I791" s="53"/>
      <c r="M791" s="55">
        <v>0.30975999999999998</v>
      </c>
      <c r="N791" s="55"/>
      <c r="O791" s="55"/>
      <c r="U791" s="55">
        <v>132.51300000000001</v>
      </c>
      <c r="AN791" s="37">
        <v>117</v>
      </c>
      <c r="AO791" s="53"/>
    </row>
    <row r="792" spans="1:41" ht="15.6" x14ac:dyDescent="0.6">
      <c r="A792" s="53" t="s">
        <v>347</v>
      </c>
      <c r="B792" s="54">
        <v>33933</v>
      </c>
      <c r="G792" s="53">
        <v>392.20400000000001</v>
      </c>
      <c r="I792" s="53"/>
      <c r="M792" s="55"/>
      <c r="N792" s="55"/>
      <c r="O792" s="55"/>
      <c r="U792" s="55">
        <v>118.21299999999999</v>
      </c>
      <c r="AN792" s="37">
        <v>124</v>
      </c>
      <c r="AO792" s="53"/>
    </row>
    <row r="793" spans="1:41" ht="15.6" x14ac:dyDescent="0.6">
      <c r="A793" s="56" t="s">
        <v>347</v>
      </c>
      <c r="B793" s="57">
        <v>33939</v>
      </c>
      <c r="G793" s="56"/>
      <c r="I793" s="56">
        <v>236.3</v>
      </c>
      <c r="M793" s="58"/>
      <c r="N793" s="58"/>
      <c r="O793" s="58"/>
      <c r="U793" s="58"/>
      <c r="AN793" s="37">
        <v>130</v>
      </c>
      <c r="AO793" s="58">
        <v>33.333300000000001</v>
      </c>
    </row>
    <row r="794" spans="1:41" ht="15.6" x14ac:dyDescent="0.6">
      <c r="A794" s="53" t="s">
        <v>348</v>
      </c>
      <c r="B794" s="54">
        <v>33883</v>
      </c>
      <c r="G794" s="53">
        <v>110.89200000000001</v>
      </c>
      <c r="I794" s="53"/>
      <c r="M794" s="55">
        <v>0.57794599999999996</v>
      </c>
      <c r="N794" s="55"/>
      <c r="O794" s="55"/>
      <c r="U794" s="55">
        <v>125.84</v>
      </c>
      <c r="AN794" s="37">
        <v>74</v>
      </c>
      <c r="AO794" s="53"/>
    </row>
    <row r="795" spans="1:41" ht="15.6" x14ac:dyDescent="0.6">
      <c r="A795" s="53" t="s">
        <v>348</v>
      </c>
      <c r="B795" s="54">
        <v>33891</v>
      </c>
      <c r="G795" s="53">
        <v>145.298</v>
      </c>
      <c r="I795" s="53"/>
      <c r="M795" s="55">
        <v>0.66047</v>
      </c>
      <c r="N795" s="55"/>
      <c r="O795" s="55"/>
      <c r="U795" s="55">
        <v>130.607</v>
      </c>
      <c r="AN795" s="37">
        <v>82</v>
      </c>
      <c r="AO795" s="53"/>
    </row>
    <row r="796" spans="1:41" ht="15.6" x14ac:dyDescent="0.6">
      <c r="A796" s="53" t="s">
        <v>348</v>
      </c>
      <c r="B796" s="54">
        <v>33898</v>
      </c>
      <c r="G796" s="53">
        <v>227.75100000000003</v>
      </c>
      <c r="I796" s="53"/>
      <c r="M796" s="55">
        <v>0.88644999999999996</v>
      </c>
      <c r="N796" s="55"/>
      <c r="O796" s="55"/>
      <c r="U796" s="55">
        <v>134.41999999999999</v>
      </c>
      <c r="AN796" s="37">
        <v>89</v>
      </c>
      <c r="AO796" s="53"/>
    </row>
    <row r="797" spans="1:41" ht="15.6" x14ac:dyDescent="0.6">
      <c r="A797" s="53" t="s">
        <v>348</v>
      </c>
      <c r="B797" s="54">
        <v>33905</v>
      </c>
      <c r="G797" s="53">
        <v>239.029</v>
      </c>
      <c r="I797" s="53"/>
      <c r="M797" s="55">
        <v>0.67952999999999997</v>
      </c>
      <c r="N797" s="55"/>
      <c r="O797" s="55"/>
      <c r="U797" s="55">
        <v>121.07299999999999</v>
      </c>
      <c r="AN797" s="37">
        <v>96</v>
      </c>
      <c r="AO797" s="53"/>
    </row>
    <row r="798" spans="1:41" ht="15.6" x14ac:dyDescent="0.6">
      <c r="A798" s="53" t="s">
        <v>348</v>
      </c>
      <c r="B798" s="54">
        <v>33912</v>
      </c>
      <c r="G798" s="53">
        <v>305.06700000000001</v>
      </c>
      <c r="I798" s="53"/>
      <c r="M798" s="55">
        <v>0.57304999999999995</v>
      </c>
      <c r="N798" s="55"/>
      <c r="O798" s="55"/>
      <c r="U798" s="55">
        <v>106.773</v>
      </c>
      <c r="AN798" s="37">
        <v>103</v>
      </c>
      <c r="AO798" s="53"/>
    </row>
    <row r="799" spans="1:41" ht="15.6" x14ac:dyDescent="0.6">
      <c r="A799" s="53" t="s">
        <v>348</v>
      </c>
      <c r="B799" s="54">
        <v>33919</v>
      </c>
      <c r="G799" s="53">
        <v>365.12700000000001</v>
      </c>
      <c r="I799" s="53"/>
      <c r="M799" s="55">
        <v>0.48375000000000001</v>
      </c>
      <c r="N799" s="55"/>
      <c r="O799" s="55"/>
      <c r="U799" s="55">
        <v>104.867</v>
      </c>
      <c r="AN799" s="37">
        <v>110</v>
      </c>
      <c r="AO799" s="53"/>
    </row>
    <row r="800" spans="1:41" ht="15.6" x14ac:dyDescent="0.6">
      <c r="A800" s="53" t="s">
        <v>348</v>
      </c>
      <c r="B800" s="54">
        <v>33926</v>
      </c>
      <c r="G800" s="53">
        <v>415.65299999999996</v>
      </c>
      <c r="I800" s="53"/>
      <c r="M800" s="55">
        <v>0.32324999999999998</v>
      </c>
      <c r="N800" s="55"/>
      <c r="O800" s="55"/>
      <c r="U800" s="55">
        <v>111.54</v>
      </c>
      <c r="AN800" s="37">
        <v>117</v>
      </c>
      <c r="AO800" s="53"/>
    </row>
    <row r="801" spans="1:41" ht="15.6" x14ac:dyDescent="0.6">
      <c r="A801" s="53" t="s">
        <v>348</v>
      </c>
      <c r="B801" s="54">
        <v>33933</v>
      </c>
      <c r="G801" s="53">
        <v>407.07600000000002</v>
      </c>
      <c r="I801" s="53"/>
      <c r="U801" s="55">
        <v>102.96</v>
      </c>
      <c r="AN801" s="37">
        <v>124</v>
      </c>
      <c r="AO801" s="53"/>
    </row>
    <row r="802" spans="1:41" ht="15.6" x14ac:dyDescent="0.6">
      <c r="A802" s="56" t="s">
        <v>348</v>
      </c>
      <c r="B802" s="57">
        <v>33939</v>
      </c>
      <c r="I802" s="56">
        <v>220.1</v>
      </c>
      <c r="AN802" s="37">
        <v>130</v>
      </c>
      <c r="AO802" s="59">
        <v>35</v>
      </c>
    </row>
    <row r="803" spans="1:41" x14ac:dyDescent="0.55000000000000004">
      <c r="A803" s="37" t="s">
        <v>578</v>
      </c>
      <c r="B803" s="44">
        <v>36132.799950000001</v>
      </c>
      <c r="M803" s="37">
        <v>0.120134</v>
      </c>
      <c r="N803" s="37">
        <v>0.86888500000000002</v>
      </c>
    </row>
    <row r="804" spans="1:41" x14ac:dyDescent="0.55000000000000004">
      <c r="A804" s="37" t="s">
        <v>578</v>
      </c>
      <c r="B804" s="44">
        <v>36139.856749999999</v>
      </c>
      <c r="M804" s="37">
        <v>0.313413</v>
      </c>
      <c r="N804" s="37">
        <v>0.95890399999999998</v>
      </c>
    </row>
    <row r="805" spans="1:41" x14ac:dyDescent="0.55000000000000004">
      <c r="A805" s="37" t="s">
        <v>578</v>
      </c>
      <c r="B805" s="44">
        <v>36147.0052</v>
      </c>
      <c r="M805" s="37">
        <v>0.35290500000000002</v>
      </c>
      <c r="N805" s="37">
        <v>0.97847399999999995</v>
      </c>
    </row>
    <row r="806" spans="1:41" x14ac:dyDescent="0.55000000000000004">
      <c r="A806" s="37" t="s">
        <v>578</v>
      </c>
      <c r="B806" s="44">
        <v>36153.965750000003</v>
      </c>
      <c r="M806" s="37">
        <v>0.546126</v>
      </c>
      <c r="N806" s="37">
        <v>0.98238700000000001</v>
      </c>
    </row>
    <row r="807" spans="1:41" x14ac:dyDescent="0.55000000000000004">
      <c r="A807" s="37" t="s">
        <v>578</v>
      </c>
      <c r="B807" s="44">
        <v>36161.224950000003</v>
      </c>
      <c r="M807" s="37">
        <v>0.73946299999999998</v>
      </c>
      <c r="N807" s="37">
        <v>0.97064600000000001</v>
      </c>
    </row>
    <row r="808" spans="1:41" x14ac:dyDescent="0.55000000000000004">
      <c r="A808" s="37" t="s">
        <v>578</v>
      </c>
      <c r="B808" s="44">
        <v>36167.827300000004</v>
      </c>
      <c r="M808" s="37">
        <v>1.18268</v>
      </c>
      <c r="N808" s="37">
        <v>0.98630099999999998</v>
      </c>
    </row>
    <row r="809" spans="1:41" x14ac:dyDescent="0.55000000000000004">
      <c r="A809" s="37" t="s">
        <v>578</v>
      </c>
      <c r="B809" s="44">
        <v>36174.998749999999</v>
      </c>
      <c r="M809" s="37">
        <v>1.3759600000000001</v>
      </c>
      <c r="N809" s="37">
        <v>1.0332699999999999</v>
      </c>
    </row>
    <row r="810" spans="1:41" x14ac:dyDescent="0.55000000000000004">
      <c r="A810" s="37" t="s">
        <v>578</v>
      </c>
      <c r="B810" s="44">
        <v>36182.071750000003</v>
      </c>
      <c r="M810" s="37">
        <v>1.7230300000000001</v>
      </c>
      <c r="N810" s="37">
        <v>1.0332699999999999</v>
      </c>
    </row>
    <row r="811" spans="1:41" x14ac:dyDescent="0.55000000000000004">
      <c r="A811" s="37" t="s">
        <v>578</v>
      </c>
      <c r="B811" s="44">
        <v>36188.645250000001</v>
      </c>
      <c r="M811" s="37">
        <v>1.8586199999999999</v>
      </c>
      <c r="N811" s="37">
        <v>0.84540099999999996</v>
      </c>
    </row>
    <row r="812" spans="1:41" x14ac:dyDescent="0.55000000000000004">
      <c r="A812" s="37" t="s">
        <v>578</v>
      </c>
      <c r="B812" s="44">
        <v>36195.712950000001</v>
      </c>
      <c r="M812" s="37">
        <v>1.93645</v>
      </c>
      <c r="N812" s="37">
        <v>0.61839500000000003</v>
      </c>
    </row>
    <row r="813" spans="1:41" x14ac:dyDescent="0.55000000000000004">
      <c r="A813" s="37" t="s">
        <v>578</v>
      </c>
      <c r="B813" s="44">
        <v>36202.749500000005</v>
      </c>
      <c r="M813" s="37">
        <v>2.4374199999999999</v>
      </c>
      <c r="N813" s="37">
        <v>0.51663400000000004</v>
      </c>
    </row>
    <row r="814" spans="1:41" x14ac:dyDescent="0.55000000000000004">
      <c r="A814" s="37" t="s">
        <v>578</v>
      </c>
      <c r="B814" s="44">
        <v>36209.523999999998</v>
      </c>
      <c r="G814" s="37">
        <v>431.762</v>
      </c>
      <c r="I814" s="37">
        <v>131.21100000000001</v>
      </c>
      <c r="K814" s="47">
        <f>I814/Y814</f>
        <v>607.56521980718844</v>
      </c>
      <c r="L814" s="47">
        <f>K814/1</f>
        <v>607.56521980718844</v>
      </c>
      <c r="M814" s="37">
        <v>2.3999299999999999</v>
      </c>
      <c r="U814" s="37">
        <v>5</v>
      </c>
      <c r="Y814" s="37">
        <v>0.21596199999999999</v>
      </c>
    </row>
    <row r="815" spans="1:41" x14ac:dyDescent="0.55000000000000004">
      <c r="A815" s="37" t="s">
        <v>580</v>
      </c>
      <c r="B815" s="44">
        <v>36132.796950000004</v>
      </c>
      <c r="M815" s="37">
        <v>0.15859500000000001</v>
      </c>
      <c r="N815" s="37">
        <v>0.83757300000000001</v>
      </c>
    </row>
    <row r="816" spans="1:41" x14ac:dyDescent="0.55000000000000004">
      <c r="A816" s="37" t="s">
        <v>580</v>
      </c>
      <c r="B816" s="44">
        <v>36140.18305</v>
      </c>
      <c r="M816" s="37">
        <v>0.37116199999999999</v>
      </c>
      <c r="N816" s="37">
        <v>1.00196</v>
      </c>
    </row>
    <row r="817" spans="1:25" x14ac:dyDescent="0.55000000000000004">
      <c r="A817" s="37" t="s">
        <v>580</v>
      </c>
      <c r="B817" s="44">
        <v>36146.914349999999</v>
      </c>
      <c r="M817" s="37">
        <v>0.60284499999999996</v>
      </c>
      <c r="N817" s="37">
        <v>1.11155</v>
      </c>
    </row>
    <row r="818" spans="1:25" x14ac:dyDescent="0.55000000000000004">
      <c r="A818" s="37" t="s">
        <v>580</v>
      </c>
      <c r="B818" s="44">
        <v>36153.753149999997</v>
      </c>
      <c r="M818" s="37">
        <v>1.0076000000000001</v>
      </c>
      <c r="N818" s="37">
        <v>1.14286</v>
      </c>
    </row>
    <row r="819" spans="1:25" x14ac:dyDescent="0.55000000000000004">
      <c r="A819" s="37" t="s">
        <v>580</v>
      </c>
      <c r="B819" s="44">
        <v>36160.789350000006</v>
      </c>
      <c r="M819" s="37">
        <v>1.7393400000000001</v>
      </c>
      <c r="N819" s="37">
        <v>1.1546000000000001</v>
      </c>
    </row>
    <row r="820" spans="1:25" x14ac:dyDescent="0.55000000000000004">
      <c r="A820" s="37" t="s">
        <v>580</v>
      </c>
      <c r="B820" s="44">
        <v>36167.705450000001</v>
      </c>
      <c r="M820" s="37">
        <v>2.5287700000000002</v>
      </c>
      <c r="N820" s="37">
        <v>1.1467700000000001</v>
      </c>
    </row>
    <row r="821" spans="1:25" x14ac:dyDescent="0.55000000000000004">
      <c r="A821" s="37" t="s">
        <v>580</v>
      </c>
      <c r="B821" s="44">
        <v>36174.996549999996</v>
      </c>
      <c r="M821" s="37">
        <v>2.6258900000000001</v>
      </c>
      <c r="N821" s="37">
        <v>1.18591</v>
      </c>
    </row>
    <row r="822" spans="1:25" x14ac:dyDescent="0.55000000000000004">
      <c r="A822" s="37" t="s">
        <v>580</v>
      </c>
      <c r="B822" s="44">
        <v>36181.81495</v>
      </c>
      <c r="M822" s="37">
        <v>2.8384</v>
      </c>
      <c r="N822" s="37">
        <v>1.21722</v>
      </c>
    </row>
    <row r="823" spans="1:25" x14ac:dyDescent="0.55000000000000004">
      <c r="A823" s="37" t="s">
        <v>580</v>
      </c>
      <c r="B823" s="44">
        <v>36188.65885</v>
      </c>
      <c r="M823" s="37">
        <v>3.07009</v>
      </c>
      <c r="N823" s="37">
        <v>1.2485299999999999</v>
      </c>
    </row>
    <row r="824" spans="1:25" x14ac:dyDescent="0.55000000000000004">
      <c r="A824" s="37" t="s">
        <v>580</v>
      </c>
      <c r="B824" s="44">
        <v>36195.739199999996</v>
      </c>
      <c r="M824" s="37">
        <v>3.1479300000000001</v>
      </c>
      <c r="N824" s="37">
        <v>1.2367900000000001</v>
      </c>
    </row>
    <row r="825" spans="1:25" x14ac:dyDescent="0.55000000000000004">
      <c r="A825" s="37" t="s">
        <v>580</v>
      </c>
      <c r="B825" s="44">
        <v>36202.982499999998</v>
      </c>
      <c r="M825" s="37">
        <v>3.2643399999999998</v>
      </c>
      <c r="N825" s="37">
        <v>0.91585099999999997</v>
      </c>
    </row>
    <row r="826" spans="1:25" x14ac:dyDescent="0.55000000000000004">
      <c r="A826" s="37" t="s">
        <v>580</v>
      </c>
      <c r="B826" s="44">
        <v>36209.485999999997</v>
      </c>
      <c r="G826" s="37">
        <v>756.32799999999997</v>
      </c>
      <c r="I826" s="37">
        <v>389.41199999999998</v>
      </c>
      <c r="K826" s="47">
        <f>I826/Y826</f>
        <v>1811.4629415130412</v>
      </c>
      <c r="L826" s="47">
        <f>K826/1</f>
        <v>1811.4629415130412</v>
      </c>
      <c r="M826" s="37">
        <v>3.0345399999999998</v>
      </c>
      <c r="U826" s="37">
        <v>55</v>
      </c>
      <c r="Y826" s="37">
        <v>0.214971</v>
      </c>
    </row>
    <row r="827" spans="1:25" x14ac:dyDescent="0.55000000000000004">
      <c r="A827" s="37" t="s">
        <v>581</v>
      </c>
      <c r="B827" s="44">
        <v>36133.0985</v>
      </c>
      <c r="M827" s="37">
        <v>0.15870999999999999</v>
      </c>
      <c r="N827" s="37">
        <v>0.87279799999999996</v>
      </c>
    </row>
    <row r="828" spans="1:25" x14ac:dyDescent="0.55000000000000004">
      <c r="A828" s="37" t="s">
        <v>581</v>
      </c>
      <c r="B828" s="44">
        <v>36139.863549999995</v>
      </c>
      <c r="M828" s="37">
        <v>0.44802700000000001</v>
      </c>
      <c r="N828" s="37">
        <v>1.14286</v>
      </c>
    </row>
    <row r="829" spans="1:25" x14ac:dyDescent="0.55000000000000004">
      <c r="A829" s="37" t="s">
        <v>581</v>
      </c>
      <c r="B829" s="44">
        <v>36146.793400000002</v>
      </c>
      <c r="M829" s="37">
        <v>0.77592099999999997</v>
      </c>
      <c r="N829" s="37">
        <v>1.13503</v>
      </c>
    </row>
    <row r="830" spans="1:25" x14ac:dyDescent="0.55000000000000004">
      <c r="A830" s="37" t="s">
        <v>581</v>
      </c>
      <c r="B830" s="44">
        <v>36154.166700000002</v>
      </c>
      <c r="M830" s="37">
        <v>1.2961800000000001</v>
      </c>
      <c r="N830" s="37">
        <v>1.2367900000000001</v>
      </c>
    </row>
    <row r="831" spans="1:25" x14ac:dyDescent="0.55000000000000004">
      <c r="A831" s="37" t="s">
        <v>581</v>
      </c>
      <c r="B831" s="44">
        <v>36161.195600000006</v>
      </c>
      <c r="M831" s="37">
        <v>2.1817600000000001</v>
      </c>
      <c r="N831" s="37">
        <v>1.20157</v>
      </c>
    </row>
    <row r="832" spans="1:25" x14ac:dyDescent="0.55000000000000004">
      <c r="A832" s="37" t="s">
        <v>581</v>
      </c>
      <c r="B832" s="44">
        <v>36168.2376</v>
      </c>
      <c r="M832" s="37">
        <v>2.7404199999999999</v>
      </c>
      <c r="N832" s="37">
        <v>1.22505</v>
      </c>
    </row>
    <row r="833" spans="1:25" x14ac:dyDescent="0.55000000000000004">
      <c r="A833" s="37" t="s">
        <v>581</v>
      </c>
      <c r="B833" s="44">
        <v>36174.662250000001</v>
      </c>
      <c r="M833" s="37">
        <v>2.9912200000000002</v>
      </c>
      <c r="N833" s="37">
        <v>1.2211399999999999</v>
      </c>
    </row>
    <row r="834" spans="1:25" x14ac:dyDescent="0.55000000000000004">
      <c r="A834" s="37" t="s">
        <v>581</v>
      </c>
      <c r="B834" s="44">
        <v>36181.804350000006</v>
      </c>
      <c r="M834" s="37">
        <v>3.2037900000000001</v>
      </c>
      <c r="N834" s="37">
        <v>1.2211399999999999</v>
      </c>
    </row>
    <row r="835" spans="1:25" x14ac:dyDescent="0.55000000000000004">
      <c r="A835" s="37" t="s">
        <v>581</v>
      </c>
      <c r="B835" s="44">
        <v>36188.857349999998</v>
      </c>
      <c r="M835" s="37">
        <v>3.3393700000000002</v>
      </c>
      <c r="N835" s="37">
        <v>1.21722</v>
      </c>
    </row>
    <row r="836" spans="1:25" x14ac:dyDescent="0.55000000000000004">
      <c r="A836" s="37" t="s">
        <v>581</v>
      </c>
      <c r="B836" s="44">
        <v>36195.909899999999</v>
      </c>
      <c r="M836" s="37">
        <v>3.4749599999999998</v>
      </c>
      <c r="N836" s="37">
        <v>1.2054800000000001</v>
      </c>
    </row>
    <row r="837" spans="1:25" x14ac:dyDescent="0.55000000000000004">
      <c r="A837" s="37" t="s">
        <v>581</v>
      </c>
      <c r="B837" s="44">
        <v>36202.730500000005</v>
      </c>
      <c r="M837" s="37">
        <v>3.6489500000000001</v>
      </c>
      <c r="N837" s="37">
        <v>0.81408999999999998</v>
      </c>
    </row>
    <row r="838" spans="1:25" x14ac:dyDescent="0.55000000000000004">
      <c r="A838" s="37" t="s">
        <v>581</v>
      </c>
      <c r="B838" s="44">
        <v>36209.898000000001</v>
      </c>
      <c r="G838" s="37">
        <v>869.47900000000004</v>
      </c>
      <c r="I838" s="37">
        <v>542.86900000000003</v>
      </c>
      <c r="K838" s="47">
        <f>I838/Y838</f>
        <v>2697.4991180080401</v>
      </c>
      <c r="L838" s="47">
        <f>K838/1</f>
        <v>2697.4991180080401</v>
      </c>
      <c r="M838" s="37">
        <v>3.1115200000000001</v>
      </c>
      <c r="U838" s="37">
        <v>87</v>
      </c>
      <c r="Y838" s="37">
        <v>0.20124899999999998</v>
      </c>
    </row>
    <row r="839" spans="1:25" x14ac:dyDescent="0.55000000000000004">
      <c r="A839" s="37" t="s">
        <v>582</v>
      </c>
      <c r="B839" s="44">
        <v>36132.802799999998</v>
      </c>
      <c r="M839" s="37">
        <v>0.17782600000000001</v>
      </c>
      <c r="N839" s="37">
        <v>0.94716199999999995</v>
      </c>
    </row>
    <row r="840" spans="1:25" x14ac:dyDescent="0.55000000000000004">
      <c r="A840" s="37" t="s">
        <v>582</v>
      </c>
      <c r="B840" s="44">
        <v>36139.951800000003</v>
      </c>
      <c r="M840" s="37">
        <v>0.50577700000000003</v>
      </c>
      <c r="N840" s="37">
        <v>1.1232899999999999</v>
      </c>
    </row>
    <row r="841" spans="1:25" x14ac:dyDescent="0.55000000000000004">
      <c r="A841" s="37" t="s">
        <v>582</v>
      </c>
      <c r="B841" s="44">
        <v>36147.018199999999</v>
      </c>
      <c r="M841" s="37">
        <v>1.2759199999999999</v>
      </c>
      <c r="N841" s="37">
        <v>1.22505</v>
      </c>
    </row>
    <row r="842" spans="1:25" x14ac:dyDescent="0.55000000000000004">
      <c r="A842" s="37" t="s">
        <v>582</v>
      </c>
      <c r="B842" s="44">
        <v>36153.943749999999</v>
      </c>
      <c r="M842" s="37">
        <v>1.9115</v>
      </c>
      <c r="N842" s="37">
        <v>1.29941</v>
      </c>
    </row>
    <row r="843" spans="1:25" x14ac:dyDescent="0.55000000000000004">
      <c r="A843" s="37" t="s">
        <v>582</v>
      </c>
      <c r="B843" s="44">
        <v>36160.9712</v>
      </c>
      <c r="M843" s="37">
        <v>2.9124599999999998</v>
      </c>
      <c r="N843" s="37">
        <v>1.29941</v>
      </c>
    </row>
    <row r="844" spans="1:25" x14ac:dyDescent="0.55000000000000004">
      <c r="A844" s="37" t="s">
        <v>582</v>
      </c>
      <c r="B844" s="44">
        <v>36167.811099999999</v>
      </c>
      <c r="M844" s="37">
        <v>3.1249199999999999</v>
      </c>
      <c r="N844" s="37">
        <v>1.2524500000000001</v>
      </c>
    </row>
    <row r="845" spans="1:25" x14ac:dyDescent="0.55000000000000004">
      <c r="A845" s="37" t="s">
        <v>582</v>
      </c>
      <c r="B845" s="44">
        <v>36174.957150000002</v>
      </c>
      <c r="M845" s="37">
        <v>3.2605599999999999</v>
      </c>
      <c r="N845" s="37">
        <v>1.2798400000000001</v>
      </c>
    </row>
    <row r="846" spans="1:25" x14ac:dyDescent="0.55000000000000004">
      <c r="A846" s="37" t="s">
        <v>582</v>
      </c>
      <c r="B846" s="44">
        <v>36182.001349999999</v>
      </c>
      <c r="M846" s="37">
        <v>3.7230699999999999</v>
      </c>
      <c r="N846" s="37">
        <v>1.29159</v>
      </c>
    </row>
    <row r="847" spans="1:25" x14ac:dyDescent="0.55000000000000004">
      <c r="A847" s="37" t="s">
        <v>582</v>
      </c>
      <c r="B847" s="44">
        <v>36189.167199999996</v>
      </c>
      <c r="M847" s="37">
        <v>3.85866</v>
      </c>
      <c r="N847" s="37">
        <v>1.2133100000000001</v>
      </c>
    </row>
    <row r="848" spans="1:25" x14ac:dyDescent="0.55000000000000004">
      <c r="A848" s="37" t="s">
        <v>582</v>
      </c>
      <c r="B848" s="44">
        <v>36195.799400000004</v>
      </c>
      <c r="M848" s="37">
        <v>3.9172099999999999</v>
      </c>
      <c r="N848" s="37">
        <v>1.0998000000000001</v>
      </c>
    </row>
    <row r="849" spans="1:25" x14ac:dyDescent="0.55000000000000004">
      <c r="A849" s="37" t="s">
        <v>582</v>
      </c>
      <c r="B849" s="44">
        <v>36203.122499999998</v>
      </c>
      <c r="M849" s="37">
        <v>4.2259799999999998</v>
      </c>
      <c r="N849" s="37">
        <v>0.68101800000000001</v>
      </c>
    </row>
    <row r="850" spans="1:25" x14ac:dyDescent="0.55000000000000004">
      <c r="A850" s="37" t="s">
        <v>582</v>
      </c>
      <c r="B850" s="44">
        <v>36210.303999999996</v>
      </c>
      <c r="G850" s="37">
        <v>747.39499999999998</v>
      </c>
      <c r="I850" s="37">
        <v>468.15499999999997</v>
      </c>
      <c r="K850" s="47">
        <f>I850/Y850</f>
        <v>2449.8932451384671</v>
      </c>
      <c r="L850" s="47">
        <f>K850/1</f>
        <v>2449.8932451384671</v>
      </c>
      <c r="M850" s="37">
        <v>3.2846600000000001</v>
      </c>
      <c r="U850" s="37">
        <v>149</v>
      </c>
      <c r="Y850" s="37">
        <v>0.19109200000000001</v>
      </c>
    </row>
    <row r="851" spans="1:25" x14ac:dyDescent="0.55000000000000004">
      <c r="A851" s="37" t="s">
        <v>583</v>
      </c>
      <c r="B851" s="44">
        <v>36484</v>
      </c>
      <c r="M851" s="37">
        <v>0.17307700000000001</v>
      </c>
    </row>
    <row r="852" spans="1:25" x14ac:dyDescent="0.55000000000000004">
      <c r="A852" s="37" t="s">
        <v>583</v>
      </c>
      <c r="B852" s="44">
        <v>36494.833299999998</v>
      </c>
      <c r="M852" s="37">
        <v>0.19230800000000001</v>
      </c>
    </row>
    <row r="853" spans="1:25" x14ac:dyDescent="0.55000000000000004">
      <c r="A853" s="37" t="s">
        <v>583</v>
      </c>
      <c r="B853" s="44">
        <v>36504</v>
      </c>
      <c r="M853" s="37">
        <v>0.32692300000000002</v>
      </c>
    </row>
    <row r="854" spans="1:25" x14ac:dyDescent="0.55000000000000004">
      <c r="A854" s="37" t="s">
        <v>583</v>
      </c>
      <c r="B854" s="44">
        <v>36514.833299999998</v>
      </c>
      <c r="M854" s="37">
        <v>0.961538</v>
      </c>
    </row>
    <row r="855" spans="1:25" x14ac:dyDescent="0.55000000000000004">
      <c r="A855" s="37" t="s">
        <v>583</v>
      </c>
      <c r="B855" s="44">
        <v>36526.916700000002</v>
      </c>
      <c r="M855" s="37">
        <v>1.36538</v>
      </c>
    </row>
    <row r="856" spans="1:25" x14ac:dyDescent="0.55000000000000004">
      <c r="A856" s="37" t="s">
        <v>583</v>
      </c>
      <c r="B856" s="44">
        <v>36536.083299999998</v>
      </c>
      <c r="M856" s="37">
        <v>1.69231</v>
      </c>
    </row>
    <row r="857" spans="1:25" x14ac:dyDescent="0.55000000000000004">
      <c r="A857" s="37" t="s">
        <v>583</v>
      </c>
      <c r="B857" s="44">
        <v>36547.75</v>
      </c>
      <c r="M857" s="37">
        <v>1.80769</v>
      </c>
    </row>
    <row r="858" spans="1:25" x14ac:dyDescent="0.55000000000000004">
      <c r="A858" s="37" t="s">
        <v>583</v>
      </c>
      <c r="B858" s="44">
        <v>36559.417000000001</v>
      </c>
      <c r="M858" s="37">
        <v>1.94231</v>
      </c>
    </row>
    <row r="859" spans="1:25" x14ac:dyDescent="0.55000000000000004">
      <c r="A859" s="37" t="s">
        <v>583</v>
      </c>
      <c r="B859" s="44">
        <v>36570.25</v>
      </c>
      <c r="M859" s="37">
        <v>2.44231</v>
      </c>
    </row>
    <row r="860" spans="1:25" x14ac:dyDescent="0.55000000000000004">
      <c r="A860" s="37" t="s">
        <v>583</v>
      </c>
      <c r="B860" s="44">
        <v>36580.667000000001</v>
      </c>
      <c r="G860" s="37">
        <v>509.68900000000002</v>
      </c>
      <c r="I860" s="37">
        <v>225.74600000000001</v>
      </c>
      <c r="K860" s="47">
        <f>I860/Y860</f>
        <v>1463.2511651121035</v>
      </c>
      <c r="L860" s="47">
        <f>K860/1</f>
        <v>1463.2511651121035</v>
      </c>
      <c r="M860" s="37">
        <v>2.7692299999999999</v>
      </c>
      <c r="U860" s="37">
        <v>10</v>
      </c>
      <c r="Y860" s="37">
        <v>0.154277</v>
      </c>
    </row>
    <row r="861" spans="1:25" x14ac:dyDescent="0.55000000000000004">
      <c r="A861" s="37" t="s">
        <v>584</v>
      </c>
      <c r="B861" s="44">
        <v>36484</v>
      </c>
      <c r="M861" s="37">
        <v>0.32692300000000002</v>
      </c>
    </row>
    <row r="862" spans="1:25" x14ac:dyDescent="0.55000000000000004">
      <c r="A862" s="37" t="s">
        <v>584</v>
      </c>
      <c r="B862" s="44">
        <v>36494.416700000002</v>
      </c>
      <c r="M862" s="37">
        <v>0.538462</v>
      </c>
    </row>
    <row r="863" spans="1:25" x14ac:dyDescent="0.55000000000000004">
      <c r="A863" s="37" t="s">
        <v>584</v>
      </c>
      <c r="B863" s="44">
        <v>36504.833299999998</v>
      </c>
      <c r="M863" s="37">
        <v>1.0192300000000001</v>
      </c>
    </row>
    <row r="864" spans="1:25" x14ac:dyDescent="0.55000000000000004">
      <c r="A864" s="37" t="s">
        <v>584</v>
      </c>
      <c r="B864" s="44">
        <v>36515.666700000002</v>
      </c>
      <c r="M864" s="37">
        <v>1.86538</v>
      </c>
    </row>
    <row r="865" spans="1:25" x14ac:dyDescent="0.55000000000000004">
      <c r="A865" s="37" t="s">
        <v>584</v>
      </c>
      <c r="B865" s="44">
        <v>36526.083299999998</v>
      </c>
      <c r="M865" s="37">
        <v>2.55769</v>
      </c>
    </row>
    <row r="866" spans="1:25" x14ac:dyDescent="0.55000000000000004">
      <c r="A866" s="37" t="s">
        <v>584</v>
      </c>
      <c r="B866" s="44">
        <v>36536.916700000002</v>
      </c>
      <c r="M866" s="37">
        <v>2.9038499999999998</v>
      </c>
    </row>
    <row r="867" spans="1:25" x14ac:dyDescent="0.55000000000000004">
      <c r="A867" s="37" t="s">
        <v>584</v>
      </c>
      <c r="B867" s="44">
        <v>36548.166700000002</v>
      </c>
      <c r="M867" s="37">
        <v>3.2115399999999998</v>
      </c>
    </row>
    <row r="868" spans="1:25" x14ac:dyDescent="0.55000000000000004">
      <c r="A868" s="37" t="s">
        <v>584</v>
      </c>
      <c r="B868" s="44">
        <v>36559.832999999999</v>
      </c>
      <c r="M868" s="37">
        <v>3.3461500000000002</v>
      </c>
    </row>
    <row r="869" spans="1:25" x14ac:dyDescent="0.55000000000000004">
      <c r="A869" s="37" t="s">
        <v>584</v>
      </c>
      <c r="B869" s="44">
        <v>36569.417000000001</v>
      </c>
      <c r="M869" s="37">
        <v>3.44231</v>
      </c>
    </row>
    <row r="870" spans="1:25" x14ac:dyDescent="0.55000000000000004">
      <c r="A870" s="37" t="s">
        <v>584</v>
      </c>
      <c r="B870" s="44">
        <v>36580.25</v>
      </c>
      <c r="G870" s="37">
        <v>846.346</v>
      </c>
      <c r="I870" s="37">
        <v>477.61200000000002</v>
      </c>
      <c r="K870" s="47">
        <f>I870/Y870</f>
        <v>3158.3499755326607</v>
      </c>
      <c r="L870" s="47">
        <f>K870/1</f>
        <v>3158.3499755326607</v>
      </c>
      <c r="M870" s="37">
        <v>2.94231</v>
      </c>
      <c r="U870" s="37">
        <v>98</v>
      </c>
      <c r="Y870" s="37">
        <v>0.151222</v>
      </c>
    </row>
    <row r="871" spans="1:25" x14ac:dyDescent="0.55000000000000004">
      <c r="A871" s="37" t="s">
        <v>585</v>
      </c>
      <c r="B871" s="44">
        <v>36484.833299999998</v>
      </c>
      <c r="M871" s="37">
        <v>0.38461499999999998</v>
      </c>
    </row>
    <row r="872" spans="1:25" x14ac:dyDescent="0.55000000000000004">
      <c r="A872" s="37" t="s">
        <v>585</v>
      </c>
      <c r="B872" s="44">
        <v>36494.833299999998</v>
      </c>
      <c r="M872" s="37">
        <v>1.30769</v>
      </c>
    </row>
    <row r="873" spans="1:25" x14ac:dyDescent="0.55000000000000004">
      <c r="A873" s="37" t="s">
        <v>585</v>
      </c>
      <c r="B873" s="44">
        <v>36504</v>
      </c>
      <c r="M873" s="37">
        <v>2.2115399999999998</v>
      </c>
    </row>
    <row r="874" spans="1:25" x14ac:dyDescent="0.55000000000000004">
      <c r="A874" s="37" t="s">
        <v>585</v>
      </c>
      <c r="B874" s="44">
        <v>36515.666700000002</v>
      </c>
      <c r="M874" s="37">
        <v>3.2692299999999999</v>
      </c>
    </row>
    <row r="875" spans="1:25" x14ac:dyDescent="0.55000000000000004">
      <c r="A875" s="37" t="s">
        <v>585</v>
      </c>
      <c r="B875" s="44">
        <v>36526.5</v>
      </c>
      <c r="M875" s="37">
        <v>3.61538</v>
      </c>
    </row>
    <row r="876" spans="1:25" x14ac:dyDescent="0.55000000000000004">
      <c r="A876" s="37" t="s">
        <v>585</v>
      </c>
      <c r="B876" s="44">
        <v>36536.5</v>
      </c>
      <c r="M876" s="37">
        <v>3.69231</v>
      </c>
    </row>
    <row r="877" spans="1:25" x14ac:dyDescent="0.55000000000000004">
      <c r="A877" s="37" t="s">
        <v>585</v>
      </c>
      <c r="B877" s="44">
        <v>36549</v>
      </c>
      <c r="M877" s="37">
        <v>4.2692300000000003</v>
      </c>
    </row>
    <row r="878" spans="1:25" x14ac:dyDescent="0.55000000000000004">
      <c r="A878" s="37" t="s">
        <v>585</v>
      </c>
      <c r="B878" s="44">
        <v>36559.417000000001</v>
      </c>
      <c r="M878" s="37">
        <v>4.69231</v>
      </c>
    </row>
    <row r="879" spans="1:25" x14ac:dyDescent="0.55000000000000004">
      <c r="A879" s="37" t="s">
        <v>585</v>
      </c>
      <c r="B879" s="44">
        <v>36571.082999999999</v>
      </c>
      <c r="M879" s="37">
        <v>4.7307699999999997</v>
      </c>
    </row>
    <row r="880" spans="1:25" x14ac:dyDescent="0.55000000000000004">
      <c r="A880" s="37" t="s">
        <v>585</v>
      </c>
      <c r="B880" s="44">
        <v>36579.832999999999</v>
      </c>
      <c r="G880" s="37">
        <v>1037.0999999999999</v>
      </c>
      <c r="I880" s="37">
        <v>666.04499999999996</v>
      </c>
      <c r="K880" s="47">
        <f>I880/Y880</f>
        <v>5687.4423608976322</v>
      </c>
      <c r="L880" s="47">
        <f>K880/1</f>
        <v>5687.4423608976322</v>
      </c>
      <c r="M880" s="37">
        <v>3.30769</v>
      </c>
      <c r="U880" s="37">
        <v>394</v>
      </c>
      <c r="Y880" s="37">
        <v>0.117108</v>
      </c>
    </row>
    <row r="881" spans="1:25" x14ac:dyDescent="0.55000000000000004">
      <c r="A881" s="37" t="s">
        <v>594</v>
      </c>
      <c r="B881" s="49">
        <v>34170</v>
      </c>
      <c r="G881" s="37">
        <v>85.029887790651898</v>
      </c>
      <c r="M881" s="37">
        <v>0.608295759606441</v>
      </c>
      <c r="O881" s="47">
        <f>M881*1000000/Q881</f>
        <v>18068.635882591749</v>
      </c>
      <c r="Q881" s="37">
        <v>33.665837507551103</v>
      </c>
      <c r="R881" s="37">
        <v>24.657648587561802</v>
      </c>
      <c r="U881" s="37">
        <v>16.326530615999999</v>
      </c>
    </row>
    <row r="882" spans="1:25" x14ac:dyDescent="0.55000000000000004">
      <c r="A882" s="37" t="s">
        <v>594</v>
      </c>
      <c r="B882" s="49">
        <v>34185</v>
      </c>
      <c r="G882" s="37">
        <v>133.20681191049201</v>
      </c>
      <c r="M882" s="37">
        <v>1.1990123241561701</v>
      </c>
      <c r="O882" s="47">
        <f t="shared" ref="O882:O922" si="2">M882*1000000/Q882</f>
        <v>18138.624805557378</v>
      </c>
      <c r="Q882" s="37">
        <v>66.10271379497371</v>
      </c>
      <c r="R882" s="37">
        <v>67.104098115517999</v>
      </c>
      <c r="U882" s="37">
        <v>14.285714289</v>
      </c>
    </row>
    <row r="883" spans="1:25" x14ac:dyDescent="0.55000000000000004">
      <c r="A883" s="37" t="s">
        <v>594</v>
      </c>
      <c r="B883" s="49">
        <v>34200</v>
      </c>
      <c r="G883" s="37">
        <v>393.549579532427</v>
      </c>
      <c r="M883" s="37">
        <v>1.80286603677695</v>
      </c>
      <c r="O883" s="47">
        <f t="shared" si="2"/>
        <v>13195.030277974925</v>
      </c>
      <c r="Q883" s="37">
        <v>136.63220157867198</v>
      </c>
      <c r="R883" s="37">
        <v>236.10884922628301</v>
      </c>
      <c r="S883" s="37">
        <v>20.8085287274729</v>
      </c>
      <c r="U883" s="37">
        <v>36.734693886000002</v>
      </c>
    </row>
    <row r="884" spans="1:25" x14ac:dyDescent="0.55000000000000004">
      <c r="A884" s="37" t="s">
        <v>594</v>
      </c>
      <c r="B884" s="49">
        <v>34212</v>
      </c>
      <c r="G884" s="37">
        <v>389.60371386908599</v>
      </c>
      <c r="M884" s="37">
        <v>1.4748949652642001</v>
      </c>
      <c r="O884" s="47">
        <f t="shared" si="2"/>
        <v>13988.681290848859</v>
      </c>
      <c r="Q884" s="37">
        <v>105.434882287943</v>
      </c>
      <c r="R884" s="37">
        <v>198.057803267753</v>
      </c>
      <c r="S884" s="37">
        <v>32.055235226822603</v>
      </c>
      <c r="T884" s="37">
        <v>54.055793086567306</v>
      </c>
      <c r="U884" s="37">
        <v>14.285714289</v>
      </c>
    </row>
    <row r="885" spans="1:25" x14ac:dyDescent="0.55000000000000004">
      <c r="A885" s="37" t="s">
        <v>594</v>
      </c>
      <c r="B885" s="49">
        <v>34262</v>
      </c>
      <c r="G885" s="37">
        <v>754.42</v>
      </c>
      <c r="I885" s="48">
        <v>309.988</v>
      </c>
      <c r="K885" s="47">
        <f>I885/Y885</f>
        <v>2075.3446209671479</v>
      </c>
      <c r="L885" s="47">
        <f>K885/1.5</f>
        <v>1383.5630806447653</v>
      </c>
      <c r="V885" s="47">
        <f>L885/U884</f>
        <v>96.849415622858203</v>
      </c>
      <c r="Y885" s="48">
        <v>0.149367</v>
      </c>
    </row>
    <row r="886" spans="1:25" x14ac:dyDescent="0.55000000000000004">
      <c r="A886" s="37" t="s">
        <v>595</v>
      </c>
      <c r="B886" s="49">
        <v>34170</v>
      </c>
      <c r="G886" s="37">
        <v>66.317921216799846</v>
      </c>
      <c r="M886" s="37">
        <v>0.84686246060555104</v>
      </c>
      <c r="O886" s="47">
        <f t="shared" si="2"/>
        <v>21894.735324766742</v>
      </c>
      <c r="Q886" s="37">
        <v>38.678816987004303</v>
      </c>
      <c r="R886" s="37">
        <v>27.639104229795599</v>
      </c>
      <c r="U886" s="37">
        <v>31.122448986749998</v>
      </c>
    </row>
    <row r="887" spans="1:25" x14ac:dyDescent="0.55000000000000004">
      <c r="A887" s="37" t="s">
        <v>595</v>
      </c>
      <c r="B887" s="49">
        <v>34185</v>
      </c>
      <c r="G887" s="37">
        <v>191.13694110698549</v>
      </c>
      <c r="M887" s="37">
        <v>1.7874582233176248</v>
      </c>
      <c r="O887" s="47">
        <f t="shared" si="2"/>
        <v>18940.321434801084</v>
      </c>
      <c r="Q887" s="37">
        <v>94.373172571049196</v>
      </c>
      <c r="R887" s="37">
        <v>96.763768535936109</v>
      </c>
      <c r="U887" s="37">
        <v>26.02040816925</v>
      </c>
    </row>
    <row r="888" spans="1:25" x14ac:dyDescent="0.55000000000000004">
      <c r="A888" s="37" t="s">
        <v>595</v>
      </c>
      <c r="B888" s="49">
        <v>34200</v>
      </c>
      <c r="G888" s="37">
        <v>263.00335198390701</v>
      </c>
      <c r="M888" s="37">
        <v>1.334873622398175</v>
      </c>
      <c r="O888" s="47">
        <f t="shared" si="2"/>
        <v>13484.651123245741</v>
      </c>
      <c r="Q888" s="37">
        <v>98.992077006503408</v>
      </c>
      <c r="R888" s="37">
        <v>154.117930888286</v>
      </c>
      <c r="S888" s="37">
        <v>9.893344089118294</v>
      </c>
      <c r="U888" s="37">
        <v>21.938775515250001</v>
      </c>
    </row>
    <row r="889" spans="1:25" x14ac:dyDescent="0.55000000000000004">
      <c r="A889" s="37" t="s">
        <v>595</v>
      </c>
      <c r="B889" s="49">
        <v>34212</v>
      </c>
      <c r="G889" s="37">
        <v>441.62775714243298</v>
      </c>
      <c r="M889" s="37">
        <v>1.6105312753047198</v>
      </c>
      <c r="O889" s="47">
        <f t="shared" si="2"/>
        <v>13310.989557224531</v>
      </c>
      <c r="Q889" s="37">
        <v>120.992603020307</v>
      </c>
      <c r="R889" s="37">
        <v>220.40955405691003</v>
      </c>
      <c r="S889" s="37">
        <v>34.952911600531849</v>
      </c>
      <c r="T889" s="37">
        <v>65.272688464684549</v>
      </c>
      <c r="U889" s="37">
        <v>26.020408169249997</v>
      </c>
    </row>
    <row r="890" spans="1:25" x14ac:dyDescent="0.55000000000000004">
      <c r="A890" s="37" t="s">
        <v>595</v>
      </c>
      <c r="B890" s="49">
        <v>34262</v>
      </c>
      <c r="G890" s="37">
        <v>612.95500000000004</v>
      </c>
      <c r="I890" s="48">
        <v>253.1695</v>
      </c>
      <c r="K890" s="47">
        <f>I890/Y890</f>
        <v>1669.2457818774026</v>
      </c>
      <c r="L890" s="47">
        <f>K890/1.5</f>
        <v>1112.8305212516018</v>
      </c>
      <c r="M890" s="37">
        <v>0</v>
      </c>
      <c r="T890" s="37">
        <v>475.95866000000007</v>
      </c>
      <c r="V890" s="47">
        <f>L890/U889</f>
        <v>42.767604336303449</v>
      </c>
      <c r="Y890" s="48">
        <v>0.151667</v>
      </c>
    </row>
    <row r="891" spans="1:25" x14ac:dyDescent="0.55000000000000004">
      <c r="A891" s="37" t="s">
        <v>596</v>
      </c>
      <c r="B891" s="49">
        <v>34170</v>
      </c>
      <c r="G891" s="48">
        <v>51.069890981872746</v>
      </c>
      <c r="M891" s="48">
        <v>0.665961838100533</v>
      </c>
      <c r="O891" s="47">
        <f t="shared" si="2"/>
        <v>22098.757443612358</v>
      </c>
      <c r="Q891" s="48">
        <v>30.135714182112498</v>
      </c>
      <c r="R891" s="48">
        <v>20.934176799760301</v>
      </c>
      <c r="S891" s="48"/>
      <c r="T891" s="48"/>
      <c r="U891" s="48">
        <v>36.224489804249998</v>
      </c>
    </row>
    <row r="892" spans="1:25" x14ac:dyDescent="0.55000000000000004">
      <c r="A892" s="37" t="s">
        <v>596</v>
      </c>
      <c r="B892" s="49">
        <v>34185</v>
      </c>
      <c r="G892" s="48">
        <v>135.52073155096349</v>
      </c>
      <c r="M892" s="48">
        <v>1.2718503328043751</v>
      </c>
      <c r="O892" s="47">
        <f t="shared" si="2"/>
        <v>19289.770743188994</v>
      </c>
      <c r="Q892" s="48">
        <v>65.933926832875997</v>
      </c>
      <c r="R892" s="48">
        <v>69.586804718087095</v>
      </c>
      <c r="S892" s="48"/>
      <c r="T892" s="48"/>
      <c r="U892" s="48">
        <v>29.081632659749999</v>
      </c>
    </row>
    <row r="893" spans="1:25" x14ac:dyDescent="0.55000000000000004">
      <c r="A893" s="37" t="s">
        <v>596</v>
      </c>
      <c r="B893" s="49">
        <v>34200</v>
      </c>
      <c r="G893" s="48">
        <v>286.81371562491097</v>
      </c>
      <c r="M893" s="48">
        <v>1.5622823462188999</v>
      </c>
      <c r="O893" s="47">
        <f t="shared" si="2"/>
        <v>13793.156360744753</v>
      </c>
      <c r="Q893" s="48">
        <v>113.2650355987515</v>
      </c>
      <c r="R893" s="48">
        <v>165.10175335470748</v>
      </c>
      <c r="S893" s="48">
        <v>8.4469266714523936</v>
      </c>
      <c r="T893" s="48"/>
      <c r="U893" s="48">
        <v>26.530612251000001</v>
      </c>
    </row>
    <row r="894" spans="1:25" x14ac:dyDescent="0.55000000000000004">
      <c r="A894" s="37" t="s">
        <v>596</v>
      </c>
      <c r="B894" s="49">
        <v>34212</v>
      </c>
      <c r="G894" s="48">
        <v>362.31581152442601</v>
      </c>
      <c r="M894" s="48">
        <v>1.5337018331317251</v>
      </c>
      <c r="O894" s="47">
        <f t="shared" si="2"/>
        <v>14064.367198722293</v>
      </c>
      <c r="Q894" s="48">
        <v>109.048762127816</v>
      </c>
      <c r="R894" s="48">
        <v>172.74791533108501</v>
      </c>
      <c r="S894" s="48">
        <v>26.5175400712066</v>
      </c>
      <c r="T894" s="48">
        <v>54.001593994318455</v>
      </c>
      <c r="U894" s="48">
        <v>25.5102040875</v>
      </c>
    </row>
    <row r="895" spans="1:25" x14ac:dyDescent="0.55000000000000004">
      <c r="A895" s="37" t="s">
        <v>596</v>
      </c>
      <c r="B895" s="49">
        <v>34233</v>
      </c>
      <c r="G895" s="48"/>
      <c r="M895" s="48"/>
      <c r="Q895" s="48"/>
      <c r="R895" s="48">
        <v>77.425550144554592</v>
      </c>
      <c r="S895" s="48"/>
      <c r="T895" s="48"/>
      <c r="U895" s="48"/>
    </row>
    <row r="896" spans="1:25" x14ac:dyDescent="0.55000000000000004">
      <c r="A896" s="37" t="s">
        <v>596</v>
      </c>
      <c r="B896" s="49">
        <v>34262</v>
      </c>
      <c r="G896" s="48">
        <v>552.79</v>
      </c>
      <c r="I896" s="48">
        <v>226.0575</v>
      </c>
      <c r="K896" s="47">
        <f>I896/Y896</f>
        <v>1521.4223699884915</v>
      </c>
      <c r="L896" s="47">
        <f>K896/1.5</f>
        <v>1014.2815799923277</v>
      </c>
      <c r="M896" s="48">
        <v>0</v>
      </c>
      <c r="Q896" s="48"/>
      <c r="R896" s="48"/>
      <c r="S896" s="48"/>
      <c r="T896" s="48">
        <v>424.98809999999992</v>
      </c>
      <c r="U896" s="48"/>
      <c r="V896" s="47">
        <f>L896/U894</f>
        <v>39.759837926554482</v>
      </c>
      <c r="Y896" s="48">
        <v>0.14858299999999999</v>
      </c>
    </row>
    <row r="897" spans="1:25" x14ac:dyDescent="0.55000000000000004">
      <c r="A897" s="37" t="s">
        <v>597</v>
      </c>
      <c r="B897" s="49">
        <v>34170</v>
      </c>
      <c r="G897" s="48"/>
      <c r="M897" s="48">
        <v>1.45870586573063</v>
      </c>
      <c r="O897" s="47">
        <f t="shared" si="2"/>
        <v>22509.555784223499</v>
      </c>
      <c r="Q897" s="48">
        <v>64.803849516790905</v>
      </c>
      <c r="R897" s="48">
        <v>46.932439969400299</v>
      </c>
      <c r="S897" s="48"/>
      <c r="T897" s="48"/>
      <c r="U897" s="48">
        <v>34.693877559000001</v>
      </c>
    </row>
    <row r="898" spans="1:25" x14ac:dyDescent="0.55000000000000004">
      <c r="A898" s="37" t="s">
        <v>597</v>
      </c>
      <c r="B898" s="49">
        <v>34185</v>
      </c>
      <c r="G898" s="48">
        <v>215.64747628884501</v>
      </c>
      <c r="M898" s="48">
        <v>2.04423826228687</v>
      </c>
      <c r="O898" s="47">
        <f t="shared" si="2"/>
        <v>20507.714924572698</v>
      </c>
      <c r="Q898" s="48">
        <v>99.681425736878595</v>
      </c>
      <c r="R898" s="48">
        <v>115.96605055196702</v>
      </c>
      <c r="S898" s="48"/>
      <c r="T898" s="48"/>
      <c r="U898" s="48">
        <v>28.571428577999999</v>
      </c>
    </row>
    <row r="899" spans="1:25" x14ac:dyDescent="0.55000000000000004">
      <c r="A899" s="37" t="s">
        <v>597</v>
      </c>
      <c r="B899" s="49">
        <v>34200</v>
      </c>
      <c r="G899" s="48">
        <v>380.05885744441298</v>
      </c>
      <c r="M899" s="48">
        <v>1.87572354080493</v>
      </c>
      <c r="O899" s="47">
        <f t="shared" si="2"/>
        <v>13134.313598249797</v>
      </c>
      <c r="Q899" s="48">
        <v>142.81093007059602</v>
      </c>
      <c r="R899" s="48">
        <v>221.25155590604399</v>
      </c>
      <c r="S899" s="48">
        <v>15.996371467773201</v>
      </c>
      <c r="T899" s="48"/>
      <c r="U899" s="48">
        <v>42.857142867</v>
      </c>
    </row>
    <row r="900" spans="1:25" x14ac:dyDescent="0.55000000000000004">
      <c r="A900" s="37" t="s">
        <v>597</v>
      </c>
      <c r="B900" s="49">
        <v>34212</v>
      </c>
      <c r="G900" s="48">
        <v>507.534679043344</v>
      </c>
      <c r="M900" s="48">
        <v>1.60652772447473</v>
      </c>
      <c r="O900" s="47">
        <f t="shared" si="2"/>
        <v>11528.048629335633</v>
      </c>
      <c r="Q900" s="48">
        <v>139.35816686152501</v>
      </c>
      <c r="R900" s="48">
        <v>241.00596297958501</v>
      </c>
      <c r="S900" s="48">
        <v>44.574731586989699</v>
      </c>
      <c r="T900" s="48">
        <v>82.595817615244101</v>
      </c>
      <c r="U900" s="48">
        <v>27.551020414500002</v>
      </c>
    </row>
    <row r="901" spans="1:25" x14ac:dyDescent="0.55000000000000004">
      <c r="A901" s="37" t="s">
        <v>597</v>
      </c>
      <c r="B901" s="49">
        <v>34262</v>
      </c>
      <c r="G901" s="48">
        <v>654.68999999999994</v>
      </c>
      <c r="I901" s="48">
        <v>271.99799999999999</v>
      </c>
      <c r="K901" s="47">
        <f>I901/Y901</f>
        <v>1763.5525471202659</v>
      </c>
      <c r="L901" s="47">
        <f>K901/1.5</f>
        <v>1175.7016980801773</v>
      </c>
      <c r="M901" s="48">
        <v>0</v>
      </c>
      <c r="Q901" s="48"/>
      <c r="R901" s="48"/>
      <c r="S901" s="48"/>
      <c r="T901" s="48">
        <v>511.35623999999996</v>
      </c>
      <c r="U901" s="48"/>
      <c r="V901" s="47">
        <f>L901/U900</f>
        <v>42.67361717976187</v>
      </c>
      <c r="Y901" s="48">
        <v>0.15423300000000001</v>
      </c>
    </row>
    <row r="902" spans="1:25" x14ac:dyDescent="0.55000000000000004">
      <c r="A902" s="37" t="s">
        <v>598</v>
      </c>
      <c r="B902" s="49">
        <v>34170</v>
      </c>
      <c r="G902" s="48"/>
      <c r="M902" s="48">
        <v>0.96314159833722701</v>
      </c>
      <c r="O902" s="47">
        <f t="shared" si="2"/>
        <v>34431.764887765828</v>
      </c>
      <c r="Q902" s="48">
        <v>27.972472554825298</v>
      </c>
      <c r="R902" s="48">
        <v>29.571083204664397</v>
      </c>
      <c r="S902" s="48"/>
      <c r="T902" s="48"/>
      <c r="U902" s="48">
        <v>79.591836752999995</v>
      </c>
    </row>
    <row r="903" spans="1:25" x14ac:dyDescent="0.55000000000000004">
      <c r="A903" s="37" t="s">
        <v>598</v>
      </c>
      <c r="B903" s="49">
        <v>34185</v>
      </c>
      <c r="G903" s="48">
        <v>151.20374748671401</v>
      </c>
      <c r="M903" s="48">
        <v>1.7583486914431501</v>
      </c>
      <c r="O903" s="47">
        <f t="shared" si="2"/>
        <v>22835.050301092248</v>
      </c>
      <c r="Q903" s="48">
        <v>77.002181657512907</v>
      </c>
      <c r="R903" s="48">
        <v>74.201565829200689</v>
      </c>
      <c r="S903" s="48"/>
      <c r="T903" s="48"/>
      <c r="U903" s="48">
        <v>69.387755118000001</v>
      </c>
    </row>
    <row r="904" spans="1:25" x14ac:dyDescent="0.55000000000000004">
      <c r="A904" s="37" t="s">
        <v>598</v>
      </c>
      <c r="B904" s="49">
        <v>34200</v>
      </c>
      <c r="G904" s="48">
        <v>296.31609300426896</v>
      </c>
      <c r="M904" s="48">
        <v>1.3328169956918301</v>
      </c>
      <c r="O904" s="47">
        <f t="shared" si="2"/>
        <v>11287.687225756326</v>
      </c>
      <c r="Q904" s="48">
        <v>118.077066544739</v>
      </c>
      <c r="R904" s="48">
        <v>168.72056430757101</v>
      </c>
      <c r="S904" s="48">
        <v>9.5184621519594703</v>
      </c>
      <c r="T904" s="48"/>
      <c r="U904" s="48">
        <v>79.591836752999995</v>
      </c>
    </row>
    <row r="905" spans="1:25" x14ac:dyDescent="0.55000000000000004">
      <c r="A905" s="37" t="s">
        <v>598</v>
      </c>
      <c r="B905" s="49">
        <v>34212</v>
      </c>
      <c r="G905" s="48">
        <v>509.59622218733602</v>
      </c>
      <c r="M905" s="48">
        <v>1.56349514995927</v>
      </c>
      <c r="O905" s="47">
        <f t="shared" si="2"/>
        <v>11968.990465604738</v>
      </c>
      <c r="Q905" s="48">
        <v>130.62882408105199</v>
      </c>
      <c r="R905" s="48">
        <v>224.71505963676699</v>
      </c>
      <c r="S905" s="48">
        <v>53.620705041687401</v>
      </c>
      <c r="T905" s="48">
        <v>100.63163342783</v>
      </c>
      <c r="U905" s="48">
        <v>85.714285734000001</v>
      </c>
    </row>
    <row r="906" spans="1:25" x14ac:dyDescent="0.55000000000000004">
      <c r="A906" s="37" t="s">
        <v>598</v>
      </c>
      <c r="B906" s="49">
        <v>34262</v>
      </c>
      <c r="G906" s="48">
        <v>568.43999999999994</v>
      </c>
      <c r="I906" s="48">
        <v>201.76300000000001</v>
      </c>
      <c r="K906" s="47">
        <f>I906/Y906</f>
        <v>1361.4237516869096</v>
      </c>
      <c r="L906" s="47">
        <f>K906/1.5</f>
        <v>907.61583445793974</v>
      </c>
      <c r="M906" s="48">
        <v>0</v>
      </c>
      <c r="Q906" s="48"/>
      <c r="R906" s="48"/>
      <c r="S906" s="48"/>
      <c r="T906" s="48">
        <v>379.31443999999999</v>
      </c>
      <c r="U906" s="48"/>
      <c r="V906" s="47">
        <f>L906/U905</f>
        <v>10.58885139957386</v>
      </c>
      <c r="Y906" s="48">
        <v>0.1482</v>
      </c>
    </row>
    <row r="907" spans="1:25" x14ac:dyDescent="0.55000000000000004">
      <c r="A907" s="37" t="s">
        <v>599</v>
      </c>
      <c r="B907" s="49">
        <v>34170</v>
      </c>
      <c r="G907" s="48"/>
      <c r="M907" s="48">
        <v>0.75497314940238103</v>
      </c>
      <c r="O907" s="47">
        <f t="shared" si="2"/>
        <v>24017.623960241912</v>
      </c>
      <c r="Q907" s="48">
        <v>31.434131479955802</v>
      </c>
      <c r="R907" s="48">
        <v>17.966099721959999</v>
      </c>
      <c r="S907" s="48"/>
      <c r="T907" s="48"/>
      <c r="U907" s="48">
        <v>88.775510224499996</v>
      </c>
    </row>
    <row r="908" spans="1:25" x14ac:dyDescent="0.55000000000000004">
      <c r="A908" s="37" t="s">
        <v>599</v>
      </c>
      <c r="B908" s="49">
        <v>34185</v>
      </c>
      <c r="G908" s="48">
        <v>133.90788577339998</v>
      </c>
      <c r="M908" s="48">
        <v>1.42544597339975</v>
      </c>
      <c r="O908" s="47">
        <f t="shared" si="2"/>
        <v>20403.802356631739</v>
      </c>
      <c r="Q908" s="48">
        <v>69.8617810780962</v>
      </c>
      <c r="R908" s="48">
        <v>64.046104695303299</v>
      </c>
      <c r="S908" s="48"/>
      <c r="T908" s="48"/>
      <c r="U908" s="48">
        <v>63.265306137000003</v>
      </c>
    </row>
    <row r="909" spans="1:25" x14ac:dyDescent="0.55000000000000004">
      <c r="A909" s="37" t="s">
        <v>599</v>
      </c>
      <c r="B909" s="49">
        <v>34200</v>
      </c>
      <c r="G909" s="48">
        <v>191.469235605221</v>
      </c>
      <c r="M909" s="48">
        <v>0.76645898404157098</v>
      </c>
      <c r="O909" s="47">
        <f t="shared" si="2"/>
        <v>11173.942214767207</v>
      </c>
      <c r="Q909" s="48">
        <v>68.593426501583096</v>
      </c>
      <c r="R909" s="48">
        <v>104.93229488195</v>
      </c>
      <c r="S909" s="48">
        <v>8.2644253573807003</v>
      </c>
      <c r="T909" s="48"/>
      <c r="U909" s="48">
        <v>67.346938790999999</v>
      </c>
    </row>
    <row r="910" spans="1:25" x14ac:dyDescent="0.55000000000000004">
      <c r="A910" s="37" t="s">
        <v>599</v>
      </c>
      <c r="B910" s="49">
        <v>34212</v>
      </c>
      <c r="G910" s="48">
        <v>373.24106738482999</v>
      </c>
      <c r="M910" s="48">
        <v>1.07413318702351</v>
      </c>
      <c r="O910" s="47">
        <f t="shared" si="2"/>
        <v>10651.459704012603</v>
      </c>
      <c r="Q910" s="48">
        <v>100.8437544592</v>
      </c>
      <c r="R910" s="48">
        <v>170.53465592259801</v>
      </c>
      <c r="S910" s="48">
        <v>30.940744528951303</v>
      </c>
      <c r="T910" s="48">
        <v>70.921912474080898</v>
      </c>
      <c r="U910" s="48">
        <v>56.122448992499997</v>
      </c>
    </row>
    <row r="911" spans="1:25" x14ac:dyDescent="0.55000000000000004">
      <c r="A911" s="37" t="s">
        <v>599</v>
      </c>
      <c r="B911" s="49">
        <v>34262</v>
      </c>
      <c r="G911" s="48">
        <v>386.33000000000004</v>
      </c>
      <c r="I911" s="48">
        <v>125.232</v>
      </c>
      <c r="K911" s="47">
        <f>I911/Y911</f>
        <v>811.61373946856781</v>
      </c>
      <c r="L911" s="47">
        <f>K911/1.5</f>
        <v>541.07582631237858</v>
      </c>
      <c r="M911" s="48">
        <v>0</v>
      </c>
      <c r="Q911" s="48"/>
      <c r="R911" s="48"/>
      <c r="S911" s="48"/>
      <c r="T911" s="48">
        <v>235.43616000000003</v>
      </c>
      <c r="U911" s="48"/>
      <c r="V911" s="47">
        <f>L911/U910</f>
        <v>9.6409874484395015</v>
      </c>
      <c r="Y911" s="48">
        <v>0.15429999999999999</v>
      </c>
    </row>
    <row r="912" spans="1:25" x14ac:dyDescent="0.55000000000000004">
      <c r="A912" s="37" t="s">
        <v>600</v>
      </c>
      <c r="B912" s="49">
        <v>34233</v>
      </c>
      <c r="G912" s="48">
        <v>195.650266039217</v>
      </c>
      <c r="M912" s="48">
        <v>1.42152972860597</v>
      </c>
      <c r="O912" s="47">
        <f t="shared" si="2"/>
        <v>13917.288060540532</v>
      </c>
      <c r="Q912" s="48">
        <v>102.14128804565101</v>
      </c>
      <c r="R912" s="48">
        <v>93.508977993566504</v>
      </c>
      <c r="S912" s="48"/>
      <c r="T912" s="48"/>
      <c r="U912" s="48">
        <v>23.469387760499998</v>
      </c>
    </row>
    <row r="913" spans="1:25" x14ac:dyDescent="0.55000000000000004">
      <c r="A913" s="37" t="s">
        <v>600</v>
      </c>
      <c r="B913" s="49">
        <v>34247</v>
      </c>
      <c r="G913" s="48">
        <v>259.14548505860699</v>
      </c>
      <c r="M913" s="48">
        <v>1.2351063077350199</v>
      </c>
      <c r="O913" s="47">
        <f t="shared" si="2"/>
        <v>11663.538061815465</v>
      </c>
      <c r="Q913" s="48">
        <v>105.894652307824</v>
      </c>
      <c r="R913" s="48">
        <v>116.160629785333</v>
      </c>
      <c r="S913" s="48">
        <v>9.0556646293187395</v>
      </c>
      <c r="T913" s="48">
        <v>28.034538336131799</v>
      </c>
      <c r="U913" s="48">
        <v>14.285714289</v>
      </c>
    </row>
    <row r="914" spans="1:25" x14ac:dyDescent="0.55000000000000004">
      <c r="A914" s="37" t="s">
        <v>600</v>
      </c>
      <c r="B914" s="49">
        <v>34255</v>
      </c>
      <c r="G914" s="48">
        <v>398.2625676934</v>
      </c>
      <c r="M914" s="48">
        <v>1.1919257486458199</v>
      </c>
      <c r="O914" s="47">
        <f t="shared" si="2"/>
        <v>10872.867470532972</v>
      </c>
      <c r="Q914" s="48">
        <v>109.62386434637499</v>
      </c>
      <c r="R914" s="48">
        <v>154.508554263447</v>
      </c>
      <c r="S914" s="48">
        <v>25.253493234517798</v>
      </c>
      <c r="T914" s="48">
        <v>108.87665584905999</v>
      </c>
      <c r="U914" s="48">
        <v>17.3469387795</v>
      </c>
    </row>
    <row r="915" spans="1:25" x14ac:dyDescent="0.55000000000000004">
      <c r="A915" s="37" t="s">
        <v>600</v>
      </c>
      <c r="B915" s="49">
        <v>34302</v>
      </c>
      <c r="G915" s="48">
        <v>326.327</v>
      </c>
      <c r="I915" s="48">
        <v>140.69300000000001</v>
      </c>
      <c r="K915" s="47">
        <f>I915/Y915</f>
        <v>937.32844770153235</v>
      </c>
      <c r="L915" s="47">
        <f>K915/1.5</f>
        <v>624.88563180102153</v>
      </c>
      <c r="M915" s="48">
        <v>0</v>
      </c>
      <c r="Q915" s="48"/>
      <c r="R915" s="48"/>
      <c r="S915" s="48"/>
      <c r="T915" s="48"/>
      <c r="U915" s="48"/>
      <c r="V915" s="47">
        <f>L915/U914</f>
        <v>36.022818766126584</v>
      </c>
      <c r="Y915" s="48">
        <v>0.15010000000000001</v>
      </c>
    </row>
    <row r="916" spans="1:25" x14ac:dyDescent="0.55000000000000004">
      <c r="A916" s="37" t="s">
        <v>601</v>
      </c>
      <c r="B916" s="49">
        <v>34233</v>
      </c>
      <c r="G916" s="48">
        <v>180.02736495472601</v>
      </c>
      <c r="M916" s="48">
        <v>1.0893677719754009</v>
      </c>
      <c r="O916" s="47">
        <f t="shared" si="2"/>
        <v>11435.640015806564</v>
      </c>
      <c r="Q916" s="48">
        <v>95.260761135332658</v>
      </c>
      <c r="R916" s="48">
        <v>84.766603819393907</v>
      </c>
      <c r="S916" s="48"/>
      <c r="T916" s="48"/>
      <c r="U916" s="48">
        <v>54.591836747249999</v>
      </c>
    </row>
    <row r="917" spans="1:25" x14ac:dyDescent="0.55000000000000004">
      <c r="A917" s="37" t="s">
        <v>601</v>
      </c>
      <c r="B917" s="49">
        <v>34247</v>
      </c>
      <c r="G917" s="48">
        <v>290.6981490025895</v>
      </c>
      <c r="M917" s="48">
        <v>1.1040266672935251</v>
      </c>
      <c r="O917" s="47">
        <f t="shared" si="2"/>
        <v>8987.1264150589359</v>
      </c>
      <c r="Q917" s="48">
        <v>122.84534747876751</v>
      </c>
      <c r="R917" s="48">
        <v>122.75394818267951</v>
      </c>
      <c r="S917" s="48">
        <v>9.8404637725527149</v>
      </c>
      <c r="T917" s="48">
        <v>35.258389568589301</v>
      </c>
      <c r="U917" s="48">
        <v>45.408163275749999</v>
      </c>
    </row>
    <row r="918" spans="1:25" x14ac:dyDescent="0.55000000000000004">
      <c r="A918" s="37" t="s">
        <v>601</v>
      </c>
      <c r="B918" s="49">
        <v>34255</v>
      </c>
      <c r="G918" s="48">
        <v>276.00206415175796</v>
      </c>
      <c r="M918" s="48">
        <v>0.55064895436080041</v>
      </c>
      <c r="O918" s="47">
        <f t="shared" si="2"/>
        <v>7854.6154277513197</v>
      </c>
      <c r="Q918" s="48">
        <v>70.105145111916002</v>
      </c>
      <c r="R918" s="48">
        <v>98.28142859681256</v>
      </c>
      <c r="S918" s="48">
        <v>20.734535756362749</v>
      </c>
      <c r="T918" s="48">
        <v>86.880954686667195</v>
      </c>
      <c r="U918" s="48">
        <v>37.244897967749999</v>
      </c>
    </row>
    <row r="919" spans="1:25" x14ac:dyDescent="0.55000000000000004">
      <c r="A919" s="37" t="s">
        <v>601</v>
      </c>
      <c r="B919" s="49">
        <v>34302</v>
      </c>
      <c r="G919" s="48">
        <v>292.99300000000005</v>
      </c>
      <c r="I919" s="48">
        <v>124.459</v>
      </c>
      <c r="K919" s="47">
        <f>I919/Y919</f>
        <v>909.01056844657705</v>
      </c>
      <c r="L919" s="47">
        <f>K919/1.5</f>
        <v>606.00704563105137</v>
      </c>
      <c r="M919" s="48">
        <v>0</v>
      </c>
      <c r="Q919" s="48"/>
      <c r="R919" s="48"/>
      <c r="S919" s="48"/>
      <c r="T919" s="48"/>
      <c r="U919" s="48"/>
      <c r="V919" s="47">
        <f>L919/U918</f>
        <v>16.270874098132502</v>
      </c>
      <c r="Y919" s="48">
        <v>0.13691700000000001</v>
      </c>
    </row>
    <row r="920" spans="1:25" x14ac:dyDescent="0.55000000000000004">
      <c r="A920" s="37" t="s">
        <v>602</v>
      </c>
      <c r="B920" s="49">
        <v>34233</v>
      </c>
      <c r="G920" s="48">
        <v>154.05102397661602</v>
      </c>
      <c r="M920" s="48">
        <v>1.1433198608691599</v>
      </c>
      <c r="O920" s="47">
        <f t="shared" si="2"/>
        <v>14920.884709632608</v>
      </c>
      <c r="Q920" s="48">
        <v>76.625473832061502</v>
      </c>
      <c r="R920" s="48"/>
      <c r="S920" s="48"/>
      <c r="T920" s="48"/>
      <c r="U920" s="48">
        <v>39.795918376499998</v>
      </c>
    </row>
    <row r="921" spans="1:25" x14ac:dyDescent="0.55000000000000004">
      <c r="A921" s="37" t="s">
        <v>602</v>
      </c>
      <c r="B921" s="49">
        <v>34247</v>
      </c>
      <c r="G921" s="48">
        <v>263.14953074188804</v>
      </c>
      <c r="M921" s="48">
        <v>1.25793551709386</v>
      </c>
      <c r="O921" s="47">
        <f t="shared" si="2"/>
        <v>11413.918590257239</v>
      </c>
      <c r="Q921" s="48">
        <v>110.21066140839801</v>
      </c>
      <c r="R921" s="48">
        <v>112.743707092516</v>
      </c>
      <c r="S921" s="48">
        <v>18.611105933508</v>
      </c>
      <c r="T921" s="48">
        <v>21.584056307466302</v>
      </c>
      <c r="U921" s="48">
        <v>35.714285722500001</v>
      </c>
    </row>
    <row r="922" spans="1:25" x14ac:dyDescent="0.55000000000000004">
      <c r="A922" s="37" t="s">
        <v>602</v>
      </c>
      <c r="B922" s="49">
        <v>34255</v>
      </c>
      <c r="G922" s="48">
        <v>329.003432093301</v>
      </c>
      <c r="M922" s="48">
        <v>0.78605421275476095</v>
      </c>
      <c r="O922" s="47">
        <f t="shared" si="2"/>
        <v>9549.7241842370622</v>
      </c>
      <c r="Q922" s="48">
        <v>82.311718913540503</v>
      </c>
      <c r="R922" s="48">
        <v>126.16131464467801</v>
      </c>
      <c r="S922" s="48">
        <v>24.811204508707799</v>
      </c>
      <c r="T922" s="48">
        <v>95.719194026374808</v>
      </c>
      <c r="U922" s="48">
        <v>34.693877559000001</v>
      </c>
    </row>
    <row r="923" spans="1:25" x14ac:dyDescent="0.55000000000000004">
      <c r="A923" s="37" t="s">
        <v>602</v>
      </c>
      <c r="B923" s="49">
        <v>34302</v>
      </c>
      <c r="G923" s="48">
        <v>296.92500000000001</v>
      </c>
      <c r="I923" s="48">
        <v>126.77800000000001</v>
      </c>
      <c r="K923" s="47">
        <f>I923/Y923</f>
        <v>893.01034747511744</v>
      </c>
      <c r="L923" s="47">
        <f>K923/1.5</f>
        <v>595.34023165007829</v>
      </c>
      <c r="M923" s="48">
        <v>0</v>
      </c>
      <c r="Q923" s="48"/>
      <c r="R923" s="48"/>
      <c r="S923" s="48"/>
      <c r="T923" s="48"/>
      <c r="U923" s="48"/>
      <c r="V923" s="47">
        <f>L923/U922</f>
        <v>17.15980667302609</v>
      </c>
      <c r="Y923" s="48">
        <v>0.14196700000000001</v>
      </c>
    </row>
    <row r="932" spans="7:20" x14ac:dyDescent="0.55000000000000004">
      <c r="T932" s="48"/>
    </row>
    <row r="933" spans="7:20" x14ac:dyDescent="0.55000000000000004">
      <c r="T933" s="48"/>
    </row>
    <row r="934" spans="7:20" x14ac:dyDescent="0.55000000000000004">
      <c r="T934" s="48"/>
    </row>
    <row r="935" spans="7:20" x14ac:dyDescent="0.55000000000000004">
      <c r="Q935" s="48"/>
      <c r="S935" s="48"/>
      <c r="T935" s="48"/>
    </row>
    <row r="936" spans="7:20" x14ac:dyDescent="0.55000000000000004">
      <c r="Q936" s="48"/>
      <c r="S936" s="48"/>
      <c r="T936" s="48"/>
    </row>
    <row r="937" spans="7:20" x14ac:dyDescent="0.55000000000000004">
      <c r="Q937" s="48"/>
      <c r="R937" s="48"/>
      <c r="S937" s="48"/>
      <c r="T937" s="48"/>
    </row>
    <row r="938" spans="7:20" x14ac:dyDescent="0.55000000000000004">
      <c r="Q938" s="48"/>
      <c r="R938" s="48"/>
      <c r="S938" s="48"/>
      <c r="T938" s="48"/>
    </row>
    <row r="939" spans="7:20" x14ac:dyDescent="0.55000000000000004">
      <c r="G939" s="48"/>
      <c r="Q939" s="48"/>
      <c r="R939" s="48"/>
      <c r="S939" s="48"/>
      <c r="T939" s="48"/>
    </row>
    <row r="940" spans="7:20" x14ac:dyDescent="0.55000000000000004">
      <c r="G940" s="48"/>
      <c r="Q940" s="48"/>
      <c r="R940" s="48"/>
      <c r="S940" s="48"/>
      <c r="T940" s="48"/>
    </row>
    <row r="941" spans="7:20" x14ac:dyDescent="0.55000000000000004">
      <c r="G941" s="48"/>
      <c r="Q941" s="48"/>
      <c r="R941" s="48"/>
      <c r="S941" s="48"/>
      <c r="T941" s="48"/>
    </row>
    <row r="942" spans="7:20" x14ac:dyDescent="0.55000000000000004">
      <c r="G942" s="48"/>
      <c r="Q942" s="48"/>
      <c r="R942" s="48"/>
      <c r="S942" s="48"/>
      <c r="T942" s="48"/>
    </row>
    <row r="943" spans="7:20" x14ac:dyDescent="0.55000000000000004">
      <c r="G943" s="48"/>
      <c r="Q943" s="48"/>
      <c r="R943" s="48"/>
      <c r="S943" s="48"/>
      <c r="T943" s="48"/>
    </row>
    <row r="944" spans="7:20" x14ac:dyDescent="0.55000000000000004">
      <c r="G944" s="48"/>
      <c r="Q944" s="48"/>
      <c r="R944" s="48"/>
      <c r="S944" s="48"/>
      <c r="T944" s="48"/>
    </row>
    <row r="945" spans="7:20" x14ac:dyDescent="0.55000000000000004">
      <c r="G945" s="48"/>
      <c r="Q945" s="48"/>
      <c r="R945" s="48"/>
      <c r="S945" s="48"/>
      <c r="T945" s="48"/>
    </row>
    <row r="946" spans="7:20" x14ac:dyDescent="0.55000000000000004">
      <c r="G946" s="48"/>
      <c r="Q946" s="48"/>
      <c r="R946" s="48"/>
      <c r="S946" s="48"/>
      <c r="T946" s="48"/>
    </row>
    <row r="947" spans="7:20" x14ac:dyDescent="0.55000000000000004">
      <c r="G947" s="48"/>
      <c r="Q947" s="48"/>
      <c r="R947" s="48"/>
      <c r="S947" s="48"/>
      <c r="T947" s="48"/>
    </row>
    <row r="948" spans="7:20" x14ac:dyDescent="0.55000000000000004">
      <c r="G948" s="48"/>
      <c r="Q948" s="48"/>
      <c r="R948" s="48"/>
      <c r="S948" s="48"/>
      <c r="T948" s="48"/>
    </row>
    <row r="949" spans="7:20" x14ac:dyDescent="0.55000000000000004">
      <c r="G949" s="48"/>
      <c r="Q949" s="48"/>
      <c r="R949" s="48"/>
      <c r="S949" s="48"/>
      <c r="T949" s="48"/>
    </row>
    <row r="950" spans="7:20" x14ac:dyDescent="0.55000000000000004">
      <c r="G950" s="48"/>
      <c r="Q950" s="48"/>
      <c r="R950" s="48"/>
      <c r="S950" s="48"/>
      <c r="T950" s="48"/>
    </row>
    <row r="951" spans="7:20" x14ac:dyDescent="0.55000000000000004">
      <c r="G951" s="48"/>
      <c r="Q951" s="48"/>
      <c r="R951" s="48"/>
      <c r="S951" s="48"/>
      <c r="T951" s="48"/>
    </row>
    <row r="952" spans="7:20" x14ac:dyDescent="0.55000000000000004">
      <c r="G952" s="48"/>
      <c r="Q952" s="48"/>
      <c r="R952" s="48"/>
      <c r="S952" s="48"/>
      <c r="T952" s="48"/>
    </row>
    <row r="953" spans="7:20" x14ac:dyDescent="0.55000000000000004">
      <c r="G953" s="48"/>
      <c r="Q953" s="48"/>
      <c r="R953" s="48"/>
      <c r="S953" s="48"/>
      <c r="T953" s="48"/>
    </row>
    <row r="954" spans="7:20" x14ac:dyDescent="0.55000000000000004">
      <c r="G954" s="48"/>
      <c r="Q954" s="48"/>
      <c r="R954" s="48"/>
      <c r="S954" s="48"/>
      <c r="T954" s="48"/>
    </row>
    <row r="955" spans="7:20" x14ac:dyDescent="0.55000000000000004">
      <c r="G955" s="48"/>
      <c r="Q955" s="48"/>
      <c r="R955" s="48"/>
      <c r="S955" s="48"/>
      <c r="T955" s="48"/>
    </row>
    <row r="956" spans="7:20" x14ac:dyDescent="0.55000000000000004">
      <c r="G956" s="48"/>
      <c r="Q956" s="48"/>
      <c r="R956" s="48"/>
      <c r="S956" s="48"/>
      <c r="T956" s="48"/>
    </row>
    <row r="957" spans="7:20" x14ac:dyDescent="0.55000000000000004">
      <c r="G957" s="48"/>
      <c r="Q957" s="48"/>
      <c r="R957" s="48"/>
      <c r="S957" s="48"/>
      <c r="T957" s="48"/>
    </row>
    <row r="958" spans="7:20" x14ac:dyDescent="0.55000000000000004">
      <c r="G958" s="48"/>
      <c r="Q958" s="48"/>
      <c r="R958" s="48"/>
      <c r="S958" s="48"/>
      <c r="T958" s="48"/>
    </row>
    <row r="959" spans="7:20" x14ac:dyDescent="0.55000000000000004">
      <c r="G959" s="48"/>
      <c r="Q959" s="48"/>
      <c r="R959" s="48"/>
      <c r="S959" s="48"/>
      <c r="T959" s="48"/>
    </row>
    <row r="960" spans="7:20" x14ac:dyDescent="0.55000000000000004">
      <c r="G960" s="48"/>
      <c r="Q960" s="48"/>
      <c r="R960" s="48"/>
      <c r="S960" s="48"/>
      <c r="T960" s="48"/>
    </row>
    <row r="961" spans="7:20" x14ac:dyDescent="0.55000000000000004">
      <c r="G961" s="48"/>
      <c r="Q961" s="48"/>
      <c r="R961" s="48"/>
      <c r="S961" s="48"/>
      <c r="T961" s="48"/>
    </row>
    <row r="962" spans="7:20" x14ac:dyDescent="0.55000000000000004">
      <c r="G962" s="48"/>
      <c r="Q962" s="48"/>
      <c r="R962" s="48"/>
      <c r="S962" s="48"/>
      <c r="T962" s="48"/>
    </row>
    <row r="963" spans="7:20" x14ac:dyDescent="0.55000000000000004">
      <c r="G963" s="48"/>
      <c r="Q963" s="48"/>
      <c r="R963" s="48"/>
      <c r="S963" s="48"/>
      <c r="T963" s="48"/>
    </row>
    <row r="964" spans="7:20" x14ac:dyDescent="0.55000000000000004">
      <c r="G964" s="48"/>
      <c r="Q964" s="48"/>
      <c r="R964" s="48"/>
      <c r="S964" s="48"/>
      <c r="T964" s="48"/>
    </row>
    <row r="965" spans="7:20" x14ac:dyDescent="0.55000000000000004">
      <c r="G965" s="48"/>
      <c r="Q965" s="48"/>
      <c r="R965" s="48"/>
      <c r="S965" s="48"/>
    </row>
    <row r="966" spans="7:20" x14ac:dyDescent="0.55000000000000004">
      <c r="G966" s="48"/>
      <c r="Q966" s="48"/>
      <c r="R966" s="48"/>
      <c r="S966" s="48"/>
    </row>
    <row r="967" spans="7:20" x14ac:dyDescent="0.55000000000000004">
      <c r="G967" s="48"/>
      <c r="Q967" s="48"/>
      <c r="R967" s="48"/>
      <c r="S967" s="48"/>
    </row>
    <row r="968" spans="7:20" x14ac:dyDescent="0.55000000000000004">
      <c r="G968" s="48"/>
      <c r="R968" s="48"/>
    </row>
    <row r="969" spans="7:20" x14ac:dyDescent="0.55000000000000004">
      <c r="G969" s="48"/>
      <c r="R969" s="48"/>
    </row>
    <row r="970" spans="7:20" x14ac:dyDescent="0.55000000000000004">
      <c r="G970" s="48"/>
    </row>
    <row r="971" spans="7:20" x14ac:dyDescent="0.55000000000000004">
      <c r="G971" s="48"/>
    </row>
  </sheetData>
  <phoneticPr fontId="26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429"/>
  <sheetViews>
    <sheetView workbookViewId="0">
      <selection activeCell="AH426" sqref="AH426"/>
    </sheetView>
  </sheetViews>
  <sheetFormatPr defaultColWidth="8.83984375" defaultRowHeight="14.4" x14ac:dyDescent="0.55000000000000004"/>
  <cols>
    <col min="1" max="1" width="29.47265625" bestFit="1" customWidth="1"/>
    <col min="4" max="4" width="10.47265625" bestFit="1" customWidth="1"/>
    <col min="5" max="5" width="13.15625" bestFit="1" customWidth="1"/>
    <col min="12" max="22" width="8.83984375" customWidth="1"/>
    <col min="34" max="34" width="17.83984375" bestFit="1" customWidth="1"/>
  </cols>
  <sheetData>
    <row r="1" spans="1:34" x14ac:dyDescent="0.55000000000000004">
      <c r="A1" s="3" t="s">
        <v>164</v>
      </c>
      <c r="B1" t="s">
        <v>164</v>
      </c>
      <c r="C1" t="s">
        <v>164</v>
      </c>
      <c r="D1" t="s">
        <v>164</v>
      </c>
      <c r="E1" t="s">
        <v>164</v>
      </c>
      <c r="F1" t="s">
        <v>164</v>
      </c>
      <c r="G1" t="s">
        <v>165</v>
      </c>
      <c r="H1" t="s">
        <v>164</v>
      </c>
      <c r="I1" t="s">
        <v>164</v>
      </c>
      <c r="J1" t="s">
        <v>164</v>
      </c>
      <c r="K1" t="s">
        <v>164</v>
      </c>
      <c r="L1" t="s">
        <v>166</v>
      </c>
      <c r="M1" t="s">
        <v>167</v>
      </c>
      <c r="N1" t="s">
        <v>166</v>
      </c>
      <c r="O1" t="s">
        <v>167</v>
      </c>
      <c r="P1" t="s">
        <v>167</v>
      </c>
      <c r="Q1" t="s">
        <v>168</v>
      </c>
      <c r="R1" t="s">
        <v>169</v>
      </c>
      <c r="S1" t="s">
        <v>167</v>
      </c>
      <c r="U1" t="s">
        <v>169</v>
      </c>
      <c r="V1" t="s">
        <v>167</v>
      </c>
      <c r="X1" t="s">
        <v>164</v>
      </c>
      <c r="Y1" t="s">
        <v>164</v>
      </c>
      <c r="Z1" t="s">
        <v>164</v>
      </c>
      <c r="AA1" t="s">
        <v>164</v>
      </c>
      <c r="AB1" t="s">
        <v>170</v>
      </c>
      <c r="AC1" t="s">
        <v>170</v>
      </c>
      <c r="AD1" t="s">
        <v>170</v>
      </c>
      <c r="AF1" t="s">
        <v>304</v>
      </c>
      <c r="AG1" t="s">
        <v>305</v>
      </c>
      <c r="AH1" t="s">
        <v>306</v>
      </c>
    </row>
    <row r="4" spans="1:34" x14ac:dyDescent="0.55000000000000004">
      <c r="A4" s="3" t="s">
        <v>139</v>
      </c>
      <c r="B4" t="s">
        <v>140</v>
      </c>
      <c r="C4" t="s">
        <v>141</v>
      </c>
      <c r="D4" t="s">
        <v>2</v>
      </c>
      <c r="E4" t="s">
        <v>142</v>
      </c>
      <c r="F4" t="s">
        <v>143</v>
      </c>
      <c r="G4" t="s">
        <v>144</v>
      </c>
      <c r="H4" t="s">
        <v>125</v>
      </c>
      <c r="I4" t="s">
        <v>145</v>
      </c>
      <c r="J4" t="s">
        <v>146</v>
      </c>
      <c r="K4" t="s">
        <v>97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154</v>
      </c>
      <c r="U4" t="s">
        <v>155</v>
      </c>
      <c r="V4" t="s">
        <v>156</v>
      </c>
      <c r="X4" t="s">
        <v>157</v>
      </c>
      <c r="Y4" t="s">
        <v>158</v>
      </c>
      <c r="Z4" t="s">
        <v>159</v>
      </c>
      <c r="AA4" t="s">
        <v>160</v>
      </c>
      <c r="AB4" t="s">
        <v>161</v>
      </c>
      <c r="AC4" t="s">
        <v>162</v>
      </c>
      <c r="AD4" t="s">
        <v>163</v>
      </c>
    </row>
    <row r="5" spans="1:34" hidden="1" x14ac:dyDescent="0.55000000000000004">
      <c r="A5" s="3" t="s">
        <v>171</v>
      </c>
      <c r="B5" t="s">
        <v>172</v>
      </c>
      <c r="C5" t="s">
        <v>173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174</v>
      </c>
      <c r="M5" t="s">
        <v>174</v>
      </c>
      <c r="N5">
        <v>102.1</v>
      </c>
      <c r="O5">
        <v>1021</v>
      </c>
      <c r="P5">
        <v>3.57</v>
      </c>
      <c r="Q5" t="s">
        <v>174</v>
      </c>
      <c r="R5" t="s">
        <v>174</v>
      </c>
      <c r="S5" t="s">
        <v>174</v>
      </c>
      <c r="U5" t="s">
        <v>174</v>
      </c>
      <c r="V5" t="s">
        <v>174</v>
      </c>
      <c r="X5" t="s">
        <v>174</v>
      </c>
      <c r="Y5" t="s">
        <v>174</v>
      </c>
      <c r="Z5" t="s">
        <v>174</v>
      </c>
      <c r="AA5" t="s">
        <v>174</v>
      </c>
      <c r="AB5" t="s">
        <v>174</v>
      </c>
      <c r="AC5" t="s">
        <v>174</v>
      </c>
      <c r="AD5" t="s">
        <v>174</v>
      </c>
    </row>
    <row r="6" spans="1:34" hidden="1" x14ac:dyDescent="0.55000000000000004">
      <c r="A6" s="3" t="s">
        <v>171</v>
      </c>
      <c r="B6" t="s">
        <v>172</v>
      </c>
      <c r="C6" t="s">
        <v>173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174</v>
      </c>
      <c r="M6" t="s">
        <v>174</v>
      </c>
      <c r="N6">
        <v>249.8</v>
      </c>
      <c r="O6">
        <v>2498</v>
      </c>
      <c r="P6">
        <v>2.57</v>
      </c>
      <c r="Q6" t="s">
        <v>174</v>
      </c>
      <c r="R6" t="s">
        <v>174</v>
      </c>
      <c r="S6" t="s">
        <v>174</v>
      </c>
      <c r="U6" t="s">
        <v>174</v>
      </c>
      <c r="V6" t="s">
        <v>174</v>
      </c>
      <c r="X6" t="s">
        <v>174</v>
      </c>
      <c r="Y6" t="s">
        <v>174</v>
      </c>
      <c r="Z6" t="s">
        <v>174</v>
      </c>
      <c r="AA6" t="s">
        <v>174</v>
      </c>
      <c r="AB6" t="s">
        <v>174</v>
      </c>
      <c r="AC6" t="s">
        <v>174</v>
      </c>
      <c r="AD6" t="s">
        <v>174</v>
      </c>
    </row>
    <row r="7" spans="1:34" hidden="1" x14ac:dyDescent="0.55000000000000004">
      <c r="A7" s="3" t="s">
        <v>171</v>
      </c>
      <c r="B7" t="s">
        <v>172</v>
      </c>
      <c r="C7" t="s">
        <v>173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174</v>
      </c>
      <c r="M7" t="s">
        <v>174</v>
      </c>
      <c r="N7">
        <v>400.7</v>
      </c>
      <c r="O7">
        <v>4007</v>
      </c>
      <c r="P7">
        <v>1.83</v>
      </c>
      <c r="Q7" t="s">
        <v>174</v>
      </c>
      <c r="R7" t="s">
        <v>174</v>
      </c>
      <c r="S7" t="s">
        <v>174</v>
      </c>
      <c r="U7" t="s">
        <v>174</v>
      </c>
      <c r="V7" t="s">
        <v>174</v>
      </c>
      <c r="X7" t="s">
        <v>174</v>
      </c>
      <c r="Y7" t="s">
        <v>174</v>
      </c>
      <c r="Z7" t="s">
        <v>174</v>
      </c>
      <c r="AA7" t="s">
        <v>174</v>
      </c>
      <c r="AB7" t="s">
        <v>174</v>
      </c>
      <c r="AC7" t="s">
        <v>174</v>
      </c>
      <c r="AD7" t="s">
        <v>174</v>
      </c>
    </row>
    <row r="8" spans="1:34" hidden="1" x14ac:dyDescent="0.55000000000000004">
      <c r="A8" s="3" t="s">
        <v>171</v>
      </c>
      <c r="B8" t="s">
        <v>172</v>
      </c>
      <c r="C8" t="s">
        <v>173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174</v>
      </c>
      <c r="M8" t="s">
        <v>174</v>
      </c>
      <c r="N8">
        <v>474.6</v>
      </c>
      <c r="O8">
        <v>4746</v>
      </c>
      <c r="P8">
        <v>1.77</v>
      </c>
      <c r="Q8" t="s">
        <v>174</v>
      </c>
      <c r="R8" t="s">
        <v>174</v>
      </c>
      <c r="S8" t="s">
        <v>174</v>
      </c>
      <c r="U8" t="s">
        <v>174</v>
      </c>
      <c r="V8" t="s">
        <v>174</v>
      </c>
      <c r="X8" t="s">
        <v>174</v>
      </c>
      <c r="Y8" t="s">
        <v>174</v>
      </c>
      <c r="Z8" t="s">
        <v>174</v>
      </c>
      <c r="AA8" t="s">
        <v>174</v>
      </c>
      <c r="AB8" t="s">
        <v>174</v>
      </c>
      <c r="AC8" t="s">
        <v>174</v>
      </c>
      <c r="AD8" t="s">
        <v>174</v>
      </c>
    </row>
    <row r="9" spans="1:34" x14ac:dyDescent="0.55000000000000004">
      <c r="A9" s="3" t="s">
        <v>171</v>
      </c>
      <c r="B9" t="s">
        <v>172</v>
      </c>
      <c r="C9" t="s">
        <v>173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174</v>
      </c>
      <c r="O9" t="s">
        <v>174</v>
      </c>
      <c r="P9" t="s">
        <v>174</v>
      </c>
      <c r="Q9" t="s">
        <v>174</v>
      </c>
      <c r="R9" t="s">
        <v>174</v>
      </c>
      <c r="S9" t="s">
        <v>174</v>
      </c>
      <c r="U9" t="s">
        <v>174</v>
      </c>
      <c r="V9" t="s">
        <v>174</v>
      </c>
      <c r="X9" t="s">
        <v>174</v>
      </c>
      <c r="Y9" t="s">
        <v>174</v>
      </c>
      <c r="Z9" t="s">
        <v>174</v>
      </c>
      <c r="AA9" t="s">
        <v>174</v>
      </c>
      <c r="AB9" t="s">
        <v>174</v>
      </c>
      <c r="AC9" t="s">
        <v>174</v>
      </c>
      <c r="AD9" t="s">
        <v>174</v>
      </c>
    </row>
    <row r="10" spans="1:34" hidden="1" x14ac:dyDescent="0.55000000000000004">
      <c r="A10" s="3" t="s">
        <v>175</v>
      </c>
      <c r="B10" t="s">
        <v>172</v>
      </c>
      <c r="C10" t="s">
        <v>173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174</v>
      </c>
      <c r="M10" t="s">
        <v>174</v>
      </c>
      <c r="N10">
        <v>84.7</v>
      </c>
      <c r="O10">
        <v>847</v>
      </c>
      <c r="P10">
        <v>4.1500000000000004</v>
      </c>
      <c r="Q10" t="s">
        <v>174</v>
      </c>
      <c r="R10" t="s">
        <v>174</v>
      </c>
      <c r="S10" t="s">
        <v>174</v>
      </c>
      <c r="U10" t="s">
        <v>174</v>
      </c>
      <c r="V10" t="s">
        <v>174</v>
      </c>
      <c r="X10" t="s">
        <v>174</v>
      </c>
      <c r="Y10" t="s">
        <v>174</v>
      </c>
      <c r="Z10" t="s">
        <v>174</v>
      </c>
      <c r="AA10" t="s">
        <v>174</v>
      </c>
      <c r="AB10" t="s">
        <v>174</v>
      </c>
      <c r="AC10" t="s">
        <v>174</v>
      </c>
      <c r="AD10" t="s">
        <v>174</v>
      </c>
    </row>
    <row r="11" spans="1:34" hidden="1" x14ac:dyDescent="0.55000000000000004">
      <c r="A11" s="3" t="s">
        <v>175</v>
      </c>
      <c r="B11" t="s">
        <v>172</v>
      </c>
      <c r="C11" t="s">
        <v>173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174</v>
      </c>
      <c r="M11" t="s">
        <v>174</v>
      </c>
      <c r="N11">
        <v>260.2</v>
      </c>
      <c r="O11">
        <v>2602</v>
      </c>
      <c r="P11">
        <v>2.93</v>
      </c>
      <c r="Q11" t="s">
        <v>174</v>
      </c>
      <c r="R11" t="s">
        <v>174</v>
      </c>
      <c r="S11" t="s">
        <v>174</v>
      </c>
      <c r="U11" t="s">
        <v>174</v>
      </c>
      <c r="V11" t="s">
        <v>174</v>
      </c>
      <c r="X11" t="s">
        <v>174</v>
      </c>
      <c r="Y11" t="s">
        <v>174</v>
      </c>
      <c r="Z11" t="s">
        <v>174</v>
      </c>
      <c r="AA11" t="s">
        <v>174</v>
      </c>
      <c r="AB11" t="s">
        <v>174</v>
      </c>
      <c r="AC11" t="s">
        <v>174</v>
      </c>
      <c r="AD11" t="s">
        <v>174</v>
      </c>
    </row>
    <row r="12" spans="1:34" hidden="1" x14ac:dyDescent="0.55000000000000004">
      <c r="A12" s="3" t="s">
        <v>175</v>
      </c>
      <c r="B12" t="s">
        <v>172</v>
      </c>
      <c r="C12" t="s">
        <v>173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174</v>
      </c>
      <c r="M12" t="s">
        <v>174</v>
      </c>
      <c r="N12">
        <v>389</v>
      </c>
      <c r="O12">
        <v>3890</v>
      </c>
      <c r="P12">
        <v>2.5499999999999998</v>
      </c>
      <c r="Q12" t="s">
        <v>174</v>
      </c>
      <c r="R12" t="s">
        <v>174</v>
      </c>
      <c r="S12" t="s">
        <v>174</v>
      </c>
      <c r="U12" t="s">
        <v>174</v>
      </c>
      <c r="V12" t="s">
        <v>174</v>
      </c>
      <c r="X12" t="s">
        <v>174</v>
      </c>
      <c r="Y12" t="s">
        <v>174</v>
      </c>
      <c r="Z12" t="s">
        <v>174</v>
      </c>
      <c r="AA12" t="s">
        <v>174</v>
      </c>
      <c r="AB12" t="s">
        <v>174</v>
      </c>
      <c r="AC12" t="s">
        <v>174</v>
      </c>
      <c r="AD12" t="s">
        <v>174</v>
      </c>
    </row>
    <row r="13" spans="1:34" hidden="1" x14ac:dyDescent="0.55000000000000004">
      <c r="A13" s="3" t="s">
        <v>175</v>
      </c>
      <c r="B13" t="s">
        <v>172</v>
      </c>
      <c r="C13" t="s">
        <v>173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174</v>
      </c>
      <c r="M13" t="s">
        <v>174</v>
      </c>
      <c r="N13">
        <v>462.1</v>
      </c>
      <c r="O13">
        <v>4621</v>
      </c>
      <c r="P13">
        <v>2.09</v>
      </c>
      <c r="Q13" t="s">
        <v>174</v>
      </c>
      <c r="R13" t="s">
        <v>174</v>
      </c>
      <c r="S13" t="s">
        <v>174</v>
      </c>
      <c r="U13" t="s">
        <v>174</v>
      </c>
      <c r="V13" t="s">
        <v>174</v>
      </c>
      <c r="X13" t="s">
        <v>174</v>
      </c>
      <c r="Y13" t="s">
        <v>174</v>
      </c>
      <c r="Z13" t="s">
        <v>174</v>
      </c>
      <c r="AA13" t="s">
        <v>174</v>
      </c>
      <c r="AB13" t="s">
        <v>174</v>
      </c>
      <c r="AC13" t="s">
        <v>174</v>
      </c>
      <c r="AD13" t="s">
        <v>174</v>
      </c>
    </row>
    <row r="14" spans="1:34" x14ac:dyDescent="0.55000000000000004">
      <c r="A14" s="3" t="s">
        <v>175</v>
      </c>
      <c r="B14" t="s">
        <v>172</v>
      </c>
      <c r="C14" t="s">
        <v>173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174</v>
      </c>
      <c r="O14" t="s">
        <v>174</v>
      </c>
      <c r="P14" t="s">
        <v>174</v>
      </c>
      <c r="Q14" t="s">
        <v>174</v>
      </c>
      <c r="R14" t="s">
        <v>174</v>
      </c>
      <c r="S14" t="s">
        <v>174</v>
      </c>
      <c r="U14" t="s">
        <v>174</v>
      </c>
      <c r="V14" t="s">
        <v>174</v>
      </c>
      <c r="X14" t="s">
        <v>174</v>
      </c>
      <c r="Y14" t="s">
        <v>174</v>
      </c>
      <c r="Z14" t="s">
        <v>174</v>
      </c>
      <c r="AA14" t="s">
        <v>174</v>
      </c>
      <c r="AB14" t="s">
        <v>174</v>
      </c>
      <c r="AC14" t="s">
        <v>174</v>
      </c>
      <c r="AD14" t="s">
        <v>174</v>
      </c>
    </row>
    <row r="15" spans="1:34" hidden="1" x14ac:dyDescent="0.55000000000000004">
      <c r="A15" s="3" t="s">
        <v>176</v>
      </c>
      <c r="B15" t="s">
        <v>172</v>
      </c>
      <c r="C15" t="s">
        <v>173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174</v>
      </c>
      <c r="M15" t="s">
        <v>174</v>
      </c>
      <c r="N15">
        <v>95.6</v>
      </c>
      <c r="O15">
        <v>956</v>
      </c>
      <c r="P15">
        <v>4.12</v>
      </c>
      <c r="Q15" t="s">
        <v>174</v>
      </c>
      <c r="R15" t="s">
        <v>174</v>
      </c>
      <c r="S15" t="s">
        <v>174</v>
      </c>
      <c r="U15" t="s">
        <v>174</v>
      </c>
      <c r="V15" t="s">
        <v>174</v>
      </c>
      <c r="X15" t="s">
        <v>174</v>
      </c>
      <c r="Y15" t="s">
        <v>174</v>
      </c>
      <c r="Z15" t="s">
        <v>174</v>
      </c>
      <c r="AA15" t="s">
        <v>174</v>
      </c>
      <c r="AB15" t="s">
        <v>174</v>
      </c>
      <c r="AC15" t="s">
        <v>174</v>
      </c>
      <c r="AD15" t="s">
        <v>174</v>
      </c>
    </row>
    <row r="16" spans="1:34" hidden="1" x14ac:dyDescent="0.55000000000000004">
      <c r="A16" s="3" t="s">
        <v>176</v>
      </c>
      <c r="B16" t="s">
        <v>172</v>
      </c>
      <c r="C16" t="s">
        <v>173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174</v>
      </c>
      <c r="M16" t="s">
        <v>174</v>
      </c>
      <c r="N16">
        <v>246.6</v>
      </c>
      <c r="O16">
        <v>2466</v>
      </c>
      <c r="P16">
        <v>3.11</v>
      </c>
      <c r="Q16" t="s">
        <v>174</v>
      </c>
      <c r="R16" t="s">
        <v>174</v>
      </c>
      <c r="S16" t="s">
        <v>174</v>
      </c>
      <c r="U16" t="s">
        <v>174</v>
      </c>
      <c r="V16" t="s">
        <v>174</v>
      </c>
      <c r="X16" t="s">
        <v>174</v>
      </c>
      <c r="Y16" t="s">
        <v>174</v>
      </c>
      <c r="Z16" t="s">
        <v>174</v>
      </c>
      <c r="AA16" t="s">
        <v>174</v>
      </c>
      <c r="AB16" t="s">
        <v>174</v>
      </c>
      <c r="AC16" t="s">
        <v>174</v>
      </c>
      <c r="AD16" t="s">
        <v>174</v>
      </c>
    </row>
    <row r="17" spans="1:30" hidden="1" x14ac:dyDescent="0.55000000000000004">
      <c r="A17" s="3" t="s">
        <v>176</v>
      </c>
      <c r="B17" t="s">
        <v>172</v>
      </c>
      <c r="C17" t="s">
        <v>173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174</v>
      </c>
      <c r="M17" t="s">
        <v>174</v>
      </c>
      <c r="N17">
        <v>410.3</v>
      </c>
      <c r="O17">
        <v>4103</v>
      </c>
      <c r="P17">
        <v>2.69</v>
      </c>
      <c r="Q17" t="s">
        <v>174</v>
      </c>
      <c r="R17" t="s">
        <v>174</v>
      </c>
      <c r="S17" t="s">
        <v>174</v>
      </c>
      <c r="U17" t="s">
        <v>174</v>
      </c>
      <c r="V17" t="s">
        <v>174</v>
      </c>
      <c r="X17" t="s">
        <v>174</v>
      </c>
      <c r="Y17" t="s">
        <v>174</v>
      </c>
      <c r="Z17" t="s">
        <v>174</v>
      </c>
      <c r="AA17" t="s">
        <v>174</v>
      </c>
      <c r="AB17" t="s">
        <v>174</v>
      </c>
      <c r="AC17" t="s">
        <v>174</v>
      </c>
      <c r="AD17" t="s">
        <v>174</v>
      </c>
    </row>
    <row r="18" spans="1:30" hidden="1" x14ac:dyDescent="0.55000000000000004">
      <c r="A18" s="3" t="s">
        <v>176</v>
      </c>
      <c r="B18" t="s">
        <v>172</v>
      </c>
      <c r="C18" t="s">
        <v>173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174</v>
      </c>
      <c r="M18" t="s">
        <v>174</v>
      </c>
      <c r="N18">
        <v>481.2</v>
      </c>
      <c r="O18">
        <v>4812</v>
      </c>
      <c r="P18">
        <v>2.11</v>
      </c>
      <c r="Q18" t="s">
        <v>174</v>
      </c>
      <c r="R18" t="s">
        <v>174</v>
      </c>
      <c r="S18" t="s">
        <v>174</v>
      </c>
      <c r="U18" t="s">
        <v>174</v>
      </c>
      <c r="V18" t="s">
        <v>174</v>
      </c>
      <c r="X18" t="s">
        <v>174</v>
      </c>
      <c r="Y18" t="s">
        <v>174</v>
      </c>
      <c r="Z18" t="s">
        <v>174</v>
      </c>
      <c r="AA18" t="s">
        <v>174</v>
      </c>
      <c r="AB18" t="s">
        <v>174</v>
      </c>
      <c r="AC18" t="s">
        <v>174</v>
      </c>
      <c r="AD18" t="s">
        <v>174</v>
      </c>
    </row>
    <row r="19" spans="1:30" x14ac:dyDescent="0.55000000000000004">
      <c r="A19" s="3" t="s">
        <v>176</v>
      </c>
      <c r="B19" t="s">
        <v>172</v>
      </c>
      <c r="C19" t="s">
        <v>173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174</v>
      </c>
      <c r="O19" t="s">
        <v>174</v>
      </c>
      <c r="P19" t="s">
        <v>174</v>
      </c>
      <c r="Q19" t="s">
        <v>174</v>
      </c>
      <c r="R19" t="s">
        <v>174</v>
      </c>
      <c r="S19" t="s">
        <v>174</v>
      </c>
      <c r="U19" t="s">
        <v>174</v>
      </c>
      <c r="V19" t="s">
        <v>174</v>
      </c>
      <c r="X19" t="s">
        <v>174</v>
      </c>
      <c r="Y19" t="s">
        <v>174</v>
      </c>
      <c r="Z19" t="s">
        <v>174</v>
      </c>
      <c r="AA19" t="s">
        <v>174</v>
      </c>
      <c r="AB19" t="s">
        <v>174</v>
      </c>
      <c r="AC19" t="s">
        <v>174</v>
      </c>
      <c r="AD19" t="s">
        <v>174</v>
      </c>
    </row>
    <row r="20" spans="1:30" hidden="1" x14ac:dyDescent="0.55000000000000004">
      <c r="A20" s="3" t="s">
        <v>177</v>
      </c>
      <c r="B20" t="s">
        <v>172</v>
      </c>
      <c r="C20" t="s">
        <v>173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174</v>
      </c>
      <c r="M20" t="s">
        <v>174</v>
      </c>
      <c r="N20">
        <v>94.5</v>
      </c>
      <c r="O20">
        <v>945</v>
      </c>
      <c r="P20">
        <v>4.32</v>
      </c>
      <c r="Q20" t="s">
        <v>174</v>
      </c>
      <c r="R20" t="s">
        <v>174</v>
      </c>
      <c r="S20" t="s">
        <v>174</v>
      </c>
      <c r="U20" t="s">
        <v>174</v>
      </c>
      <c r="V20" t="s">
        <v>174</v>
      </c>
      <c r="X20" t="s">
        <v>174</v>
      </c>
      <c r="Y20" t="s">
        <v>174</v>
      </c>
      <c r="Z20" t="s">
        <v>174</v>
      </c>
      <c r="AA20" t="s">
        <v>174</v>
      </c>
      <c r="AB20" t="s">
        <v>174</v>
      </c>
      <c r="AC20" t="s">
        <v>174</v>
      </c>
      <c r="AD20" t="s">
        <v>174</v>
      </c>
    </row>
    <row r="21" spans="1:30" hidden="1" x14ac:dyDescent="0.55000000000000004">
      <c r="A21" s="3" t="s">
        <v>177</v>
      </c>
      <c r="B21" t="s">
        <v>172</v>
      </c>
      <c r="C21" t="s">
        <v>173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174</v>
      </c>
      <c r="M21" t="s">
        <v>174</v>
      </c>
      <c r="N21">
        <v>247.6</v>
      </c>
      <c r="O21">
        <v>2476</v>
      </c>
      <c r="P21">
        <v>3.48</v>
      </c>
      <c r="Q21" t="s">
        <v>174</v>
      </c>
      <c r="R21" t="s">
        <v>174</v>
      </c>
      <c r="S21" t="s">
        <v>174</v>
      </c>
      <c r="U21" t="s">
        <v>174</v>
      </c>
      <c r="V21" t="s">
        <v>174</v>
      </c>
      <c r="X21" t="s">
        <v>174</v>
      </c>
      <c r="Y21" t="s">
        <v>174</v>
      </c>
      <c r="Z21" t="s">
        <v>174</v>
      </c>
      <c r="AA21" t="s">
        <v>174</v>
      </c>
      <c r="AB21" t="s">
        <v>174</v>
      </c>
      <c r="AC21" t="s">
        <v>174</v>
      </c>
      <c r="AD21" t="s">
        <v>174</v>
      </c>
    </row>
    <row r="22" spans="1:30" hidden="1" x14ac:dyDescent="0.55000000000000004">
      <c r="A22" s="3" t="s">
        <v>177</v>
      </c>
      <c r="B22" t="s">
        <v>172</v>
      </c>
      <c r="C22" t="s">
        <v>173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174</v>
      </c>
      <c r="M22" t="s">
        <v>174</v>
      </c>
      <c r="N22">
        <v>372.1</v>
      </c>
      <c r="O22">
        <v>3721</v>
      </c>
      <c r="P22">
        <v>3.02</v>
      </c>
      <c r="Q22" t="s">
        <v>174</v>
      </c>
      <c r="R22" t="s">
        <v>174</v>
      </c>
      <c r="S22" t="s">
        <v>174</v>
      </c>
      <c r="U22" t="s">
        <v>174</v>
      </c>
      <c r="V22" t="s">
        <v>174</v>
      </c>
      <c r="X22" t="s">
        <v>174</v>
      </c>
      <c r="Y22" t="s">
        <v>174</v>
      </c>
      <c r="Z22" t="s">
        <v>174</v>
      </c>
      <c r="AA22" t="s">
        <v>174</v>
      </c>
      <c r="AB22" t="s">
        <v>174</v>
      </c>
      <c r="AC22" t="s">
        <v>174</v>
      </c>
      <c r="AD22" t="s">
        <v>174</v>
      </c>
    </row>
    <row r="23" spans="1:30" hidden="1" x14ac:dyDescent="0.55000000000000004">
      <c r="A23" s="3" t="s">
        <v>177</v>
      </c>
      <c r="B23" t="s">
        <v>172</v>
      </c>
      <c r="C23" t="s">
        <v>173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174</v>
      </c>
      <c r="M23" t="s">
        <v>174</v>
      </c>
      <c r="N23">
        <v>492.7</v>
      </c>
      <c r="O23">
        <v>4927</v>
      </c>
      <c r="P23">
        <v>2.67</v>
      </c>
      <c r="Q23" t="s">
        <v>174</v>
      </c>
      <c r="R23" t="s">
        <v>174</v>
      </c>
      <c r="S23" t="s">
        <v>174</v>
      </c>
      <c r="U23" t="s">
        <v>174</v>
      </c>
      <c r="V23" t="s">
        <v>174</v>
      </c>
      <c r="X23" t="s">
        <v>174</v>
      </c>
      <c r="Y23" t="s">
        <v>174</v>
      </c>
      <c r="Z23" t="s">
        <v>174</v>
      </c>
      <c r="AA23" t="s">
        <v>174</v>
      </c>
      <c r="AB23" t="s">
        <v>174</v>
      </c>
      <c r="AC23" t="s">
        <v>174</v>
      </c>
      <c r="AD23" t="s">
        <v>174</v>
      </c>
    </row>
    <row r="24" spans="1:30" x14ac:dyDescent="0.55000000000000004">
      <c r="A24" s="3" t="s">
        <v>177</v>
      </c>
      <c r="B24" t="s">
        <v>172</v>
      </c>
      <c r="C24" t="s">
        <v>173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174</v>
      </c>
      <c r="O24" t="s">
        <v>174</v>
      </c>
      <c r="P24" t="s">
        <v>174</v>
      </c>
      <c r="Q24" t="s">
        <v>174</v>
      </c>
      <c r="R24" t="s">
        <v>174</v>
      </c>
      <c r="S24" t="s">
        <v>174</v>
      </c>
      <c r="U24" t="s">
        <v>174</v>
      </c>
      <c r="V24" t="s">
        <v>174</v>
      </c>
      <c r="X24" t="s">
        <v>174</v>
      </c>
      <c r="Y24" t="s">
        <v>174</v>
      </c>
      <c r="Z24" t="s">
        <v>174</v>
      </c>
      <c r="AA24" t="s">
        <v>174</v>
      </c>
      <c r="AB24" t="s">
        <v>174</v>
      </c>
      <c r="AC24" t="s">
        <v>174</v>
      </c>
      <c r="AD24" t="s">
        <v>174</v>
      </c>
    </row>
    <row r="25" spans="1:30" hidden="1" x14ac:dyDescent="0.55000000000000004">
      <c r="A25" s="3" t="s">
        <v>178</v>
      </c>
      <c r="B25" t="s">
        <v>172</v>
      </c>
      <c r="C25" t="s">
        <v>173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174</v>
      </c>
      <c r="M25" t="s">
        <v>174</v>
      </c>
      <c r="N25">
        <v>88.6</v>
      </c>
      <c r="O25">
        <v>886</v>
      </c>
      <c r="P25">
        <v>4.33</v>
      </c>
      <c r="Q25" t="s">
        <v>174</v>
      </c>
      <c r="R25" t="s">
        <v>174</v>
      </c>
      <c r="S25" t="s">
        <v>174</v>
      </c>
      <c r="U25" t="s">
        <v>174</v>
      </c>
      <c r="V25" t="s">
        <v>174</v>
      </c>
      <c r="X25" t="s">
        <v>174</v>
      </c>
      <c r="Y25" t="s">
        <v>174</v>
      </c>
      <c r="Z25" t="s">
        <v>174</v>
      </c>
      <c r="AA25" t="s">
        <v>174</v>
      </c>
      <c r="AB25" t="s">
        <v>174</v>
      </c>
      <c r="AC25" t="s">
        <v>174</v>
      </c>
      <c r="AD25" t="s">
        <v>174</v>
      </c>
    </row>
    <row r="26" spans="1:30" hidden="1" x14ac:dyDescent="0.55000000000000004">
      <c r="A26" s="3" t="s">
        <v>178</v>
      </c>
      <c r="B26" t="s">
        <v>172</v>
      </c>
      <c r="C26" t="s">
        <v>173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174</v>
      </c>
      <c r="M26" t="s">
        <v>174</v>
      </c>
      <c r="N26">
        <v>239.9</v>
      </c>
      <c r="O26">
        <v>2399</v>
      </c>
      <c r="P26">
        <v>3.63</v>
      </c>
      <c r="Q26" t="s">
        <v>174</v>
      </c>
      <c r="R26" t="s">
        <v>174</v>
      </c>
      <c r="S26" t="s">
        <v>174</v>
      </c>
      <c r="U26" t="s">
        <v>174</v>
      </c>
      <c r="V26" t="s">
        <v>174</v>
      </c>
      <c r="X26" t="s">
        <v>174</v>
      </c>
      <c r="Y26" t="s">
        <v>174</v>
      </c>
      <c r="Z26" t="s">
        <v>174</v>
      </c>
      <c r="AA26" t="s">
        <v>174</v>
      </c>
      <c r="AB26" t="s">
        <v>174</v>
      </c>
      <c r="AC26" t="s">
        <v>174</v>
      </c>
      <c r="AD26" t="s">
        <v>174</v>
      </c>
    </row>
    <row r="27" spans="1:30" hidden="1" x14ac:dyDescent="0.55000000000000004">
      <c r="A27" s="3" t="s">
        <v>178</v>
      </c>
      <c r="B27" t="s">
        <v>172</v>
      </c>
      <c r="C27" t="s">
        <v>173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174</v>
      </c>
      <c r="M27" t="s">
        <v>174</v>
      </c>
      <c r="N27">
        <v>366.6</v>
      </c>
      <c r="O27">
        <v>3666</v>
      </c>
      <c r="P27">
        <v>3.22</v>
      </c>
      <c r="Q27" t="s">
        <v>174</v>
      </c>
      <c r="R27" t="s">
        <v>174</v>
      </c>
      <c r="S27" t="s">
        <v>174</v>
      </c>
      <c r="U27" t="s">
        <v>174</v>
      </c>
      <c r="V27" t="s">
        <v>174</v>
      </c>
      <c r="X27" t="s">
        <v>174</v>
      </c>
      <c r="Y27" t="s">
        <v>174</v>
      </c>
      <c r="Z27" t="s">
        <v>174</v>
      </c>
      <c r="AA27" t="s">
        <v>174</v>
      </c>
      <c r="AB27" t="s">
        <v>174</v>
      </c>
      <c r="AC27" t="s">
        <v>174</v>
      </c>
      <c r="AD27" t="s">
        <v>174</v>
      </c>
    </row>
    <row r="28" spans="1:30" hidden="1" x14ac:dyDescent="0.55000000000000004">
      <c r="A28" s="3" t="s">
        <v>178</v>
      </c>
      <c r="B28" t="s">
        <v>172</v>
      </c>
      <c r="C28" t="s">
        <v>173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174</v>
      </c>
      <c r="M28" t="s">
        <v>174</v>
      </c>
      <c r="N28">
        <v>472.3</v>
      </c>
      <c r="O28">
        <v>4723</v>
      </c>
      <c r="P28">
        <v>2.98</v>
      </c>
      <c r="Q28" t="s">
        <v>174</v>
      </c>
      <c r="R28" t="s">
        <v>174</v>
      </c>
      <c r="S28" t="s">
        <v>174</v>
      </c>
      <c r="U28" t="s">
        <v>174</v>
      </c>
      <c r="V28" t="s">
        <v>174</v>
      </c>
      <c r="X28" t="s">
        <v>174</v>
      </c>
      <c r="Y28" t="s">
        <v>174</v>
      </c>
      <c r="Z28" t="s">
        <v>174</v>
      </c>
      <c r="AA28" t="s">
        <v>174</v>
      </c>
      <c r="AB28" t="s">
        <v>174</v>
      </c>
      <c r="AC28" t="s">
        <v>174</v>
      </c>
      <c r="AD28" t="s">
        <v>174</v>
      </c>
    </row>
    <row r="29" spans="1:30" x14ac:dyDescent="0.55000000000000004">
      <c r="A29" s="3" t="s">
        <v>178</v>
      </c>
      <c r="B29" t="s">
        <v>172</v>
      </c>
      <c r="C29" t="s">
        <v>173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174</v>
      </c>
      <c r="O29" t="s">
        <v>174</v>
      </c>
      <c r="P29" t="s">
        <v>174</v>
      </c>
      <c r="Q29" t="s">
        <v>174</v>
      </c>
      <c r="R29" t="s">
        <v>174</v>
      </c>
      <c r="S29" t="s">
        <v>174</v>
      </c>
      <c r="U29" t="s">
        <v>174</v>
      </c>
      <c r="V29" t="s">
        <v>174</v>
      </c>
      <c r="X29" t="s">
        <v>174</v>
      </c>
      <c r="Y29" t="s">
        <v>174</v>
      </c>
      <c r="Z29" t="s">
        <v>174</v>
      </c>
      <c r="AA29" t="s">
        <v>174</v>
      </c>
      <c r="AB29" t="s">
        <v>174</v>
      </c>
      <c r="AC29" t="s">
        <v>174</v>
      </c>
      <c r="AD29" t="s">
        <v>174</v>
      </c>
    </row>
    <row r="30" spans="1:30" hidden="1" x14ac:dyDescent="0.55000000000000004">
      <c r="A30" s="3" t="s">
        <v>179</v>
      </c>
      <c r="B30" t="s">
        <v>172</v>
      </c>
      <c r="C30" t="s">
        <v>173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174</v>
      </c>
      <c r="M30" t="s">
        <v>174</v>
      </c>
      <c r="N30">
        <v>79.900000000000006</v>
      </c>
      <c r="O30">
        <v>799</v>
      </c>
      <c r="P30">
        <v>4.3499999999999996</v>
      </c>
      <c r="Q30" t="s">
        <v>174</v>
      </c>
      <c r="R30" t="s">
        <v>174</v>
      </c>
      <c r="S30" t="s">
        <v>174</v>
      </c>
      <c r="U30" t="s">
        <v>174</v>
      </c>
      <c r="V30" t="s">
        <v>174</v>
      </c>
      <c r="X30" t="s">
        <v>174</v>
      </c>
      <c r="Y30" t="s">
        <v>174</v>
      </c>
      <c r="Z30" t="s">
        <v>174</v>
      </c>
      <c r="AA30" t="s">
        <v>174</v>
      </c>
      <c r="AB30" t="s">
        <v>174</v>
      </c>
      <c r="AC30" t="s">
        <v>174</v>
      </c>
      <c r="AD30" t="s">
        <v>174</v>
      </c>
    </row>
    <row r="31" spans="1:30" hidden="1" x14ac:dyDescent="0.55000000000000004">
      <c r="A31" s="3" t="s">
        <v>179</v>
      </c>
      <c r="B31" t="s">
        <v>172</v>
      </c>
      <c r="C31" t="s">
        <v>173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174</v>
      </c>
      <c r="M31" t="s">
        <v>174</v>
      </c>
      <c r="N31">
        <v>235.3</v>
      </c>
      <c r="O31">
        <v>2353</v>
      </c>
      <c r="P31">
        <v>3.58</v>
      </c>
      <c r="Q31" t="s">
        <v>174</v>
      </c>
      <c r="R31" t="s">
        <v>174</v>
      </c>
      <c r="S31" t="s">
        <v>174</v>
      </c>
      <c r="U31" t="s">
        <v>174</v>
      </c>
      <c r="V31" t="s">
        <v>174</v>
      </c>
      <c r="X31" t="s">
        <v>174</v>
      </c>
      <c r="Y31" t="s">
        <v>174</v>
      </c>
      <c r="Z31" t="s">
        <v>174</v>
      </c>
      <c r="AA31" t="s">
        <v>174</v>
      </c>
      <c r="AB31" t="s">
        <v>174</v>
      </c>
      <c r="AC31" t="s">
        <v>174</v>
      </c>
      <c r="AD31" t="s">
        <v>174</v>
      </c>
    </row>
    <row r="32" spans="1:30" hidden="1" x14ac:dyDescent="0.55000000000000004">
      <c r="A32" s="3" t="s">
        <v>179</v>
      </c>
      <c r="B32" t="s">
        <v>172</v>
      </c>
      <c r="C32" t="s">
        <v>173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174</v>
      </c>
      <c r="M32" t="s">
        <v>174</v>
      </c>
      <c r="N32">
        <v>367.4</v>
      </c>
      <c r="O32">
        <v>3674</v>
      </c>
      <c r="P32">
        <v>3.23</v>
      </c>
      <c r="Q32" t="s">
        <v>174</v>
      </c>
      <c r="R32" t="s">
        <v>174</v>
      </c>
      <c r="S32" t="s">
        <v>174</v>
      </c>
      <c r="U32" t="s">
        <v>174</v>
      </c>
      <c r="V32" t="s">
        <v>174</v>
      </c>
      <c r="X32" t="s">
        <v>174</v>
      </c>
      <c r="Y32" t="s">
        <v>174</v>
      </c>
      <c r="Z32" t="s">
        <v>174</v>
      </c>
      <c r="AA32" t="s">
        <v>174</v>
      </c>
      <c r="AB32" t="s">
        <v>174</v>
      </c>
      <c r="AC32" t="s">
        <v>174</v>
      </c>
      <c r="AD32" t="s">
        <v>174</v>
      </c>
    </row>
    <row r="33" spans="1:30" hidden="1" x14ac:dyDescent="0.55000000000000004">
      <c r="A33" s="3" t="s">
        <v>179</v>
      </c>
      <c r="B33" t="s">
        <v>172</v>
      </c>
      <c r="C33" t="s">
        <v>173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174</v>
      </c>
      <c r="M33" t="s">
        <v>174</v>
      </c>
      <c r="N33">
        <v>472.4</v>
      </c>
      <c r="O33">
        <v>4724</v>
      </c>
      <c r="P33">
        <v>2.98</v>
      </c>
      <c r="Q33" t="s">
        <v>174</v>
      </c>
      <c r="R33" t="s">
        <v>174</v>
      </c>
      <c r="S33" t="s">
        <v>174</v>
      </c>
      <c r="U33" t="s">
        <v>174</v>
      </c>
      <c r="V33" t="s">
        <v>174</v>
      </c>
      <c r="X33" t="s">
        <v>174</v>
      </c>
      <c r="Y33" t="s">
        <v>174</v>
      </c>
      <c r="Z33" t="s">
        <v>174</v>
      </c>
      <c r="AA33" t="s">
        <v>174</v>
      </c>
      <c r="AB33" t="s">
        <v>174</v>
      </c>
      <c r="AC33" t="s">
        <v>174</v>
      </c>
      <c r="AD33" t="s">
        <v>174</v>
      </c>
    </row>
    <row r="34" spans="1:30" x14ac:dyDescent="0.55000000000000004">
      <c r="A34" s="3" t="s">
        <v>179</v>
      </c>
      <c r="B34" t="s">
        <v>172</v>
      </c>
      <c r="C34" t="s">
        <v>173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174</v>
      </c>
      <c r="O34" t="s">
        <v>174</v>
      </c>
      <c r="P34" t="s">
        <v>174</v>
      </c>
      <c r="Q34" t="s">
        <v>174</v>
      </c>
      <c r="R34" t="s">
        <v>174</v>
      </c>
      <c r="S34" t="s">
        <v>174</v>
      </c>
      <c r="U34" t="s">
        <v>174</v>
      </c>
      <c r="V34" t="s">
        <v>174</v>
      </c>
      <c r="X34" t="s">
        <v>174</v>
      </c>
      <c r="Y34" t="s">
        <v>174</v>
      </c>
      <c r="Z34" t="s">
        <v>174</v>
      </c>
      <c r="AA34" t="s">
        <v>174</v>
      </c>
      <c r="AB34" t="s">
        <v>174</v>
      </c>
      <c r="AC34" t="s">
        <v>174</v>
      </c>
      <c r="AD34" t="s">
        <v>174</v>
      </c>
    </row>
    <row r="35" spans="1:30" hidden="1" x14ac:dyDescent="0.55000000000000004">
      <c r="A35" s="3" t="s">
        <v>180</v>
      </c>
      <c r="B35" t="s">
        <v>181</v>
      </c>
      <c r="C35" t="s">
        <v>173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174</v>
      </c>
      <c r="M35" t="s">
        <v>174</v>
      </c>
      <c r="N35">
        <v>2.3976670000000002</v>
      </c>
      <c r="O35">
        <v>23.976669999999999</v>
      </c>
      <c r="P35" t="s">
        <v>174</v>
      </c>
      <c r="Q35">
        <v>0.23</v>
      </c>
      <c r="R35">
        <v>283333.3</v>
      </c>
      <c r="S35">
        <v>108.16670000000001</v>
      </c>
      <c r="U35" t="s">
        <v>174</v>
      </c>
      <c r="V35">
        <v>131.6</v>
      </c>
      <c r="X35" t="s">
        <v>174</v>
      </c>
      <c r="Y35" t="s">
        <v>174</v>
      </c>
      <c r="Z35" t="s">
        <v>174</v>
      </c>
      <c r="AA35" t="s">
        <v>174</v>
      </c>
      <c r="AB35">
        <v>10.81667</v>
      </c>
      <c r="AC35" t="s">
        <v>174</v>
      </c>
      <c r="AD35">
        <v>13.16</v>
      </c>
    </row>
    <row r="36" spans="1:30" hidden="1" x14ac:dyDescent="0.55000000000000004">
      <c r="A36" s="3" t="s">
        <v>180</v>
      </c>
      <c r="B36" t="s">
        <v>181</v>
      </c>
      <c r="C36" t="s">
        <v>173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174</v>
      </c>
      <c r="M36" t="s">
        <v>174</v>
      </c>
      <c r="N36">
        <v>13.24067</v>
      </c>
      <c r="O36">
        <v>132.4067</v>
      </c>
      <c r="P36" t="s">
        <v>174</v>
      </c>
      <c r="Q36">
        <v>0.98</v>
      </c>
      <c r="R36">
        <v>281666.7</v>
      </c>
      <c r="S36">
        <v>664.9</v>
      </c>
      <c r="U36" t="s">
        <v>174</v>
      </c>
      <c r="V36">
        <v>659.16669999999999</v>
      </c>
      <c r="X36" t="s">
        <v>174</v>
      </c>
      <c r="Y36" t="s">
        <v>174</v>
      </c>
      <c r="Z36" t="s">
        <v>174</v>
      </c>
      <c r="AA36" t="s">
        <v>174</v>
      </c>
      <c r="AB36">
        <v>66.489999999999995</v>
      </c>
      <c r="AC36" t="s">
        <v>174</v>
      </c>
      <c r="AD36">
        <v>65.916669999999996</v>
      </c>
    </row>
    <row r="37" spans="1:30" hidden="1" x14ac:dyDescent="0.55000000000000004">
      <c r="A37" s="3" t="s">
        <v>180</v>
      </c>
      <c r="B37" t="s">
        <v>181</v>
      </c>
      <c r="C37" t="s">
        <v>173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174</v>
      </c>
      <c r="M37" t="s">
        <v>174</v>
      </c>
      <c r="N37">
        <v>45.051000000000002</v>
      </c>
      <c r="O37">
        <v>450.51</v>
      </c>
      <c r="P37" t="s">
        <v>174</v>
      </c>
      <c r="Q37">
        <v>3.16</v>
      </c>
      <c r="R37">
        <v>195000</v>
      </c>
      <c r="S37">
        <v>1742.8330000000001</v>
      </c>
      <c r="U37" t="s">
        <v>174</v>
      </c>
      <c r="V37">
        <v>2762.2669999999998</v>
      </c>
      <c r="X37" t="s">
        <v>174</v>
      </c>
      <c r="Y37" t="s">
        <v>174</v>
      </c>
      <c r="Z37" t="s">
        <v>174</v>
      </c>
      <c r="AA37" t="s">
        <v>174</v>
      </c>
      <c r="AB37">
        <v>174.2833</v>
      </c>
      <c r="AC37" t="s">
        <v>174</v>
      </c>
      <c r="AD37">
        <v>276.22669999999999</v>
      </c>
    </row>
    <row r="38" spans="1:30" x14ac:dyDescent="0.55000000000000004">
      <c r="A38" s="3" t="s">
        <v>180</v>
      </c>
      <c r="B38" t="s">
        <v>181</v>
      </c>
      <c r="C38" t="s">
        <v>173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174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174</v>
      </c>
      <c r="Y38" t="s">
        <v>174</v>
      </c>
      <c r="Z38" t="s">
        <v>174</v>
      </c>
      <c r="AA38" t="s">
        <v>174</v>
      </c>
      <c r="AB38">
        <v>180.67330000000001</v>
      </c>
      <c r="AC38">
        <v>127.8267</v>
      </c>
      <c r="AD38">
        <v>251</v>
      </c>
    </row>
    <row r="39" spans="1:30" x14ac:dyDescent="0.55000000000000004">
      <c r="A39" s="3" t="s">
        <v>180</v>
      </c>
      <c r="B39" t="s">
        <v>181</v>
      </c>
      <c r="C39" t="s">
        <v>173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174</v>
      </c>
      <c r="Q39" t="s">
        <v>174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174</v>
      </c>
      <c r="Y39" t="s">
        <v>174</v>
      </c>
      <c r="Z39" t="s">
        <v>174</v>
      </c>
      <c r="AA39" t="s">
        <v>174</v>
      </c>
      <c r="AB39">
        <v>86.816670000000002</v>
      </c>
      <c r="AC39">
        <v>516.6567</v>
      </c>
      <c r="AD39">
        <v>362.10329999999999</v>
      </c>
    </row>
    <row r="40" spans="1:30" hidden="1" x14ac:dyDescent="0.55000000000000004">
      <c r="A40" s="3" t="s">
        <v>182</v>
      </c>
      <c r="B40" t="s">
        <v>181</v>
      </c>
      <c r="C40" t="s">
        <v>173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174</v>
      </c>
      <c r="M40" t="s">
        <v>174</v>
      </c>
      <c r="N40">
        <v>6.05</v>
      </c>
      <c r="O40">
        <v>60.5</v>
      </c>
      <c r="P40" t="s">
        <v>174</v>
      </c>
      <c r="Q40">
        <v>0.71</v>
      </c>
      <c r="R40">
        <v>274854</v>
      </c>
      <c r="S40">
        <v>369.5333</v>
      </c>
      <c r="U40" t="s">
        <v>174</v>
      </c>
      <c r="V40">
        <v>235.4667</v>
      </c>
      <c r="X40" t="s">
        <v>174</v>
      </c>
      <c r="Y40" t="s">
        <v>174</v>
      </c>
      <c r="Z40" t="s">
        <v>174</v>
      </c>
      <c r="AA40" t="s">
        <v>174</v>
      </c>
      <c r="AB40">
        <v>36.953330000000001</v>
      </c>
      <c r="AC40" t="s">
        <v>174</v>
      </c>
      <c r="AD40">
        <v>23.546669999999999</v>
      </c>
    </row>
    <row r="41" spans="1:30" hidden="1" x14ac:dyDescent="0.55000000000000004">
      <c r="A41" s="3" t="s">
        <v>182</v>
      </c>
      <c r="B41" t="s">
        <v>181</v>
      </c>
      <c r="C41" t="s">
        <v>173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174</v>
      </c>
      <c r="M41" t="s">
        <v>174</v>
      </c>
      <c r="N41">
        <v>29.856999999999999</v>
      </c>
      <c r="O41">
        <v>298.57</v>
      </c>
      <c r="P41" t="s">
        <v>174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174</v>
      </c>
      <c r="Y41" t="s">
        <v>174</v>
      </c>
      <c r="Z41" t="s">
        <v>174</v>
      </c>
      <c r="AA41" t="s">
        <v>174</v>
      </c>
      <c r="AB41">
        <v>143.22669999999999</v>
      </c>
      <c r="AC41">
        <v>4.28</v>
      </c>
      <c r="AD41">
        <v>151.0633</v>
      </c>
    </row>
    <row r="42" spans="1:30" x14ac:dyDescent="0.55000000000000004">
      <c r="A42" s="3" t="s">
        <v>182</v>
      </c>
      <c r="B42" t="s">
        <v>181</v>
      </c>
      <c r="C42" t="s">
        <v>173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174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174</v>
      </c>
      <c r="Y42" t="s">
        <v>174</v>
      </c>
      <c r="Z42" t="s">
        <v>174</v>
      </c>
      <c r="AA42" t="s">
        <v>174</v>
      </c>
      <c r="AB42">
        <v>178.10329999999999</v>
      </c>
      <c r="AC42">
        <v>49.086669999999998</v>
      </c>
      <c r="AD42">
        <v>249.7467</v>
      </c>
    </row>
    <row r="43" spans="1:30" x14ac:dyDescent="0.55000000000000004">
      <c r="A43" s="3" t="s">
        <v>182</v>
      </c>
      <c r="B43" t="s">
        <v>181</v>
      </c>
      <c r="C43" t="s">
        <v>173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174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174</v>
      </c>
      <c r="Y43" t="s">
        <v>174</v>
      </c>
      <c r="Z43" t="s">
        <v>174</v>
      </c>
      <c r="AA43" t="s">
        <v>174</v>
      </c>
      <c r="AB43">
        <v>179.9633</v>
      </c>
      <c r="AC43">
        <v>136.97329999999999</v>
      </c>
      <c r="AD43">
        <v>298.88330000000002</v>
      </c>
    </row>
    <row r="44" spans="1:30" x14ac:dyDescent="0.55000000000000004">
      <c r="A44" s="3" t="s">
        <v>182</v>
      </c>
      <c r="B44" t="s">
        <v>181</v>
      </c>
      <c r="C44" t="s">
        <v>173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174</v>
      </c>
      <c r="Q44" t="s">
        <v>174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174</v>
      </c>
      <c r="Y44" t="s">
        <v>174</v>
      </c>
      <c r="Z44" t="s">
        <v>174</v>
      </c>
      <c r="AA44" t="s">
        <v>174</v>
      </c>
      <c r="AB44">
        <v>118.25</v>
      </c>
      <c r="AC44">
        <v>256.11</v>
      </c>
      <c r="AD44">
        <v>366.25</v>
      </c>
    </row>
    <row r="45" spans="1:30" hidden="1" x14ac:dyDescent="0.55000000000000004">
      <c r="A45" s="3" t="s">
        <v>183</v>
      </c>
      <c r="B45" t="s">
        <v>184</v>
      </c>
      <c r="C45" t="s">
        <v>173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174</v>
      </c>
      <c r="M45" t="s">
        <v>174</v>
      </c>
      <c r="N45">
        <v>56.521590000000003</v>
      </c>
      <c r="O45">
        <v>565.21590000000003</v>
      </c>
      <c r="P45" t="s">
        <v>174</v>
      </c>
      <c r="Q45">
        <v>0.81</v>
      </c>
      <c r="R45" t="s">
        <v>174</v>
      </c>
      <c r="S45">
        <v>329.72750000000002</v>
      </c>
      <c r="U45" t="s">
        <v>174</v>
      </c>
      <c r="V45">
        <v>235.48840000000001</v>
      </c>
      <c r="X45" t="s">
        <v>174</v>
      </c>
      <c r="Y45">
        <v>259</v>
      </c>
      <c r="Z45">
        <v>278</v>
      </c>
      <c r="AA45" t="s">
        <v>174</v>
      </c>
      <c r="AB45">
        <v>32.972749999999998</v>
      </c>
      <c r="AC45" t="s">
        <v>174</v>
      </c>
      <c r="AD45">
        <v>23.548839999999998</v>
      </c>
    </row>
    <row r="46" spans="1:30" hidden="1" x14ac:dyDescent="0.55000000000000004">
      <c r="A46" s="3" t="s">
        <v>183</v>
      </c>
      <c r="B46" t="s">
        <v>184</v>
      </c>
      <c r="C46" t="s">
        <v>173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174</v>
      </c>
      <c r="M46" t="s">
        <v>174</v>
      </c>
      <c r="N46">
        <v>131.25129999999999</v>
      </c>
      <c r="O46">
        <v>1312.5129999999999</v>
      </c>
      <c r="P46" t="s">
        <v>174</v>
      </c>
      <c r="Q46">
        <v>1.32</v>
      </c>
      <c r="R46" t="s">
        <v>174</v>
      </c>
      <c r="S46">
        <v>636.20190000000002</v>
      </c>
      <c r="U46" t="s">
        <v>174</v>
      </c>
      <c r="V46">
        <v>676.3107</v>
      </c>
      <c r="X46" t="s">
        <v>174</v>
      </c>
      <c r="Y46">
        <v>259</v>
      </c>
      <c r="Z46">
        <v>278</v>
      </c>
      <c r="AA46" t="s">
        <v>174</v>
      </c>
      <c r="AB46">
        <v>63.620190000000001</v>
      </c>
      <c r="AC46" t="s">
        <v>174</v>
      </c>
      <c r="AD46">
        <v>67.631069999999994</v>
      </c>
    </row>
    <row r="47" spans="1:30" hidden="1" x14ac:dyDescent="0.55000000000000004">
      <c r="A47" s="3" t="s">
        <v>183</v>
      </c>
      <c r="B47" t="s">
        <v>184</v>
      </c>
      <c r="C47" t="s">
        <v>173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174</v>
      </c>
      <c r="M47" t="s">
        <v>174</v>
      </c>
      <c r="N47">
        <v>338.91910000000001</v>
      </c>
      <c r="O47">
        <v>3389.1909999999998</v>
      </c>
      <c r="P47" t="s">
        <v>174</v>
      </c>
      <c r="Q47">
        <v>1.79</v>
      </c>
      <c r="R47" t="s">
        <v>174</v>
      </c>
      <c r="S47">
        <v>1316.002</v>
      </c>
      <c r="U47" t="s">
        <v>174</v>
      </c>
      <c r="V47">
        <v>1953.498</v>
      </c>
      <c r="X47" t="s">
        <v>174</v>
      </c>
      <c r="Y47">
        <v>259</v>
      </c>
      <c r="Z47">
        <v>278</v>
      </c>
      <c r="AA47" t="s">
        <v>174</v>
      </c>
      <c r="AB47">
        <v>131.6002</v>
      </c>
      <c r="AC47" t="s">
        <v>174</v>
      </c>
      <c r="AD47">
        <v>195.34979999999999</v>
      </c>
    </row>
    <row r="48" spans="1:30" hidden="1" x14ac:dyDescent="0.55000000000000004">
      <c r="A48" s="3" t="s">
        <v>183</v>
      </c>
      <c r="B48" t="s">
        <v>184</v>
      </c>
      <c r="C48" t="s">
        <v>173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174</v>
      </c>
      <c r="M48" t="s">
        <v>174</v>
      </c>
      <c r="N48">
        <v>396.70150000000001</v>
      </c>
      <c r="O48">
        <v>3967.0149999999999</v>
      </c>
      <c r="P48" t="s">
        <v>174</v>
      </c>
      <c r="Q48">
        <v>1.49</v>
      </c>
      <c r="R48" t="s">
        <v>174</v>
      </c>
      <c r="S48">
        <v>1089.2429999999999</v>
      </c>
      <c r="U48">
        <v>669.74199999999996</v>
      </c>
      <c r="V48">
        <v>1895.1769999999999</v>
      </c>
      <c r="X48" t="s">
        <v>174</v>
      </c>
      <c r="Y48">
        <v>259</v>
      </c>
      <c r="Z48">
        <v>278</v>
      </c>
      <c r="AA48" t="s">
        <v>174</v>
      </c>
      <c r="AB48">
        <v>108.9243</v>
      </c>
      <c r="AC48">
        <v>66.974199999999996</v>
      </c>
      <c r="AD48">
        <v>189.51769999999999</v>
      </c>
    </row>
    <row r="49" spans="1:30" x14ac:dyDescent="0.55000000000000004">
      <c r="A49" s="3" t="s">
        <v>183</v>
      </c>
      <c r="B49" t="s">
        <v>184</v>
      </c>
      <c r="C49" t="s">
        <v>173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174</v>
      </c>
      <c r="Q49" t="s">
        <v>174</v>
      </c>
      <c r="R49" t="s">
        <v>174</v>
      </c>
      <c r="S49" t="s">
        <v>174</v>
      </c>
      <c r="U49">
        <v>3473.413</v>
      </c>
      <c r="V49" t="s">
        <v>174</v>
      </c>
      <c r="X49">
        <v>26.486740000000001</v>
      </c>
      <c r="Y49">
        <v>259</v>
      </c>
      <c r="Z49">
        <v>278</v>
      </c>
      <c r="AA49" t="s">
        <v>174</v>
      </c>
      <c r="AB49" t="s">
        <v>174</v>
      </c>
      <c r="AC49">
        <v>347.34129999999999</v>
      </c>
      <c r="AD49" t="s">
        <v>174</v>
      </c>
    </row>
    <row r="50" spans="1:30" hidden="1" x14ac:dyDescent="0.55000000000000004">
      <c r="A50" s="3" t="s">
        <v>185</v>
      </c>
      <c r="B50" t="s">
        <v>184</v>
      </c>
      <c r="C50" t="s">
        <v>173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174</v>
      </c>
      <c r="M50" t="s">
        <v>174</v>
      </c>
      <c r="N50">
        <v>56.599739999999997</v>
      </c>
      <c r="O50">
        <v>565.99739999999997</v>
      </c>
      <c r="P50" t="s">
        <v>174</v>
      </c>
      <c r="Q50">
        <v>0.85</v>
      </c>
      <c r="R50" t="s">
        <v>174</v>
      </c>
      <c r="S50">
        <v>347.53070000000002</v>
      </c>
      <c r="U50" t="s">
        <v>174</v>
      </c>
      <c r="V50">
        <v>218.4667</v>
      </c>
      <c r="X50" t="s">
        <v>174</v>
      </c>
      <c r="Y50">
        <v>259</v>
      </c>
      <c r="Z50">
        <v>278</v>
      </c>
      <c r="AA50" t="s">
        <v>174</v>
      </c>
      <c r="AB50">
        <v>34.753070000000001</v>
      </c>
      <c r="AC50" t="s">
        <v>174</v>
      </c>
      <c r="AD50">
        <v>21.84667</v>
      </c>
    </row>
    <row r="51" spans="1:30" hidden="1" x14ac:dyDescent="0.55000000000000004">
      <c r="A51" s="3" t="s">
        <v>185</v>
      </c>
      <c r="B51" t="s">
        <v>184</v>
      </c>
      <c r="C51" t="s">
        <v>173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174</v>
      </c>
      <c r="M51" t="s">
        <v>174</v>
      </c>
      <c r="N51">
        <v>189.88140000000001</v>
      </c>
      <c r="O51">
        <v>1898.8140000000001</v>
      </c>
      <c r="P51" t="s">
        <v>174</v>
      </c>
      <c r="Q51">
        <v>1.86</v>
      </c>
      <c r="R51" t="s">
        <v>174</v>
      </c>
      <c r="S51">
        <v>941.3288</v>
      </c>
      <c r="U51" t="s">
        <v>174</v>
      </c>
      <c r="V51">
        <v>957.48500000000001</v>
      </c>
      <c r="X51" t="s">
        <v>174</v>
      </c>
      <c r="Y51">
        <v>259</v>
      </c>
      <c r="Z51">
        <v>278</v>
      </c>
      <c r="AA51" t="s">
        <v>174</v>
      </c>
      <c r="AB51">
        <v>94.13288</v>
      </c>
      <c r="AC51" t="s">
        <v>174</v>
      </c>
      <c r="AD51">
        <v>95.748500000000007</v>
      </c>
    </row>
    <row r="52" spans="1:30" hidden="1" x14ac:dyDescent="0.55000000000000004">
      <c r="A52" s="3" t="s">
        <v>185</v>
      </c>
      <c r="B52" t="s">
        <v>184</v>
      </c>
      <c r="C52" t="s">
        <v>173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174</v>
      </c>
      <c r="M52" t="s">
        <v>174</v>
      </c>
      <c r="N52">
        <v>292.25439999999998</v>
      </c>
      <c r="O52">
        <v>2922.5439999999999</v>
      </c>
      <c r="P52" t="s">
        <v>174</v>
      </c>
      <c r="Q52">
        <v>1.48</v>
      </c>
      <c r="R52" t="s">
        <v>174</v>
      </c>
      <c r="S52">
        <v>1064.335</v>
      </c>
      <c r="U52" t="s">
        <v>174</v>
      </c>
      <c r="V52">
        <v>1691.913</v>
      </c>
      <c r="X52" t="s">
        <v>174</v>
      </c>
      <c r="Y52">
        <v>259</v>
      </c>
      <c r="Z52">
        <v>278</v>
      </c>
      <c r="AA52" t="s">
        <v>174</v>
      </c>
      <c r="AB52">
        <v>106.4335</v>
      </c>
      <c r="AC52" t="s">
        <v>174</v>
      </c>
      <c r="AD52">
        <v>169.19130000000001</v>
      </c>
    </row>
    <row r="53" spans="1:30" hidden="1" x14ac:dyDescent="0.55000000000000004">
      <c r="A53" s="3" t="s">
        <v>185</v>
      </c>
      <c r="B53" t="s">
        <v>184</v>
      </c>
      <c r="C53" t="s">
        <v>173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174</v>
      </c>
      <c r="M53" t="s">
        <v>174</v>
      </c>
      <c r="N53">
        <v>416.7011</v>
      </c>
      <c r="O53">
        <v>4167.0110000000004</v>
      </c>
      <c r="P53" t="s">
        <v>174</v>
      </c>
      <c r="Q53">
        <v>1.61</v>
      </c>
      <c r="R53" t="s">
        <v>174</v>
      </c>
      <c r="S53">
        <v>1170.5309999999999</v>
      </c>
      <c r="U53">
        <v>575.42269999999996</v>
      </c>
      <c r="V53">
        <v>2050.7159999999999</v>
      </c>
      <c r="X53" t="s">
        <v>174</v>
      </c>
      <c r="Y53">
        <v>259</v>
      </c>
      <c r="Z53">
        <v>278</v>
      </c>
      <c r="AA53" t="s">
        <v>174</v>
      </c>
      <c r="AB53">
        <v>117.0531</v>
      </c>
      <c r="AC53">
        <v>57.542270000000002</v>
      </c>
      <c r="AD53">
        <v>205.07159999999999</v>
      </c>
    </row>
    <row r="54" spans="1:30" x14ac:dyDescent="0.55000000000000004">
      <c r="A54" s="3" t="s">
        <v>185</v>
      </c>
      <c r="B54" t="s">
        <v>184</v>
      </c>
      <c r="C54" t="s">
        <v>173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174</v>
      </c>
      <c r="Q54" t="s">
        <v>174</v>
      </c>
      <c r="R54" t="s">
        <v>174</v>
      </c>
      <c r="S54" t="s">
        <v>174</v>
      </c>
      <c r="U54">
        <v>4359.9269999999997</v>
      </c>
      <c r="V54" t="s">
        <v>174</v>
      </c>
      <c r="X54">
        <v>39.09404</v>
      </c>
      <c r="Y54">
        <v>259</v>
      </c>
      <c r="Z54">
        <v>278</v>
      </c>
      <c r="AA54" t="s">
        <v>174</v>
      </c>
      <c r="AB54" t="s">
        <v>174</v>
      </c>
      <c r="AC54">
        <v>435.99270000000001</v>
      </c>
      <c r="AD54" t="s">
        <v>174</v>
      </c>
    </row>
    <row r="55" spans="1:30" hidden="1" x14ac:dyDescent="0.55000000000000004">
      <c r="A55" s="3" t="s">
        <v>186</v>
      </c>
      <c r="B55" t="s">
        <v>184</v>
      </c>
      <c r="C55" t="s">
        <v>173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174</v>
      </c>
      <c r="M55" t="s">
        <v>174</v>
      </c>
      <c r="N55">
        <v>58.32349</v>
      </c>
      <c r="O55">
        <v>583.23490000000004</v>
      </c>
      <c r="P55" t="s">
        <v>174</v>
      </c>
      <c r="Q55">
        <v>0.61</v>
      </c>
      <c r="R55" t="s">
        <v>174</v>
      </c>
      <c r="S55">
        <v>336.65839999999997</v>
      </c>
      <c r="U55" t="s">
        <v>174</v>
      </c>
      <c r="V55">
        <v>246.57650000000001</v>
      </c>
      <c r="X55" t="s">
        <v>174</v>
      </c>
      <c r="Y55">
        <v>259</v>
      </c>
      <c r="Z55">
        <v>278</v>
      </c>
      <c r="AA55" t="s">
        <v>174</v>
      </c>
      <c r="AB55">
        <v>33.665840000000003</v>
      </c>
      <c r="AC55" t="s">
        <v>174</v>
      </c>
      <c r="AD55">
        <v>24.65765</v>
      </c>
    </row>
    <row r="56" spans="1:30" hidden="1" x14ac:dyDescent="0.55000000000000004">
      <c r="A56" s="3" t="s">
        <v>186</v>
      </c>
      <c r="B56" t="s">
        <v>184</v>
      </c>
      <c r="C56" t="s">
        <v>173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174</v>
      </c>
      <c r="M56" t="s">
        <v>174</v>
      </c>
      <c r="N56">
        <v>133.20679999999999</v>
      </c>
      <c r="O56">
        <v>1332.068</v>
      </c>
      <c r="P56" t="s">
        <v>174</v>
      </c>
      <c r="Q56">
        <v>1.2</v>
      </c>
      <c r="R56" t="s">
        <v>174</v>
      </c>
      <c r="S56">
        <v>661.02710000000002</v>
      </c>
      <c r="U56" t="s">
        <v>174</v>
      </c>
      <c r="V56">
        <v>671.04100000000005</v>
      </c>
      <c r="X56" t="s">
        <v>174</v>
      </c>
      <c r="Y56">
        <v>259</v>
      </c>
      <c r="Z56">
        <v>278</v>
      </c>
      <c r="AA56" t="s">
        <v>174</v>
      </c>
      <c r="AB56">
        <v>66.102710000000002</v>
      </c>
      <c r="AC56" t="s">
        <v>174</v>
      </c>
      <c r="AD56">
        <v>67.104100000000003</v>
      </c>
    </row>
    <row r="57" spans="1:30" hidden="1" x14ac:dyDescent="0.55000000000000004">
      <c r="A57" s="3" t="s">
        <v>186</v>
      </c>
      <c r="B57" t="s">
        <v>184</v>
      </c>
      <c r="C57" t="s">
        <v>173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174</v>
      </c>
      <c r="M57" t="s">
        <v>174</v>
      </c>
      <c r="N57">
        <v>393.5496</v>
      </c>
      <c r="O57">
        <v>3935.4960000000001</v>
      </c>
      <c r="P57" t="s">
        <v>174</v>
      </c>
      <c r="Q57">
        <v>1.8</v>
      </c>
      <c r="R57" t="s">
        <v>174</v>
      </c>
      <c r="S57">
        <v>1366.3219999999999</v>
      </c>
      <c r="U57" t="s">
        <v>174</v>
      </c>
      <c r="V57">
        <v>2361.0880000000002</v>
      </c>
      <c r="X57" t="s">
        <v>174</v>
      </c>
      <c r="Y57">
        <v>259</v>
      </c>
      <c r="Z57">
        <v>278</v>
      </c>
      <c r="AA57" t="s">
        <v>174</v>
      </c>
      <c r="AB57">
        <v>136.63220000000001</v>
      </c>
      <c r="AC57" t="s">
        <v>174</v>
      </c>
      <c r="AD57">
        <v>236.1088</v>
      </c>
    </row>
    <row r="58" spans="1:30" hidden="1" x14ac:dyDescent="0.55000000000000004">
      <c r="A58" s="3" t="s">
        <v>186</v>
      </c>
      <c r="B58" t="s">
        <v>184</v>
      </c>
      <c r="C58" t="s">
        <v>173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174</v>
      </c>
      <c r="M58" t="s">
        <v>174</v>
      </c>
      <c r="N58">
        <v>389.6037</v>
      </c>
      <c r="O58">
        <v>3896.0369999999998</v>
      </c>
      <c r="P58" t="s">
        <v>174</v>
      </c>
      <c r="Q58">
        <v>1.47</v>
      </c>
      <c r="R58" t="s">
        <v>174</v>
      </c>
      <c r="S58">
        <v>1054.3489999999999</v>
      </c>
      <c r="U58">
        <v>540.55790000000002</v>
      </c>
      <c r="V58">
        <v>1980.578</v>
      </c>
      <c r="X58" t="s">
        <v>174</v>
      </c>
      <c r="Y58">
        <v>259</v>
      </c>
      <c r="Z58">
        <v>278</v>
      </c>
      <c r="AA58" t="s">
        <v>174</v>
      </c>
      <c r="AB58">
        <v>105.4349</v>
      </c>
      <c r="AC58">
        <v>54.055790000000002</v>
      </c>
      <c r="AD58">
        <v>198.05779999999999</v>
      </c>
    </row>
    <row r="59" spans="1:30" x14ac:dyDescent="0.55000000000000004">
      <c r="A59" s="3" t="s">
        <v>186</v>
      </c>
      <c r="B59" t="s">
        <v>184</v>
      </c>
      <c r="C59" t="s">
        <v>173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174</v>
      </c>
      <c r="Q59" t="s">
        <v>174</v>
      </c>
      <c r="R59" t="s">
        <v>174</v>
      </c>
      <c r="S59" t="s">
        <v>174</v>
      </c>
      <c r="U59">
        <v>5827.7740000000003</v>
      </c>
      <c r="V59" t="s">
        <v>174</v>
      </c>
      <c r="X59">
        <v>89.488720000000001</v>
      </c>
      <c r="Y59">
        <v>259</v>
      </c>
      <c r="Z59">
        <v>278</v>
      </c>
      <c r="AA59" t="s">
        <v>174</v>
      </c>
      <c r="AB59" t="s">
        <v>174</v>
      </c>
      <c r="AC59">
        <v>582.77739999999994</v>
      </c>
      <c r="AD59" t="s">
        <v>174</v>
      </c>
    </row>
    <row r="60" spans="1:30" hidden="1" x14ac:dyDescent="0.55000000000000004">
      <c r="A60" s="3" t="s">
        <v>187</v>
      </c>
      <c r="B60" t="s">
        <v>184</v>
      </c>
      <c r="C60" t="s">
        <v>173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174</v>
      </c>
      <c r="M60" t="s">
        <v>174</v>
      </c>
      <c r="N60">
        <v>76.036109999999994</v>
      </c>
      <c r="O60">
        <v>760.36109999999996</v>
      </c>
      <c r="P60" t="s">
        <v>174</v>
      </c>
      <c r="Q60">
        <v>0.84</v>
      </c>
      <c r="R60" t="s">
        <v>174</v>
      </c>
      <c r="S60">
        <v>426.04570000000001</v>
      </c>
      <c r="U60" t="s">
        <v>174</v>
      </c>
      <c r="V60">
        <v>334.31540000000001</v>
      </c>
      <c r="X60" t="s">
        <v>174</v>
      </c>
      <c r="Y60">
        <v>259</v>
      </c>
      <c r="Z60">
        <v>278</v>
      </c>
      <c r="AA60" t="s">
        <v>174</v>
      </c>
      <c r="AB60">
        <v>42.604570000000002</v>
      </c>
      <c r="AC60" t="s">
        <v>174</v>
      </c>
      <c r="AD60">
        <v>33.431539999999998</v>
      </c>
    </row>
    <row r="61" spans="1:30" hidden="1" x14ac:dyDescent="0.55000000000000004">
      <c r="A61" s="3" t="s">
        <v>187</v>
      </c>
      <c r="B61" t="s">
        <v>184</v>
      </c>
      <c r="C61" t="s">
        <v>173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174</v>
      </c>
      <c r="M61" t="s">
        <v>174</v>
      </c>
      <c r="N61">
        <v>192.39250000000001</v>
      </c>
      <c r="O61">
        <v>1923.925</v>
      </c>
      <c r="P61" t="s">
        <v>174</v>
      </c>
      <c r="Q61">
        <v>1.72</v>
      </c>
      <c r="R61" t="s">
        <v>174</v>
      </c>
      <c r="S61">
        <v>946.13459999999998</v>
      </c>
      <c r="U61" t="s">
        <v>174</v>
      </c>
      <c r="V61">
        <v>977.79039999999998</v>
      </c>
      <c r="X61" t="s">
        <v>174</v>
      </c>
      <c r="Y61">
        <v>259</v>
      </c>
      <c r="Z61">
        <v>278</v>
      </c>
      <c r="AA61" t="s">
        <v>174</v>
      </c>
      <c r="AB61">
        <v>94.613460000000003</v>
      </c>
      <c r="AC61" t="s">
        <v>174</v>
      </c>
      <c r="AD61">
        <v>97.779039999999995</v>
      </c>
    </row>
    <row r="62" spans="1:30" hidden="1" x14ac:dyDescent="0.55000000000000004">
      <c r="A62" s="3" t="s">
        <v>187</v>
      </c>
      <c r="B62" t="s">
        <v>184</v>
      </c>
      <c r="C62" t="s">
        <v>173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174</v>
      </c>
      <c r="M62" t="s">
        <v>174</v>
      </c>
      <c r="N62">
        <v>233.75229999999999</v>
      </c>
      <c r="O62">
        <v>2337.5230000000001</v>
      </c>
      <c r="P62" t="s">
        <v>174</v>
      </c>
      <c r="Q62">
        <v>1.19</v>
      </c>
      <c r="R62" t="s">
        <v>174</v>
      </c>
      <c r="S62">
        <v>915.50689999999997</v>
      </c>
      <c r="U62" t="s">
        <v>174</v>
      </c>
      <c r="V62">
        <v>1390.4449999999999</v>
      </c>
      <c r="X62" t="s">
        <v>174</v>
      </c>
      <c r="Y62">
        <v>259</v>
      </c>
      <c r="Z62">
        <v>278</v>
      </c>
      <c r="AA62" t="s">
        <v>174</v>
      </c>
      <c r="AB62">
        <v>91.550690000000003</v>
      </c>
      <c r="AC62" t="s">
        <v>174</v>
      </c>
      <c r="AD62">
        <v>139.0445</v>
      </c>
    </row>
    <row r="63" spans="1:30" hidden="1" x14ac:dyDescent="0.55000000000000004">
      <c r="A63" s="3" t="s">
        <v>187</v>
      </c>
      <c r="B63" t="s">
        <v>184</v>
      </c>
      <c r="C63" t="s">
        <v>173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174</v>
      </c>
      <c r="M63" t="s">
        <v>174</v>
      </c>
      <c r="N63">
        <v>466.55439999999999</v>
      </c>
      <c r="O63">
        <v>4665.5439999999999</v>
      </c>
      <c r="P63" t="s">
        <v>174</v>
      </c>
      <c r="Q63">
        <v>1.61</v>
      </c>
      <c r="R63" t="s">
        <v>174</v>
      </c>
      <c r="S63">
        <v>1249.3209999999999</v>
      </c>
      <c r="U63">
        <v>730.03110000000004</v>
      </c>
      <c r="V63">
        <v>2357.4749999999999</v>
      </c>
      <c r="X63" t="s">
        <v>174</v>
      </c>
      <c r="Y63">
        <v>259</v>
      </c>
      <c r="Z63">
        <v>278</v>
      </c>
      <c r="AA63" t="s">
        <v>174</v>
      </c>
      <c r="AB63">
        <v>124.93210000000001</v>
      </c>
      <c r="AC63">
        <v>73.003110000000007</v>
      </c>
      <c r="AD63">
        <v>235.7475</v>
      </c>
    </row>
    <row r="64" spans="1:30" x14ac:dyDescent="0.55000000000000004">
      <c r="A64" s="3" t="s">
        <v>187</v>
      </c>
      <c r="B64" t="s">
        <v>184</v>
      </c>
      <c r="C64" t="s">
        <v>173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174</v>
      </c>
      <c r="Q64" t="s">
        <v>174</v>
      </c>
      <c r="R64" t="s">
        <v>174</v>
      </c>
      <c r="S64" t="s">
        <v>174</v>
      </c>
      <c r="U64">
        <v>5159.2460000000001</v>
      </c>
      <c r="V64" t="s">
        <v>174</v>
      </c>
      <c r="X64">
        <v>88.834289999999996</v>
      </c>
      <c r="Y64">
        <v>259</v>
      </c>
      <c r="Z64">
        <v>278</v>
      </c>
      <c r="AA64" t="s">
        <v>174</v>
      </c>
      <c r="AB64" t="s">
        <v>174</v>
      </c>
      <c r="AC64">
        <v>515.92460000000005</v>
      </c>
      <c r="AD64" t="s">
        <v>174</v>
      </c>
    </row>
    <row r="65" spans="1:30" hidden="1" x14ac:dyDescent="0.55000000000000004">
      <c r="A65" s="3" t="s">
        <v>188</v>
      </c>
      <c r="B65" t="s">
        <v>184</v>
      </c>
      <c r="C65" t="s">
        <v>173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174</v>
      </c>
      <c r="M65" t="s">
        <v>174</v>
      </c>
      <c r="N65">
        <v>111.7363</v>
      </c>
      <c r="O65">
        <v>1117.3630000000001</v>
      </c>
      <c r="P65" t="s">
        <v>174</v>
      </c>
      <c r="Q65">
        <v>1.46</v>
      </c>
      <c r="R65" t="s">
        <v>174</v>
      </c>
      <c r="S65">
        <v>648.0385</v>
      </c>
      <c r="U65" t="s">
        <v>174</v>
      </c>
      <c r="V65">
        <v>469.32440000000003</v>
      </c>
      <c r="X65" t="s">
        <v>174</v>
      </c>
      <c r="Y65">
        <v>259</v>
      </c>
      <c r="Z65">
        <v>278</v>
      </c>
      <c r="AA65" t="s">
        <v>174</v>
      </c>
      <c r="AB65">
        <v>64.803849999999997</v>
      </c>
      <c r="AC65" t="s">
        <v>174</v>
      </c>
      <c r="AD65">
        <v>46.93244</v>
      </c>
    </row>
    <row r="66" spans="1:30" hidden="1" x14ac:dyDescent="0.55000000000000004">
      <c r="A66" s="3" t="s">
        <v>188</v>
      </c>
      <c r="B66" t="s">
        <v>184</v>
      </c>
      <c r="C66" t="s">
        <v>173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174</v>
      </c>
      <c r="M66" t="s">
        <v>174</v>
      </c>
      <c r="N66">
        <v>215.64750000000001</v>
      </c>
      <c r="O66">
        <v>2156.4749999999999</v>
      </c>
      <c r="P66" t="s">
        <v>174</v>
      </c>
      <c r="Q66">
        <v>2.04</v>
      </c>
      <c r="R66" t="s">
        <v>174</v>
      </c>
      <c r="S66">
        <v>996.8143</v>
      </c>
      <c r="U66" t="s">
        <v>174</v>
      </c>
      <c r="V66">
        <v>1159.6610000000001</v>
      </c>
      <c r="X66" t="s">
        <v>174</v>
      </c>
      <c r="Y66">
        <v>259</v>
      </c>
      <c r="Z66">
        <v>278</v>
      </c>
      <c r="AA66" t="s">
        <v>174</v>
      </c>
      <c r="AB66">
        <v>99.681430000000006</v>
      </c>
      <c r="AC66" t="s">
        <v>174</v>
      </c>
      <c r="AD66">
        <v>115.9661</v>
      </c>
    </row>
    <row r="67" spans="1:30" hidden="1" x14ac:dyDescent="0.55000000000000004">
      <c r="A67" s="3" t="s">
        <v>188</v>
      </c>
      <c r="B67" t="s">
        <v>184</v>
      </c>
      <c r="C67" t="s">
        <v>173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174</v>
      </c>
      <c r="M67" t="s">
        <v>174</v>
      </c>
      <c r="N67">
        <v>380.05889999999999</v>
      </c>
      <c r="O67">
        <v>3800.5889999999999</v>
      </c>
      <c r="P67" t="s">
        <v>174</v>
      </c>
      <c r="Q67">
        <v>1.88</v>
      </c>
      <c r="R67" t="s">
        <v>174</v>
      </c>
      <c r="S67">
        <v>1428.1089999999999</v>
      </c>
      <c r="U67" t="s">
        <v>174</v>
      </c>
      <c r="V67">
        <v>2212.5160000000001</v>
      </c>
      <c r="X67" t="s">
        <v>174</v>
      </c>
      <c r="Y67">
        <v>259</v>
      </c>
      <c r="Z67">
        <v>278</v>
      </c>
      <c r="AA67" t="s">
        <v>174</v>
      </c>
      <c r="AB67">
        <v>142.8109</v>
      </c>
      <c r="AC67" t="s">
        <v>174</v>
      </c>
      <c r="AD67">
        <v>221.2516</v>
      </c>
    </row>
    <row r="68" spans="1:30" hidden="1" x14ac:dyDescent="0.55000000000000004">
      <c r="A68" s="3" t="s">
        <v>188</v>
      </c>
      <c r="B68" t="s">
        <v>184</v>
      </c>
      <c r="C68" t="s">
        <v>173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174</v>
      </c>
      <c r="M68" t="s">
        <v>174</v>
      </c>
      <c r="N68">
        <v>507.53469999999999</v>
      </c>
      <c r="O68">
        <v>5075.3469999999998</v>
      </c>
      <c r="P68" t="s">
        <v>174</v>
      </c>
      <c r="Q68">
        <v>1.61</v>
      </c>
      <c r="R68" t="s">
        <v>174</v>
      </c>
      <c r="S68">
        <v>1393.5820000000001</v>
      </c>
      <c r="U68">
        <v>825.95820000000003</v>
      </c>
      <c r="V68">
        <v>2410.06</v>
      </c>
      <c r="X68" t="s">
        <v>174</v>
      </c>
      <c r="Y68">
        <v>259</v>
      </c>
      <c r="Z68">
        <v>278</v>
      </c>
      <c r="AA68" t="s">
        <v>174</v>
      </c>
      <c r="AB68">
        <v>139.35820000000001</v>
      </c>
      <c r="AC68">
        <v>82.595820000000003</v>
      </c>
      <c r="AD68">
        <v>241.006</v>
      </c>
    </row>
    <row r="69" spans="1:30" x14ac:dyDescent="0.55000000000000004">
      <c r="A69" s="3" t="s">
        <v>188</v>
      </c>
      <c r="B69" t="s">
        <v>184</v>
      </c>
      <c r="C69" t="s">
        <v>173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174</v>
      </c>
      <c r="Q69" t="s">
        <v>174</v>
      </c>
      <c r="R69" t="s">
        <v>174</v>
      </c>
      <c r="S69" t="s">
        <v>174</v>
      </c>
      <c r="U69">
        <v>5113.5619999999999</v>
      </c>
      <c r="V69" t="s">
        <v>174</v>
      </c>
      <c r="X69">
        <v>46.43927</v>
      </c>
      <c r="Y69">
        <v>259</v>
      </c>
      <c r="Z69">
        <v>278</v>
      </c>
      <c r="AA69" t="s">
        <v>174</v>
      </c>
      <c r="AB69" t="s">
        <v>174</v>
      </c>
      <c r="AC69">
        <v>511.3562</v>
      </c>
      <c r="AD69" t="s">
        <v>174</v>
      </c>
    </row>
    <row r="70" spans="1:30" hidden="1" x14ac:dyDescent="0.55000000000000004">
      <c r="A70" s="3" t="s">
        <v>189</v>
      </c>
      <c r="B70" t="s">
        <v>184</v>
      </c>
      <c r="C70" t="s">
        <v>173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174</v>
      </c>
      <c r="M70" t="s">
        <v>174</v>
      </c>
      <c r="N70">
        <v>57.543559999999999</v>
      </c>
      <c r="O70">
        <v>575.43560000000002</v>
      </c>
      <c r="P70" t="s">
        <v>174</v>
      </c>
      <c r="Q70">
        <v>0.96</v>
      </c>
      <c r="R70" t="s">
        <v>174</v>
      </c>
      <c r="S70">
        <v>279.72469999999998</v>
      </c>
      <c r="U70" t="s">
        <v>174</v>
      </c>
      <c r="V70">
        <v>295.71080000000001</v>
      </c>
      <c r="X70" t="s">
        <v>174</v>
      </c>
      <c r="Y70">
        <v>259</v>
      </c>
      <c r="Z70">
        <v>278</v>
      </c>
      <c r="AA70" t="s">
        <v>174</v>
      </c>
      <c r="AB70">
        <v>27.972470000000001</v>
      </c>
      <c r="AC70" t="s">
        <v>174</v>
      </c>
      <c r="AD70">
        <v>29.571079999999998</v>
      </c>
    </row>
    <row r="71" spans="1:30" hidden="1" x14ac:dyDescent="0.55000000000000004">
      <c r="A71" s="3" t="s">
        <v>189</v>
      </c>
      <c r="B71" t="s">
        <v>184</v>
      </c>
      <c r="C71" t="s">
        <v>173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174</v>
      </c>
      <c r="M71" t="s">
        <v>174</v>
      </c>
      <c r="N71">
        <v>151.2037</v>
      </c>
      <c r="O71">
        <v>1512.037</v>
      </c>
      <c r="P71" t="s">
        <v>174</v>
      </c>
      <c r="Q71">
        <v>1.76</v>
      </c>
      <c r="R71" t="s">
        <v>174</v>
      </c>
      <c r="S71">
        <v>770.02179999999998</v>
      </c>
      <c r="U71" t="s">
        <v>174</v>
      </c>
      <c r="V71">
        <v>742.01570000000004</v>
      </c>
      <c r="X71" t="s">
        <v>174</v>
      </c>
      <c r="Y71">
        <v>259</v>
      </c>
      <c r="Z71">
        <v>278</v>
      </c>
      <c r="AA71" t="s">
        <v>174</v>
      </c>
      <c r="AB71">
        <v>77.002179999999996</v>
      </c>
      <c r="AC71" t="s">
        <v>174</v>
      </c>
      <c r="AD71">
        <v>74.201570000000004</v>
      </c>
    </row>
    <row r="72" spans="1:30" hidden="1" x14ac:dyDescent="0.55000000000000004">
      <c r="A72" s="3" t="s">
        <v>189</v>
      </c>
      <c r="B72" t="s">
        <v>184</v>
      </c>
      <c r="C72" t="s">
        <v>173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174</v>
      </c>
      <c r="M72" t="s">
        <v>174</v>
      </c>
      <c r="N72">
        <v>296.31610000000001</v>
      </c>
      <c r="O72">
        <v>2963.1610000000001</v>
      </c>
      <c r="P72" t="s">
        <v>174</v>
      </c>
      <c r="Q72">
        <v>1.33</v>
      </c>
      <c r="R72" t="s">
        <v>174</v>
      </c>
      <c r="S72">
        <v>1180.771</v>
      </c>
      <c r="U72" t="s">
        <v>174</v>
      </c>
      <c r="V72">
        <v>1687.2059999999999</v>
      </c>
      <c r="X72" t="s">
        <v>174</v>
      </c>
      <c r="Y72">
        <v>259</v>
      </c>
      <c r="Z72">
        <v>278</v>
      </c>
      <c r="AA72" t="s">
        <v>174</v>
      </c>
      <c r="AB72">
        <v>118.0771</v>
      </c>
      <c r="AC72" t="s">
        <v>174</v>
      </c>
      <c r="AD72">
        <v>168.72059999999999</v>
      </c>
    </row>
    <row r="73" spans="1:30" hidden="1" x14ac:dyDescent="0.55000000000000004">
      <c r="A73" s="3" t="s">
        <v>189</v>
      </c>
      <c r="B73" t="s">
        <v>184</v>
      </c>
      <c r="C73" t="s">
        <v>173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174</v>
      </c>
      <c r="M73" t="s">
        <v>174</v>
      </c>
      <c r="N73">
        <v>509.59620000000001</v>
      </c>
      <c r="O73">
        <v>5095.9620000000004</v>
      </c>
      <c r="P73" t="s">
        <v>174</v>
      </c>
      <c r="Q73">
        <v>1.56</v>
      </c>
      <c r="R73" t="s">
        <v>174</v>
      </c>
      <c r="S73">
        <v>1306.288</v>
      </c>
      <c r="U73">
        <v>1006.316</v>
      </c>
      <c r="V73">
        <v>2247.1509999999998</v>
      </c>
      <c r="X73" t="s">
        <v>174</v>
      </c>
      <c r="Y73">
        <v>259</v>
      </c>
      <c r="Z73">
        <v>278</v>
      </c>
      <c r="AA73" t="s">
        <v>174</v>
      </c>
      <c r="AB73">
        <v>130.62880000000001</v>
      </c>
      <c r="AC73">
        <v>100.63160000000001</v>
      </c>
      <c r="AD73">
        <v>224.71510000000001</v>
      </c>
    </row>
    <row r="74" spans="1:30" x14ac:dyDescent="0.55000000000000004">
      <c r="A74" s="3" t="s">
        <v>189</v>
      </c>
      <c r="B74" t="s">
        <v>184</v>
      </c>
      <c r="C74" t="s">
        <v>173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174</v>
      </c>
      <c r="Q74" t="s">
        <v>174</v>
      </c>
      <c r="R74" t="s">
        <v>174</v>
      </c>
      <c r="S74" t="s">
        <v>174</v>
      </c>
      <c r="U74">
        <v>3793.1439999999998</v>
      </c>
      <c r="V74" t="s">
        <v>174</v>
      </c>
      <c r="X74">
        <v>15.247909999999999</v>
      </c>
      <c r="Y74">
        <v>259</v>
      </c>
      <c r="Z74">
        <v>278</v>
      </c>
      <c r="AA74" t="s">
        <v>174</v>
      </c>
      <c r="AB74" t="s">
        <v>174</v>
      </c>
      <c r="AC74">
        <v>379.31439999999998</v>
      </c>
      <c r="AD74" t="s">
        <v>174</v>
      </c>
    </row>
    <row r="75" spans="1:30" hidden="1" x14ac:dyDescent="0.55000000000000004">
      <c r="A75" s="3" t="s">
        <v>190</v>
      </c>
      <c r="B75" t="s">
        <v>184</v>
      </c>
      <c r="C75" t="s">
        <v>173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174</v>
      </c>
      <c r="M75" t="s">
        <v>174</v>
      </c>
      <c r="N75">
        <v>49.400230000000001</v>
      </c>
      <c r="O75">
        <v>494.00229999999999</v>
      </c>
      <c r="P75" t="s">
        <v>174</v>
      </c>
      <c r="Q75">
        <v>0.75</v>
      </c>
      <c r="R75" t="s">
        <v>174</v>
      </c>
      <c r="S75">
        <v>314.34129999999999</v>
      </c>
      <c r="U75" t="s">
        <v>174</v>
      </c>
      <c r="V75">
        <v>179.661</v>
      </c>
      <c r="X75" t="s">
        <v>174</v>
      </c>
      <c r="Y75">
        <v>259</v>
      </c>
      <c r="Z75">
        <v>278</v>
      </c>
      <c r="AA75" t="s">
        <v>174</v>
      </c>
      <c r="AB75">
        <v>31.43413</v>
      </c>
      <c r="AC75" t="s">
        <v>174</v>
      </c>
      <c r="AD75">
        <v>17.966100000000001</v>
      </c>
    </row>
    <row r="76" spans="1:30" hidden="1" x14ac:dyDescent="0.55000000000000004">
      <c r="A76" s="3" t="s">
        <v>190</v>
      </c>
      <c r="B76" t="s">
        <v>184</v>
      </c>
      <c r="C76" t="s">
        <v>173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174</v>
      </c>
      <c r="M76" t="s">
        <v>174</v>
      </c>
      <c r="N76">
        <v>133.90790000000001</v>
      </c>
      <c r="O76">
        <v>1339.079</v>
      </c>
      <c r="P76" t="s">
        <v>174</v>
      </c>
      <c r="Q76">
        <v>1.43</v>
      </c>
      <c r="R76" t="s">
        <v>174</v>
      </c>
      <c r="S76">
        <v>698.61779999999999</v>
      </c>
      <c r="U76" t="s">
        <v>174</v>
      </c>
      <c r="V76">
        <v>640.46100000000001</v>
      </c>
      <c r="X76" t="s">
        <v>174</v>
      </c>
      <c r="Y76">
        <v>259</v>
      </c>
      <c r="Z76">
        <v>278</v>
      </c>
      <c r="AA76" t="s">
        <v>174</v>
      </c>
      <c r="AB76">
        <v>69.861779999999996</v>
      </c>
      <c r="AC76" t="s">
        <v>174</v>
      </c>
      <c r="AD76">
        <v>64.046099999999996</v>
      </c>
    </row>
    <row r="77" spans="1:30" hidden="1" x14ac:dyDescent="0.55000000000000004">
      <c r="A77" s="3" t="s">
        <v>190</v>
      </c>
      <c r="B77" t="s">
        <v>184</v>
      </c>
      <c r="C77" t="s">
        <v>173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174</v>
      </c>
      <c r="M77" t="s">
        <v>174</v>
      </c>
      <c r="N77">
        <v>191.4692</v>
      </c>
      <c r="O77">
        <v>1914.692</v>
      </c>
      <c r="P77" t="s">
        <v>174</v>
      </c>
      <c r="Q77">
        <v>0.77</v>
      </c>
      <c r="R77" t="s">
        <v>174</v>
      </c>
      <c r="S77">
        <v>685.93430000000001</v>
      </c>
      <c r="U77" t="s">
        <v>174</v>
      </c>
      <c r="V77">
        <v>1049.3230000000001</v>
      </c>
      <c r="X77" t="s">
        <v>174</v>
      </c>
      <c r="Y77">
        <v>259</v>
      </c>
      <c r="Z77">
        <v>278</v>
      </c>
      <c r="AA77" t="s">
        <v>174</v>
      </c>
      <c r="AB77">
        <v>68.593429999999998</v>
      </c>
      <c r="AC77" t="s">
        <v>174</v>
      </c>
      <c r="AD77">
        <v>104.9323</v>
      </c>
    </row>
    <row r="78" spans="1:30" hidden="1" x14ac:dyDescent="0.55000000000000004">
      <c r="A78" s="3" t="s">
        <v>190</v>
      </c>
      <c r="B78" t="s">
        <v>184</v>
      </c>
      <c r="C78" t="s">
        <v>173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174</v>
      </c>
      <c r="M78" t="s">
        <v>174</v>
      </c>
      <c r="N78">
        <v>373.24110000000002</v>
      </c>
      <c r="O78">
        <v>3732.4110000000001</v>
      </c>
      <c r="P78" t="s">
        <v>174</v>
      </c>
      <c r="Q78">
        <v>1.07</v>
      </c>
      <c r="R78" t="s">
        <v>174</v>
      </c>
      <c r="S78">
        <v>1008.438</v>
      </c>
      <c r="U78">
        <v>709.21910000000003</v>
      </c>
      <c r="V78">
        <v>1705.347</v>
      </c>
      <c r="X78" t="s">
        <v>174</v>
      </c>
      <c r="Y78">
        <v>259</v>
      </c>
      <c r="Z78">
        <v>278</v>
      </c>
      <c r="AA78" t="s">
        <v>174</v>
      </c>
      <c r="AB78">
        <v>100.8438</v>
      </c>
      <c r="AC78">
        <v>70.921909999999997</v>
      </c>
      <c r="AD78">
        <v>170.53469999999999</v>
      </c>
    </row>
    <row r="79" spans="1:30" x14ac:dyDescent="0.55000000000000004">
      <c r="A79" s="3" t="s">
        <v>190</v>
      </c>
      <c r="B79" t="s">
        <v>184</v>
      </c>
      <c r="C79" t="s">
        <v>173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174</v>
      </c>
      <c r="Q79" t="s">
        <v>174</v>
      </c>
      <c r="R79" t="s">
        <v>174</v>
      </c>
      <c r="S79" t="s">
        <v>174</v>
      </c>
      <c r="U79">
        <v>2354.3620000000001</v>
      </c>
      <c r="V79" t="s">
        <v>174</v>
      </c>
      <c r="X79">
        <v>10.369</v>
      </c>
      <c r="Y79">
        <v>259</v>
      </c>
      <c r="Z79">
        <v>278</v>
      </c>
      <c r="AA79" t="s">
        <v>174</v>
      </c>
      <c r="AB79" t="s">
        <v>174</v>
      </c>
      <c r="AC79">
        <v>235.43620000000001</v>
      </c>
      <c r="AD79" t="s">
        <v>174</v>
      </c>
    </row>
    <row r="80" spans="1:30" hidden="1" x14ac:dyDescent="0.55000000000000004">
      <c r="A80" s="3" t="s">
        <v>191</v>
      </c>
      <c r="B80" t="s">
        <v>184</v>
      </c>
      <c r="C80" t="s">
        <v>173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174</v>
      </c>
      <c r="M80" t="s">
        <v>174</v>
      </c>
      <c r="N80">
        <v>45.618189999999998</v>
      </c>
      <c r="O80">
        <v>456.18189999999998</v>
      </c>
      <c r="P80" t="s">
        <v>174</v>
      </c>
      <c r="Q80">
        <v>0.52</v>
      </c>
      <c r="R80" t="s">
        <v>174</v>
      </c>
      <c r="S80">
        <v>272.98680000000002</v>
      </c>
      <c r="U80" t="s">
        <v>174</v>
      </c>
      <c r="V80">
        <v>183.1951</v>
      </c>
      <c r="X80" t="s">
        <v>174</v>
      </c>
      <c r="Y80">
        <v>259</v>
      </c>
      <c r="Z80">
        <v>278</v>
      </c>
      <c r="AA80" t="s">
        <v>174</v>
      </c>
      <c r="AB80">
        <v>27.298680000000001</v>
      </c>
      <c r="AC80" t="s">
        <v>174</v>
      </c>
      <c r="AD80">
        <v>18.319510000000001</v>
      </c>
    </row>
    <row r="81" spans="1:30" hidden="1" x14ac:dyDescent="0.55000000000000004">
      <c r="A81" s="3" t="s">
        <v>191</v>
      </c>
      <c r="B81" t="s">
        <v>184</v>
      </c>
      <c r="C81" t="s">
        <v>173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174</v>
      </c>
      <c r="M81" t="s">
        <v>174</v>
      </c>
      <c r="N81">
        <v>139.7902</v>
      </c>
      <c r="O81">
        <v>1397.902</v>
      </c>
      <c r="P81" t="s">
        <v>174</v>
      </c>
      <c r="Q81">
        <v>1.22</v>
      </c>
      <c r="R81" t="s">
        <v>174</v>
      </c>
      <c r="S81">
        <v>682.47670000000005</v>
      </c>
      <c r="U81" t="s">
        <v>174</v>
      </c>
      <c r="V81">
        <v>715.42539999999997</v>
      </c>
      <c r="X81" t="s">
        <v>174</v>
      </c>
      <c r="Y81">
        <v>259</v>
      </c>
      <c r="Z81">
        <v>278</v>
      </c>
      <c r="AA81" t="s">
        <v>174</v>
      </c>
      <c r="AB81">
        <v>68.247669999999999</v>
      </c>
      <c r="AC81" t="s">
        <v>174</v>
      </c>
      <c r="AD81">
        <v>71.542540000000002</v>
      </c>
    </row>
    <row r="82" spans="1:30" hidden="1" x14ac:dyDescent="0.55000000000000004">
      <c r="A82" s="3" t="s">
        <v>191</v>
      </c>
      <c r="B82" t="s">
        <v>184</v>
      </c>
      <c r="C82" t="s">
        <v>173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174</v>
      </c>
      <c r="M82" t="s">
        <v>174</v>
      </c>
      <c r="N82">
        <v>234.70830000000001</v>
      </c>
      <c r="O82">
        <v>2347.0830000000001</v>
      </c>
      <c r="P82" t="s">
        <v>174</v>
      </c>
      <c r="Q82">
        <v>1.34</v>
      </c>
      <c r="R82" t="s">
        <v>174</v>
      </c>
      <c r="S82">
        <v>949.29899999999998</v>
      </c>
      <c r="U82" t="s">
        <v>174</v>
      </c>
      <c r="V82">
        <v>1348.537</v>
      </c>
      <c r="X82" t="s">
        <v>174</v>
      </c>
      <c r="Y82">
        <v>259</v>
      </c>
      <c r="Z82">
        <v>278</v>
      </c>
      <c r="AA82" t="s">
        <v>174</v>
      </c>
      <c r="AB82">
        <v>94.929900000000004</v>
      </c>
      <c r="AC82" t="s">
        <v>174</v>
      </c>
      <c r="AD82">
        <v>134.8537</v>
      </c>
    </row>
    <row r="83" spans="1:30" hidden="1" x14ac:dyDescent="0.55000000000000004">
      <c r="A83" s="3" t="s">
        <v>191</v>
      </c>
      <c r="B83" t="s">
        <v>184</v>
      </c>
      <c r="C83" t="s">
        <v>173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174</v>
      </c>
      <c r="M83" t="s">
        <v>174</v>
      </c>
      <c r="N83">
        <v>327.93009999999998</v>
      </c>
      <c r="O83">
        <v>3279.3009999999999</v>
      </c>
      <c r="P83" t="s">
        <v>174</v>
      </c>
      <c r="Q83">
        <v>1.58</v>
      </c>
      <c r="R83" t="s">
        <v>174</v>
      </c>
      <c r="S83">
        <v>1091.732</v>
      </c>
      <c r="U83">
        <v>410.28989999999999</v>
      </c>
      <c r="V83">
        <v>1559.7819999999999</v>
      </c>
      <c r="X83" t="s">
        <v>174</v>
      </c>
      <c r="Y83">
        <v>259</v>
      </c>
      <c r="Z83">
        <v>278</v>
      </c>
      <c r="AA83" t="s">
        <v>174</v>
      </c>
      <c r="AB83">
        <v>109.17319999999999</v>
      </c>
      <c r="AC83">
        <v>41.02899</v>
      </c>
      <c r="AD83">
        <v>155.97819999999999</v>
      </c>
    </row>
    <row r="84" spans="1:30" x14ac:dyDescent="0.55000000000000004">
      <c r="A84" s="3" t="s">
        <v>191</v>
      </c>
      <c r="B84" t="s">
        <v>184</v>
      </c>
      <c r="C84" t="s">
        <v>173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174</v>
      </c>
      <c r="Q84" t="s">
        <v>174</v>
      </c>
      <c r="R84" t="s">
        <v>174</v>
      </c>
      <c r="S84" t="s">
        <v>174</v>
      </c>
      <c r="U84">
        <v>5026.3490000000002</v>
      </c>
      <c r="V84" t="s">
        <v>174</v>
      </c>
      <c r="X84">
        <v>91.25</v>
      </c>
      <c r="Y84">
        <v>259</v>
      </c>
      <c r="Z84">
        <v>278</v>
      </c>
      <c r="AA84" t="s">
        <v>174</v>
      </c>
      <c r="AB84" t="s">
        <v>174</v>
      </c>
      <c r="AC84">
        <v>502.63490000000002</v>
      </c>
      <c r="AD84" t="s">
        <v>174</v>
      </c>
    </row>
    <row r="85" spans="1:30" hidden="1" x14ac:dyDescent="0.55000000000000004">
      <c r="A85" s="3" t="s">
        <v>192</v>
      </c>
      <c r="B85" t="s">
        <v>184</v>
      </c>
      <c r="C85" t="s">
        <v>173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174</v>
      </c>
      <c r="M85" t="s">
        <v>174</v>
      </c>
      <c r="N85">
        <v>154.05099999999999</v>
      </c>
      <c r="O85">
        <v>1540.51</v>
      </c>
      <c r="P85" t="s">
        <v>174</v>
      </c>
      <c r="Q85">
        <v>1.1399999999999999</v>
      </c>
      <c r="R85" t="s">
        <v>174</v>
      </c>
      <c r="S85">
        <v>766.25469999999996</v>
      </c>
      <c r="U85" t="s">
        <v>174</v>
      </c>
      <c r="V85">
        <v>774.25549999999998</v>
      </c>
      <c r="X85" t="s">
        <v>174</v>
      </c>
      <c r="Y85" t="s">
        <v>174</v>
      </c>
      <c r="Z85">
        <v>333</v>
      </c>
      <c r="AA85" t="s">
        <v>174</v>
      </c>
      <c r="AB85">
        <v>76.625470000000007</v>
      </c>
      <c r="AC85" t="s">
        <v>174</v>
      </c>
      <c r="AD85">
        <v>77.425550000000001</v>
      </c>
    </row>
    <row r="86" spans="1:30" hidden="1" x14ac:dyDescent="0.55000000000000004">
      <c r="A86" s="3" t="s">
        <v>192</v>
      </c>
      <c r="B86" t="s">
        <v>184</v>
      </c>
      <c r="C86" t="s">
        <v>173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174</v>
      </c>
      <c r="M86" t="s">
        <v>174</v>
      </c>
      <c r="N86">
        <v>263.14949999999999</v>
      </c>
      <c r="O86">
        <v>2631.4949999999999</v>
      </c>
      <c r="P86" t="s">
        <v>174</v>
      </c>
      <c r="Q86">
        <v>1.26</v>
      </c>
      <c r="R86" t="s">
        <v>174</v>
      </c>
      <c r="S86">
        <v>1102.107</v>
      </c>
      <c r="U86">
        <v>215.84059999999999</v>
      </c>
      <c r="V86">
        <v>1127.4369999999999</v>
      </c>
      <c r="X86" t="s">
        <v>174</v>
      </c>
      <c r="Y86" t="s">
        <v>174</v>
      </c>
      <c r="Z86">
        <v>333</v>
      </c>
      <c r="AA86" t="s">
        <v>174</v>
      </c>
      <c r="AB86">
        <v>110.2107</v>
      </c>
      <c r="AC86">
        <v>21.584060000000001</v>
      </c>
      <c r="AD86">
        <v>112.7437</v>
      </c>
    </row>
    <row r="87" spans="1:30" hidden="1" x14ac:dyDescent="0.55000000000000004">
      <c r="A87" s="3" t="s">
        <v>192</v>
      </c>
      <c r="B87" t="s">
        <v>184</v>
      </c>
      <c r="C87" t="s">
        <v>173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174</v>
      </c>
      <c r="M87" t="s">
        <v>174</v>
      </c>
      <c r="N87">
        <v>329.0034</v>
      </c>
      <c r="O87">
        <v>3290.0340000000001</v>
      </c>
      <c r="P87" t="s">
        <v>174</v>
      </c>
      <c r="Q87">
        <v>0.79</v>
      </c>
      <c r="R87" t="s">
        <v>174</v>
      </c>
      <c r="S87">
        <v>823.11720000000003</v>
      </c>
      <c r="U87">
        <v>957.19190000000003</v>
      </c>
      <c r="V87">
        <v>1261.6130000000001</v>
      </c>
      <c r="X87" t="s">
        <v>174</v>
      </c>
      <c r="Y87" t="s">
        <v>174</v>
      </c>
      <c r="Z87">
        <v>333</v>
      </c>
      <c r="AA87" t="s">
        <v>174</v>
      </c>
      <c r="AB87">
        <v>82.311719999999994</v>
      </c>
      <c r="AC87">
        <v>95.719189999999998</v>
      </c>
      <c r="AD87">
        <v>126.1613</v>
      </c>
    </row>
    <row r="88" spans="1:30" x14ac:dyDescent="0.55000000000000004">
      <c r="A88" s="3" t="s">
        <v>192</v>
      </c>
      <c r="B88" t="s">
        <v>184</v>
      </c>
      <c r="C88" t="s">
        <v>173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174</v>
      </c>
      <c r="Q88" t="s">
        <v>174</v>
      </c>
      <c r="R88" t="s">
        <v>174</v>
      </c>
      <c r="S88" t="s">
        <v>174</v>
      </c>
      <c r="U88" t="s">
        <v>174</v>
      </c>
      <c r="V88" t="s">
        <v>174</v>
      </c>
      <c r="X88">
        <v>21.393000000000001</v>
      </c>
      <c r="Y88" t="s">
        <v>174</v>
      </c>
      <c r="Z88">
        <v>333</v>
      </c>
      <c r="AA88" t="s">
        <v>174</v>
      </c>
      <c r="AB88" t="s">
        <v>174</v>
      </c>
      <c r="AC88" t="s">
        <v>174</v>
      </c>
      <c r="AD88" t="s">
        <v>174</v>
      </c>
    </row>
    <row r="89" spans="1:30" hidden="1" x14ac:dyDescent="0.55000000000000004">
      <c r="A89" s="3" t="s">
        <v>193</v>
      </c>
      <c r="B89" t="s">
        <v>184</v>
      </c>
      <c r="C89" t="s">
        <v>173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174</v>
      </c>
      <c r="M89" t="s">
        <v>174</v>
      </c>
      <c r="N89">
        <v>156.79920000000001</v>
      </c>
      <c r="O89">
        <v>1567.992</v>
      </c>
      <c r="P89" t="s">
        <v>174</v>
      </c>
      <c r="Q89">
        <v>0.85</v>
      </c>
      <c r="R89" t="s">
        <v>174</v>
      </c>
      <c r="S89">
        <v>835.52549999999997</v>
      </c>
      <c r="U89" t="s">
        <v>174</v>
      </c>
      <c r="V89">
        <v>732.46669999999995</v>
      </c>
      <c r="X89" t="s">
        <v>174</v>
      </c>
      <c r="Y89" t="s">
        <v>174</v>
      </c>
      <c r="Z89">
        <v>333</v>
      </c>
      <c r="AA89" t="s">
        <v>174</v>
      </c>
      <c r="AB89">
        <v>83.552549999999997</v>
      </c>
      <c r="AC89" t="s">
        <v>174</v>
      </c>
      <c r="AD89">
        <v>73.246669999999995</v>
      </c>
    </row>
    <row r="90" spans="1:30" hidden="1" x14ac:dyDescent="0.55000000000000004">
      <c r="A90" s="3" t="s">
        <v>193</v>
      </c>
      <c r="B90" t="s">
        <v>184</v>
      </c>
      <c r="C90" t="s">
        <v>173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174</v>
      </c>
      <c r="M90" t="s">
        <v>174</v>
      </c>
      <c r="N90">
        <v>276.36180000000002</v>
      </c>
      <c r="O90">
        <v>2763.6179999999999</v>
      </c>
      <c r="P90" t="s">
        <v>174</v>
      </c>
      <c r="Q90">
        <v>1.0900000000000001</v>
      </c>
      <c r="R90" t="s">
        <v>174</v>
      </c>
      <c r="S90">
        <v>1200.6189999999999</v>
      </c>
      <c r="U90">
        <v>317.47649999999999</v>
      </c>
      <c r="V90">
        <v>1135.5530000000001</v>
      </c>
      <c r="X90" t="s">
        <v>174</v>
      </c>
      <c r="Y90" t="s">
        <v>174</v>
      </c>
      <c r="Z90">
        <v>333</v>
      </c>
      <c r="AA90" t="s">
        <v>174</v>
      </c>
      <c r="AB90">
        <v>120.06189999999999</v>
      </c>
      <c r="AC90">
        <v>31.74765</v>
      </c>
      <c r="AD90">
        <v>113.5553</v>
      </c>
    </row>
    <row r="91" spans="1:30" hidden="1" x14ac:dyDescent="0.55000000000000004">
      <c r="A91" s="3" t="s">
        <v>193</v>
      </c>
      <c r="B91" t="s">
        <v>184</v>
      </c>
      <c r="C91" t="s">
        <v>173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174</v>
      </c>
      <c r="M91" t="s">
        <v>174</v>
      </c>
      <c r="N91">
        <v>223.6294</v>
      </c>
      <c r="O91">
        <v>2236.2939999999999</v>
      </c>
      <c r="P91" t="s">
        <v>174</v>
      </c>
      <c r="Q91">
        <v>0.48</v>
      </c>
      <c r="R91" t="s">
        <v>174</v>
      </c>
      <c r="S91">
        <v>644.54129999999998</v>
      </c>
      <c r="U91">
        <v>719.15110000000004</v>
      </c>
      <c r="V91">
        <v>713.42600000000004</v>
      </c>
      <c r="X91" t="s">
        <v>174</v>
      </c>
      <c r="Y91" t="s">
        <v>174</v>
      </c>
      <c r="Z91">
        <v>333</v>
      </c>
      <c r="AA91" t="s">
        <v>174</v>
      </c>
      <c r="AB91">
        <v>64.454130000000006</v>
      </c>
      <c r="AC91">
        <v>71.915109999999999</v>
      </c>
      <c r="AD91">
        <v>71.342600000000004</v>
      </c>
    </row>
    <row r="92" spans="1:30" x14ac:dyDescent="0.55000000000000004">
      <c r="A92" s="3" t="s">
        <v>193</v>
      </c>
      <c r="B92" t="s">
        <v>184</v>
      </c>
      <c r="C92" t="s">
        <v>173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174</v>
      </c>
      <c r="Q92" t="s">
        <v>174</v>
      </c>
      <c r="R92" t="s">
        <v>174</v>
      </c>
      <c r="S92" t="s">
        <v>174</v>
      </c>
      <c r="U92" t="s">
        <v>174</v>
      </c>
      <c r="V92" t="s">
        <v>174</v>
      </c>
      <c r="X92">
        <v>18.556999999999999</v>
      </c>
      <c r="Y92" t="s">
        <v>174</v>
      </c>
      <c r="Z92">
        <v>333</v>
      </c>
      <c r="AA92" t="s">
        <v>174</v>
      </c>
      <c r="AB92" t="s">
        <v>174</v>
      </c>
      <c r="AC92" t="s">
        <v>174</v>
      </c>
      <c r="AD92" t="s">
        <v>174</v>
      </c>
    </row>
    <row r="93" spans="1:30" hidden="1" x14ac:dyDescent="0.55000000000000004">
      <c r="A93" s="3" t="s">
        <v>194</v>
      </c>
      <c r="B93" t="s">
        <v>184</v>
      </c>
      <c r="C93" t="s">
        <v>173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174</v>
      </c>
      <c r="M93" t="s">
        <v>174</v>
      </c>
      <c r="N93">
        <v>195.65029999999999</v>
      </c>
      <c r="O93">
        <v>1956.5029999999999</v>
      </c>
      <c r="P93" t="s">
        <v>174</v>
      </c>
      <c r="Q93">
        <v>1.42</v>
      </c>
      <c r="R93" t="s">
        <v>174</v>
      </c>
      <c r="S93">
        <v>1021.413</v>
      </c>
      <c r="U93" t="s">
        <v>174</v>
      </c>
      <c r="V93">
        <v>935.08979999999997</v>
      </c>
      <c r="X93" t="s">
        <v>174</v>
      </c>
      <c r="Y93" t="s">
        <v>174</v>
      </c>
      <c r="Z93">
        <v>333</v>
      </c>
      <c r="AA93" t="s">
        <v>174</v>
      </c>
      <c r="AB93">
        <v>102.1413</v>
      </c>
      <c r="AC93" t="s">
        <v>174</v>
      </c>
      <c r="AD93">
        <v>93.508979999999994</v>
      </c>
    </row>
    <row r="94" spans="1:30" hidden="1" x14ac:dyDescent="0.55000000000000004">
      <c r="A94" s="3" t="s">
        <v>194</v>
      </c>
      <c r="B94" t="s">
        <v>184</v>
      </c>
      <c r="C94" t="s">
        <v>173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174</v>
      </c>
      <c r="M94" t="s">
        <v>174</v>
      </c>
      <c r="N94">
        <v>259.14550000000003</v>
      </c>
      <c r="O94">
        <v>2591.4549999999999</v>
      </c>
      <c r="P94" t="s">
        <v>174</v>
      </c>
      <c r="Q94">
        <v>1.24</v>
      </c>
      <c r="R94" t="s">
        <v>174</v>
      </c>
      <c r="S94">
        <v>1058.9469999999999</v>
      </c>
      <c r="U94">
        <v>280.34539999999998</v>
      </c>
      <c r="V94">
        <v>1161.606</v>
      </c>
      <c r="X94" t="s">
        <v>174</v>
      </c>
      <c r="Y94" t="s">
        <v>174</v>
      </c>
      <c r="Z94">
        <v>333</v>
      </c>
      <c r="AA94" t="s">
        <v>174</v>
      </c>
      <c r="AB94">
        <v>105.8947</v>
      </c>
      <c r="AC94">
        <v>28.03454</v>
      </c>
      <c r="AD94">
        <v>116.1606</v>
      </c>
    </row>
    <row r="95" spans="1:30" hidden="1" x14ac:dyDescent="0.55000000000000004">
      <c r="A95" s="3" t="s">
        <v>194</v>
      </c>
      <c r="B95" t="s">
        <v>184</v>
      </c>
      <c r="C95" t="s">
        <v>173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174</v>
      </c>
      <c r="M95" t="s">
        <v>174</v>
      </c>
      <c r="N95">
        <v>398.26260000000002</v>
      </c>
      <c r="O95">
        <v>3982.6260000000002</v>
      </c>
      <c r="P95" t="s">
        <v>174</v>
      </c>
      <c r="Q95">
        <v>1.19</v>
      </c>
      <c r="R95" t="s">
        <v>174</v>
      </c>
      <c r="S95">
        <v>1096.239</v>
      </c>
      <c r="U95">
        <v>1088.7670000000001</v>
      </c>
      <c r="V95">
        <v>1545.086</v>
      </c>
      <c r="X95" t="s">
        <v>174</v>
      </c>
      <c r="Y95" t="s">
        <v>174</v>
      </c>
      <c r="Z95">
        <v>333</v>
      </c>
      <c r="AA95" t="s">
        <v>174</v>
      </c>
      <c r="AB95">
        <v>109.62390000000001</v>
      </c>
      <c r="AC95">
        <v>108.8767</v>
      </c>
      <c r="AD95">
        <v>154.5086</v>
      </c>
    </row>
    <row r="96" spans="1:30" x14ac:dyDescent="0.55000000000000004">
      <c r="A96" s="3" t="s">
        <v>194</v>
      </c>
      <c r="B96" t="s">
        <v>184</v>
      </c>
      <c r="C96" t="s">
        <v>173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174</v>
      </c>
      <c r="Q96" t="s">
        <v>174</v>
      </c>
      <c r="R96" t="s">
        <v>174</v>
      </c>
      <c r="S96" t="s">
        <v>174</v>
      </c>
      <c r="U96" t="s">
        <v>174</v>
      </c>
      <c r="V96" t="s">
        <v>174</v>
      </c>
      <c r="X96">
        <v>44.908000000000001</v>
      </c>
      <c r="Y96" t="s">
        <v>174</v>
      </c>
      <c r="Z96">
        <v>333</v>
      </c>
      <c r="AA96" t="s">
        <v>174</v>
      </c>
      <c r="AB96" t="s">
        <v>174</v>
      </c>
      <c r="AC96" t="s">
        <v>174</v>
      </c>
      <c r="AD96" t="s">
        <v>174</v>
      </c>
    </row>
    <row r="97" spans="1:30" hidden="1" x14ac:dyDescent="0.55000000000000004">
      <c r="A97" s="3" t="s">
        <v>195</v>
      </c>
      <c r="B97" t="s">
        <v>184</v>
      </c>
      <c r="C97" t="s">
        <v>173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174</v>
      </c>
      <c r="M97" t="s">
        <v>174</v>
      </c>
      <c r="N97">
        <v>203.25550000000001</v>
      </c>
      <c r="O97">
        <v>2032.5550000000001</v>
      </c>
      <c r="P97" t="s">
        <v>174</v>
      </c>
      <c r="Q97">
        <v>1.32</v>
      </c>
      <c r="R97" t="s">
        <v>174</v>
      </c>
      <c r="S97">
        <v>1069.69</v>
      </c>
      <c r="U97" t="s">
        <v>174</v>
      </c>
      <c r="V97">
        <v>962.86540000000002</v>
      </c>
      <c r="X97" t="s">
        <v>174</v>
      </c>
      <c r="Y97" t="s">
        <v>174</v>
      </c>
      <c r="Z97">
        <v>333</v>
      </c>
      <c r="AA97" t="s">
        <v>174</v>
      </c>
      <c r="AB97">
        <v>106.96899999999999</v>
      </c>
      <c r="AC97" t="s">
        <v>174</v>
      </c>
      <c r="AD97">
        <v>96.286540000000002</v>
      </c>
    </row>
    <row r="98" spans="1:30" hidden="1" x14ac:dyDescent="0.55000000000000004">
      <c r="A98" s="3" t="s">
        <v>195</v>
      </c>
      <c r="B98" t="s">
        <v>184</v>
      </c>
      <c r="C98" t="s">
        <v>173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174</v>
      </c>
      <c r="M98" t="s">
        <v>174</v>
      </c>
      <c r="N98">
        <v>305.03449999999998</v>
      </c>
      <c r="O98">
        <v>3050.3449999999998</v>
      </c>
      <c r="P98" t="s">
        <v>174</v>
      </c>
      <c r="Q98">
        <v>1.1200000000000001</v>
      </c>
      <c r="R98" t="s">
        <v>174</v>
      </c>
      <c r="S98">
        <v>1256.288</v>
      </c>
      <c r="U98">
        <v>387.69130000000001</v>
      </c>
      <c r="V98">
        <v>1319.5260000000001</v>
      </c>
      <c r="X98" t="s">
        <v>174</v>
      </c>
      <c r="Y98" t="s">
        <v>174</v>
      </c>
      <c r="Z98">
        <v>333</v>
      </c>
      <c r="AA98" t="s">
        <v>174</v>
      </c>
      <c r="AB98">
        <v>125.6288</v>
      </c>
      <c r="AC98">
        <v>38.769129999999997</v>
      </c>
      <c r="AD98">
        <v>131.95259999999999</v>
      </c>
    </row>
    <row r="99" spans="1:30" hidden="1" x14ac:dyDescent="0.55000000000000004">
      <c r="A99" s="3" t="s">
        <v>195</v>
      </c>
      <c r="B99" t="s">
        <v>184</v>
      </c>
      <c r="C99" t="s">
        <v>173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174</v>
      </c>
      <c r="M99" t="s">
        <v>174</v>
      </c>
      <c r="N99">
        <v>328.37479999999999</v>
      </c>
      <c r="O99">
        <v>3283.748</v>
      </c>
      <c r="P99" t="s">
        <v>174</v>
      </c>
      <c r="Q99">
        <v>0.62</v>
      </c>
      <c r="R99" t="s">
        <v>174</v>
      </c>
      <c r="S99">
        <v>757.5616</v>
      </c>
      <c r="U99">
        <v>1018.468</v>
      </c>
      <c r="V99">
        <v>1252.203</v>
      </c>
      <c r="X99" t="s">
        <v>174</v>
      </c>
      <c r="Y99" t="s">
        <v>174</v>
      </c>
      <c r="Z99">
        <v>333</v>
      </c>
      <c r="AA99" t="s">
        <v>174</v>
      </c>
      <c r="AB99">
        <v>75.756159999999994</v>
      </c>
      <c r="AC99">
        <v>101.8468</v>
      </c>
      <c r="AD99">
        <v>125.22029999999999</v>
      </c>
    </row>
    <row r="100" spans="1:30" x14ac:dyDescent="0.55000000000000004">
      <c r="A100" s="3" t="s">
        <v>195</v>
      </c>
      <c r="B100" t="s">
        <v>184</v>
      </c>
      <c r="C100" t="s">
        <v>173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174</v>
      </c>
      <c r="Q100" t="s">
        <v>174</v>
      </c>
      <c r="R100" t="s">
        <v>174</v>
      </c>
      <c r="S100" t="s">
        <v>174</v>
      </c>
      <c r="U100" t="s">
        <v>174</v>
      </c>
      <c r="V100" t="s">
        <v>174</v>
      </c>
      <c r="X100">
        <v>16.751999999999999</v>
      </c>
      <c r="Y100" t="s">
        <v>174</v>
      </c>
      <c r="Z100">
        <v>333</v>
      </c>
      <c r="AA100" t="s">
        <v>174</v>
      </c>
      <c r="AB100" t="s">
        <v>174</v>
      </c>
      <c r="AC100" t="s">
        <v>174</v>
      </c>
      <c r="AD100" t="s">
        <v>174</v>
      </c>
    </row>
    <row r="101" spans="1:30" hidden="1" x14ac:dyDescent="0.55000000000000004">
      <c r="A101" s="3" t="s">
        <v>196</v>
      </c>
      <c r="B101" t="s">
        <v>197</v>
      </c>
      <c r="C101" t="s">
        <v>198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174</v>
      </c>
      <c r="M101" t="s">
        <v>174</v>
      </c>
      <c r="N101">
        <v>98.575000000000003</v>
      </c>
      <c r="O101">
        <v>985.75</v>
      </c>
      <c r="P101" t="s">
        <v>174</v>
      </c>
      <c r="Q101">
        <v>1.18</v>
      </c>
      <c r="R101">
        <v>85.323300000000003</v>
      </c>
      <c r="S101" t="s">
        <v>174</v>
      </c>
      <c r="U101" t="s">
        <v>174</v>
      </c>
      <c r="V101" t="s">
        <v>174</v>
      </c>
      <c r="X101" t="s">
        <v>174</v>
      </c>
      <c r="Y101" t="s">
        <v>174</v>
      </c>
      <c r="Z101" t="s">
        <v>174</v>
      </c>
      <c r="AA101">
        <v>32.5</v>
      </c>
      <c r="AB101" t="s">
        <v>174</v>
      </c>
      <c r="AC101" t="s">
        <v>174</v>
      </c>
      <c r="AD101" t="s">
        <v>174</v>
      </c>
    </row>
    <row r="102" spans="1:30" hidden="1" x14ac:dyDescent="0.55000000000000004">
      <c r="A102" s="3" t="s">
        <v>196</v>
      </c>
      <c r="B102" t="s">
        <v>197</v>
      </c>
      <c r="C102" t="s">
        <v>198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174</v>
      </c>
      <c r="M102" t="s">
        <v>174</v>
      </c>
      <c r="N102">
        <v>581.53300000000002</v>
      </c>
      <c r="O102">
        <v>5815.33</v>
      </c>
      <c r="P102" t="s">
        <v>174</v>
      </c>
      <c r="Q102">
        <v>1.91</v>
      </c>
      <c r="R102">
        <v>49.096699999999998</v>
      </c>
      <c r="S102" t="s">
        <v>174</v>
      </c>
      <c r="U102" t="s">
        <v>174</v>
      </c>
      <c r="V102" t="s">
        <v>174</v>
      </c>
      <c r="X102" t="s">
        <v>174</v>
      </c>
      <c r="Y102" t="s">
        <v>174</v>
      </c>
      <c r="Z102" t="s">
        <v>174</v>
      </c>
      <c r="AA102">
        <v>48.333300000000001</v>
      </c>
      <c r="AB102" t="s">
        <v>174</v>
      </c>
      <c r="AC102" t="s">
        <v>174</v>
      </c>
      <c r="AD102" t="s">
        <v>174</v>
      </c>
    </row>
    <row r="103" spans="1:30" x14ac:dyDescent="0.55000000000000004">
      <c r="A103" s="3" t="s">
        <v>196</v>
      </c>
      <c r="B103" t="s">
        <v>197</v>
      </c>
      <c r="C103" t="s">
        <v>198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174</v>
      </c>
      <c r="O103" t="s">
        <v>174</v>
      </c>
      <c r="P103" t="s">
        <v>174</v>
      </c>
      <c r="Q103" t="s">
        <v>174</v>
      </c>
      <c r="R103">
        <v>67.209999999999994</v>
      </c>
      <c r="S103" t="s">
        <v>174</v>
      </c>
      <c r="U103" t="s">
        <v>174</v>
      </c>
      <c r="V103" t="s">
        <v>174</v>
      </c>
      <c r="X103" t="s">
        <v>174</v>
      </c>
      <c r="Y103" t="s">
        <v>174</v>
      </c>
      <c r="Z103" t="s">
        <v>174</v>
      </c>
      <c r="AA103" t="s">
        <v>174</v>
      </c>
      <c r="AB103" t="s">
        <v>174</v>
      </c>
      <c r="AC103" t="s">
        <v>174</v>
      </c>
      <c r="AD103" t="s">
        <v>174</v>
      </c>
    </row>
    <row r="104" spans="1:30" hidden="1" x14ac:dyDescent="0.55000000000000004">
      <c r="A104" s="3" t="s">
        <v>199</v>
      </c>
      <c r="B104" t="s">
        <v>197</v>
      </c>
      <c r="C104" t="s">
        <v>198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174</v>
      </c>
      <c r="M104" t="s">
        <v>174</v>
      </c>
      <c r="N104">
        <v>146.76599999999999</v>
      </c>
      <c r="O104">
        <v>1467.66</v>
      </c>
      <c r="P104" t="s">
        <v>174</v>
      </c>
      <c r="Q104">
        <v>1.48</v>
      </c>
      <c r="R104">
        <v>53.863300000000002</v>
      </c>
      <c r="S104" t="s">
        <v>174</v>
      </c>
      <c r="U104" t="s">
        <v>174</v>
      </c>
      <c r="V104" t="s">
        <v>174</v>
      </c>
      <c r="X104" t="s">
        <v>174</v>
      </c>
      <c r="Y104" t="s">
        <v>174</v>
      </c>
      <c r="Z104" t="s">
        <v>174</v>
      </c>
      <c r="AA104">
        <v>37.666699999999999</v>
      </c>
      <c r="AB104" t="s">
        <v>174</v>
      </c>
      <c r="AC104" t="s">
        <v>174</v>
      </c>
      <c r="AD104" t="s">
        <v>174</v>
      </c>
    </row>
    <row r="105" spans="1:30" hidden="1" x14ac:dyDescent="0.55000000000000004">
      <c r="A105" s="3" t="s">
        <v>199</v>
      </c>
      <c r="B105" t="s">
        <v>197</v>
      </c>
      <c r="C105" t="s">
        <v>198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174</v>
      </c>
      <c r="M105" t="s">
        <v>174</v>
      </c>
      <c r="N105">
        <v>515.22900000000004</v>
      </c>
      <c r="O105">
        <v>5152.29</v>
      </c>
      <c r="P105" t="s">
        <v>174</v>
      </c>
      <c r="Q105">
        <v>2.02</v>
      </c>
      <c r="R105">
        <v>46.713299999999997</v>
      </c>
      <c r="S105" t="s">
        <v>174</v>
      </c>
      <c r="U105" t="s">
        <v>174</v>
      </c>
      <c r="V105" t="s">
        <v>174</v>
      </c>
      <c r="X105" t="s">
        <v>174</v>
      </c>
      <c r="Y105" t="s">
        <v>174</v>
      </c>
      <c r="Z105" t="s">
        <v>174</v>
      </c>
      <c r="AA105">
        <v>46.666699999999999</v>
      </c>
      <c r="AB105" t="s">
        <v>174</v>
      </c>
      <c r="AC105" t="s">
        <v>174</v>
      </c>
      <c r="AD105" t="s">
        <v>174</v>
      </c>
    </row>
    <row r="106" spans="1:30" x14ac:dyDescent="0.55000000000000004">
      <c r="A106" s="3" t="s">
        <v>199</v>
      </c>
      <c r="B106" t="s">
        <v>197</v>
      </c>
      <c r="C106" t="s">
        <v>198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174</v>
      </c>
      <c r="O106" t="s">
        <v>174</v>
      </c>
      <c r="P106" t="s">
        <v>174</v>
      </c>
      <c r="Q106" t="s">
        <v>174</v>
      </c>
      <c r="R106">
        <v>49.096699999999998</v>
      </c>
      <c r="S106" t="s">
        <v>174</v>
      </c>
      <c r="U106" t="s">
        <v>174</v>
      </c>
      <c r="V106" t="s">
        <v>174</v>
      </c>
      <c r="X106" t="s">
        <v>174</v>
      </c>
      <c r="Y106" t="s">
        <v>174</v>
      </c>
      <c r="Z106" t="s">
        <v>174</v>
      </c>
      <c r="AA106" t="s">
        <v>174</v>
      </c>
      <c r="AB106" t="s">
        <v>174</v>
      </c>
      <c r="AC106" t="s">
        <v>174</v>
      </c>
      <c r="AD106" t="s">
        <v>174</v>
      </c>
    </row>
    <row r="107" spans="1:30" hidden="1" x14ac:dyDescent="0.55000000000000004">
      <c r="A107" s="3" t="s">
        <v>200</v>
      </c>
      <c r="B107" t="s">
        <v>197</v>
      </c>
      <c r="C107" t="s">
        <v>198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174</v>
      </c>
      <c r="M107" t="s">
        <v>174</v>
      </c>
      <c r="N107">
        <v>111.44499999999999</v>
      </c>
      <c r="O107">
        <v>1114.45</v>
      </c>
      <c r="P107" t="s">
        <v>174</v>
      </c>
      <c r="Q107">
        <v>0.98</v>
      </c>
      <c r="R107">
        <v>62.92</v>
      </c>
      <c r="S107" t="s">
        <v>174</v>
      </c>
      <c r="U107" t="s">
        <v>174</v>
      </c>
      <c r="V107" t="s">
        <v>174</v>
      </c>
      <c r="X107" t="s">
        <v>174</v>
      </c>
      <c r="Y107" t="s">
        <v>174</v>
      </c>
      <c r="Z107" t="s">
        <v>174</v>
      </c>
      <c r="AA107">
        <v>31.666699999999999</v>
      </c>
      <c r="AB107" t="s">
        <v>174</v>
      </c>
      <c r="AC107" t="s">
        <v>174</v>
      </c>
      <c r="AD107" t="s">
        <v>174</v>
      </c>
    </row>
    <row r="108" spans="1:30" hidden="1" x14ac:dyDescent="0.55000000000000004">
      <c r="A108" s="3" t="s">
        <v>200</v>
      </c>
      <c r="B108" t="s">
        <v>197</v>
      </c>
      <c r="C108" t="s">
        <v>198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174</v>
      </c>
      <c r="M108" t="s">
        <v>174</v>
      </c>
      <c r="N108">
        <v>389.10300000000001</v>
      </c>
      <c r="O108">
        <v>3891.03</v>
      </c>
      <c r="P108" t="s">
        <v>174</v>
      </c>
      <c r="Q108">
        <v>1.41</v>
      </c>
      <c r="R108">
        <v>40.04</v>
      </c>
      <c r="S108" t="s">
        <v>174</v>
      </c>
      <c r="U108" t="s">
        <v>174</v>
      </c>
      <c r="V108" t="s">
        <v>174</v>
      </c>
      <c r="X108" t="s">
        <v>174</v>
      </c>
      <c r="Y108" t="s">
        <v>174</v>
      </c>
      <c r="Z108" t="s">
        <v>174</v>
      </c>
      <c r="AA108">
        <v>41.666699999999999</v>
      </c>
      <c r="AB108" t="s">
        <v>174</v>
      </c>
      <c r="AC108" t="s">
        <v>174</v>
      </c>
      <c r="AD108" t="s">
        <v>174</v>
      </c>
    </row>
    <row r="109" spans="1:30" x14ac:dyDescent="0.55000000000000004">
      <c r="A109" s="3" t="s">
        <v>200</v>
      </c>
      <c r="B109" t="s">
        <v>197</v>
      </c>
      <c r="C109" t="s">
        <v>198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174</v>
      </c>
      <c r="O109" t="s">
        <v>174</v>
      </c>
      <c r="P109" t="s">
        <v>174</v>
      </c>
      <c r="Q109" t="s">
        <v>174</v>
      </c>
      <c r="R109">
        <v>46.713299999999997</v>
      </c>
      <c r="S109" t="s">
        <v>174</v>
      </c>
      <c r="U109" t="s">
        <v>174</v>
      </c>
      <c r="V109" t="s">
        <v>174</v>
      </c>
      <c r="X109" t="s">
        <v>174</v>
      </c>
      <c r="Y109" t="s">
        <v>174</v>
      </c>
      <c r="Z109" t="s">
        <v>174</v>
      </c>
      <c r="AA109" t="s">
        <v>174</v>
      </c>
      <c r="AB109" t="s">
        <v>174</v>
      </c>
      <c r="AC109" t="s">
        <v>174</v>
      </c>
      <c r="AD109" t="s">
        <v>174</v>
      </c>
    </row>
    <row r="110" spans="1:30" hidden="1" x14ac:dyDescent="0.55000000000000004">
      <c r="A110" s="3" t="s">
        <v>201</v>
      </c>
      <c r="B110" t="s">
        <v>197</v>
      </c>
      <c r="C110" t="s">
        <v>198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174</v>
      </c>
      <c r="M110" t="s">
        <v>174</v>
      </c>
      <c r="N110">
        <v>66.495000000000005</v>
      </c>
      <c r="O110">
        <v>664.95</v>
      </c>
      <c r="P110" t="s">
        <v>174</v>
      </c>
      <c r="Q110">
        <v>0.62</v>
      </c>
      <c r="R110">
        <v>44.33</v>
      </c>
      <c r="S110" t="s">
        <v>174</v>
      </c>
      <c r="U110" t="s">
        <v>174</v>
      </c>
      <c r="V110" t="s">
        <v>174</v>
      </c>
      <c r="X110" t="s">
        <v>174</v>
      </c>
      <c r="Y110" t="s">
        <v>174</v>
      </c>
      <c r="Z110" t="s">
        <v>174</v>
      </c>
      <c r="AA110">
        <v>21.666699999999999</v>
      </c>
      <c r="AB110" t="s">
        <v>174</v>
      </c>
      <c r="AC110" t="s">
        <v>174</v>
      </c>
      <c r="AD110" t="s">
        <v>174</v>
      </c>
    </row>
    <row r="111" spans="1:30" hidden="1" x14ac:dyDescent="0.55000000000000004">
      <c r="A111" s="3" t="s">
        <v>201</v>
      </c>
      <c r="B111" t="s">
        <v>197</v>
      </c>
      <c r="C111" t="s">
        <v>198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174</v>
      </c>
      <c r="M111" t="s">
        <v>174</v>
      </c>
      <c r="N111">
        <v>296.53399999999999</v>
      </c>
      <c r="O111">
        <v>2965.34</v>
      </c>
      <c r="P111" t="s">
        <v>174</v>
      </c>
      <c r="Q111">
        <v>1.61</v>
      </c>
      <c r="R111">
        <v>46.236699999999999</v>
      </c>
      <c r="S111" t="s">
        <v>174</v>
      </c>
      <c r="U111" t="s">
        <v>174</v>
      </c>
      <c r="V111" t="s">
        <v>174</v>
      </c>
      <c r="X111" t="s">
        <v>174</v>
      </c>
      <c r="Y111" t="s">
        <v>174</v>
      </c>
      <c r="Z111" t="s">
        <v>174</v>
      </c>
      <c r="AA111">
        <v>34.166699999999999</v>
      </c>
      <c r="AB111" t="s">
        <v>174</v>
      </c>
      <c r="AC111" t="s">
        <v>174</v>
      </c>
      <c r="AD111" t="s">
        <v>174</v>
      </c>
    </row>
    <row r="112" spans="1:30" x14ac:dyDescent="0.55000000000000004">
      <c r="A112" s="3" t="s">
        <v>201</v>
      </c>
      <c r="B112" t="s">
        <v>197</v>
      </c>
      <c r="C112" t="s">
        <v>198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174</v>
      </c>
      <c r="O112" t="s">
        <v>174</v>
      </c>
      <c r="P112" t="s">
        <v>174</v>
      </c>
      <c r="Q112" t="s">
        <v>174</v>
      </c>
      <c r="R112">
        <v>54.816699999999997</v>
      </c>
      <c r="S112" t="s">
        <v>174</v>
      </c>
      <c r="U112" t="s">
        <v>174</v>
      </c>
      <c r="V112" t="s">
        <v>174</v>
      </c>
      <c r="X112" t="s">
        <v>174</v>
      </c>
      <c r="Y112" t="s">
        <v>174</v>
      </c>
      <c r="Z112" t="s">
        <v>174</v>
      </c>
      <c r="AA112" t="s">
        <v>174</v>
      </c>
      <c r="AB112" t="s">
        <v>174</v>
      </c>
      <c r="AC112" t="s">
        <v>174</v>
      </c>
      <c r="AD112" t="s">
        <v>174</v>
      </c>
    </row>
    <row r="113" spans="1:34" hidden="1" x14ac:dyDescent="0.55000000000000004">
      <c r="A113" s="3" t="s">
        <v>202</v>
      </c>
      <c r="B113" t="s">
        <v>197</v>
      </c>
      <c r="C113" t="s">
        <v>198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174</v>
      </c>
      <c r="M113" t="s">
        <v>174</v>
      </c>
      <c r="N113">
        <v>68.162999999999997</v>
      </c>
      <c r="O113">
        <v>681.63</v>
      </c>
      <c r="P113" t="s">
        <v>174</v>
      </c>
      <c r="Q113">
        <v>0.65</v>
      </c>
      <c r="R113">
        <v>35.273299999999999</v>
      </c>
      <c r="S113" t="s">
        <v>174</v>
      </c>
      <c r="U113" t="s">
        <v>174</v>
      </c>
      <c r="V113" t="s">
        <v>174</v>
      </c>
      <c r="X113" t="s">
        <v>174</v>
      </c>
      <c r="Y113" t="s">
        <v>174</v>
      </c>
      <c r="Z113" t="s">
        <v>174</v>
      </c>
      <c r="AA113">
        <v>27.5</v>
      </c>
      <c r="AB113" t="s">
        <v>174</v>
      </c>
      <c r="AC113" t="s">
        <v>174</v>
      </c>
      <c r="AD113" t="s">
        <v>174</v>
      </c>
    </row>
    <row r="114" spans="1:34" hidden="1" x14ac:dyDescent="0.55000000000000004">
      <c r="A114" s="3" t="s">
        <v>202</v>
      </c>
      <c r="B114" t="s">
        <v>197</v>
      </c>
      <c r="C114" t="s">
        <v>198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174</v>
      </c>
      <c r="M114" t="s">
        <v>174</v>
      </c>
      <c r="N114">
        <v>266.74299999999999</v>
      </c>
      <c r="O114">
        <v>2667.43</v>
      </c>
      <c r="P114" t="s">
        <v>174</v>
      </c>
      <c r="Q114">
        <v>1.41</v>
      </c>
      <c r="R114">
        <v>40.993299999999998</v>
      </c>
      <c r="S114" t="s">
        <v>174</v>
      </c>
      <c r="U114" t="s">
        <v>174</v>
      </c>
      <c r="V114" t="s">
        <v>174</v>
      </c>
      <c r="X114" t="s">
        <v>174</v>
      </c>
      <c r="Y114" t="s">
        <v>174</v>
      </c>
      <c r="Z114" t="s">
        <v>174</v>
      </c>
      <c r="AA114">
        <v>31.666699999999999</v>
      </c>
      <c r="AB114" t="s">
        <v>174</v>
      </c>
      <c r="AC114" t="s">
        <v>174</v>
      </c>
      <c r="AD114" t="s">
        <v>174</v>
      </c>
    </row>
    <row r="115" spans="1:34" x14ac:dyDescent="0.55000000000000004">
      <c r="A115" s="3" t="s">
        <v>202</v>
      </c>
      <c r="B115" t="s">
        <v>197</v>
      </c>
      <c r="C115" t="s">
        <v>198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174</v>
      </c>
      <c r="O115" t="s">
        <v>174</v>
      </c>
      <c r="P115" t="s">
        <v>174</v>
      </c>
      <c r="Q115" t="s">
        <v>174</v>
      </c>
      <c r="R115">
        <v>63.396700000000003</v>
      </c>
      <c r="S115" t="s">
        <v>174</v>
      </c>
      <c r="U115" t="s">
        <v>174</v>
      </c>
      <c r="V115" t="s">
        <v>174</v>
      </c>
      <c r="X115" t="s">
        <v>174</v>
      </c>
      <c r="Y115" t="s">
        <v>174</v>
      </c>
      <c r="Z115" t="s">
        <v>174</v>
      </c>
      <c r="AA115" t="s">
        <v>174</v>
      </c>
      <c r="AB115" t="s">
        <v>174</v>
      </c>
      <c r="AC115" t="s">
        <v>174</v>
      </c>
      <c r="AD115" t="s">
        <v>174</v>
      </c>
    </row>
    <row r="116" spans="1:34" hidden="1" x14ac:dyDescent="0.55000000000000004">
      <c r="A116" s="3" t="s">
        <v>203</v>
      </c>
      <c r="B116" t="s">
        <v>197</v>
      </c>
      <c r="C116" t="s">
        <v>198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174</v>
      </c>
      <c r="M116" t="s">
        <v>174</v>
      </c>
      <c r="N116">
        <v>65.542000000000002</v>
      </c>
      <c r="O116">
        <v>655.42</v>
      </c>
      <c r="P116" t="s">
        <v>174</v>
      </c>
      <c r="Q116">
        <v>0.7</v>
      </c>
      <c r="R116">
        <v>34.32</v>
      </c>
      <c r="S116" t="s">
        <v>174</v>
      </c>
      <c r="U116" t="s">
        <v>174</v>
      </c>
      <c r="V116" t="s">
        <v>174</v>
      </c>
      <c r="X116" t="s">
        <v>174</v>
      </c>
      <c r="Y116" t="s">
        <v>174</v>
      </c>
      <c r="Z116" t="s">
        <v>174</v>
      </c>
      <c r="AA116">
        <v>22.5</v>
      </c>
      <c r="AB116" t="s">
        <v>174</v>
      </c>
      <c r="AC116" t="s">
        <v>174</v>
      </c>
      <c r="AD116" t="s">
        <v>174</v>
      </c>
    </row>
    <row r="117" spans="1:34" hidden="1" x14ac:dyDescent="0.55000000000000004">
      <c r="A117" s="3" t="s">
        <v>203</v>
      </c>
      <c r="B117" t="s">
        <v>197</v>
      </c>
      <c r="C117" t="s">
        <v>198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174</v>
      </c>
      <c r="M117" t="s">
        <v>174</v>
      </c>
      <c r="N117">
        <v>305.63900000000001</v>
      </c>
      <c r="O117">
        <v>3056.39</v>
      </c>
      <c r="P117" t="s">
        <v>174</v>
      </c>
      <c r="Q117">
        <v>1.72</v>
      </c>
      <c r="R117">
        <v>29.5533</v>
      </c>
      <c r="S117" t="s">
        <v>174</v>
      </c>
      <c r="U117" t="s">
        <v>174</v>
      </c>
      <c r="V117" t="s">
        <v>174</v>
      </c>
      <c r="X117" t="s">
        <v>174</v>
      </c>
      <c r="Y117" t="s">
        <v>174</v>
      </c>
      <c r="Z117" t="s">
        <v>174</v>
      </c>
      <c r="AA117">
        <v>35</v>
      </c>
      <c r="AB117" t="s">
        <v>174</v>
      </c>
      <c r="AC117" t="s">
        <v>174</v>
      </c>
      <c r="AD117" t="s">
        <v>174</v>
      </c>
    </row>
    <row r="118" spans="1:34" x14ac:dyDescent="0.55000000000000004">
      <c r="A118" s="3" t="s">
        <v>280</v>
      </c>
      <c r="B118" t="s">
        <v>197</v>
      </c>
      <c r="C118" t="s">
        <v>198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174</v>
      </c>
      <c r="O118" t="s">
        <v>174</v>
      </c>
      <c r="P118" t="s">
        <v>174</v>
      </c>
      <c r="Q118" t="s">
        <v>174</v>
      </c>
      <c r="R118">
        <v>51.48</v>
      </c>
      <c r="S118" t="s">
        <v>174</v>
      </c>
      <c r="U118" t="s">
        <v>174</v>
      </c>
      <c r="V118" t="s">
        <v>174</v>
      </c>
      <c r="X118" t="s">
        <v>174</v>
      </c>
      <c r="Y118" t="s">
        <v>174</v>
      </c>
      <c r="Z118" t="s">
        <v>174</v>
      </c>
      <c r="AA118" t="s">
        <v>174</v>
      </c>
      <c r="AB118" t="s">
        <v>174</v>
      </c>
      <c r="AC118" t="s">
        <v>174</v>
      </c>
      <c r="AD118" t="s">
        <v>174</v>
      </c>
    </row>
    <row r="119" spans="1:34" hidden="1" x14ac:dyDescent="0.55000000000000004">
      <c r="A119" s="3" t="s">
        <v>280</v>
      </c>
      <c r="B119" t="s">
        <v>204</v>
      </c>
      <c r="C119" t="s">
        <v>198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174</v>
      </c>
      <c r="M119" t="s">
        <v>174</v>
      </c>
      <c r="N119">
        <v>146.72800000000001</v>
      </c>
      <c r="O119">
        <v>1467.28</v>
      </c>
      <c r="P119" t="s">
        <v>174</v>
      </c>
      <c r="Q119">
        <v>1.37</v>
      </c>
      <c r="R119">
        <v>29.5533</v>
      </c>
      <c r="S119" t="s">
        <v>174</v>
      </c>
      <c r="U119" t="s">
        <v>174</v>
      </c>
      <c r="V119" t="s">
        <v>174</v>
      </c>
      <c r="X119" t="s">
        <v>174</v>
      </c>
      <c r="Y119" t="s">
        <v>174</v>
      </c>
      <c r="Z119" t="s">
        <v>174</v>
      </c>
      <c r="AA119">
        <v>34.166699999999999</v>
      </c>
      <c r="AB119" t="s">
        <v>174</v>
      </c>
      <c r="AC119" t="s">
        <v>174</v>
      </c>
      <c r="AD119" t="s">
        <v>174</v>
      </c>
    </row>
    <row r="120" spans="1:34" hidden="1" x14ac:dyDescent="0.55000000000000004">
      <c r="A120" s="3" t="s">
        <v>280</v>
      </c>
      <c r="B120" t="s">
        <v>204</v>
      </c>
      <c r="C120" t="s">
        <v>198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174</v>
      </c>
      <c r="M120" t="s">
        <v>174</v>
      </c>
      <c r="N120">
        <v>301.23899999999998</v>
      </c>
      <c r="O120">
        <v>3012.39</v>
      </c>
      <c r="P120" t="s">
        <v>174</v>
      </c>
      <c r="Q120">
        <v>1.62</v>
      </c>
      <c r="R120">
        <v>38.61</v>
      </c>
      <c r="S120" t="s">
        <v>174</v>
      </c>
      <c r="U120" t="s">
        <v>174</v>
      </c>
      <c r="V120" t="s">
        <v>174</v>
      </c>
      <c r="X120" t="s">
        <v>174</v>
      </c>
      <c r="Y120" t="s">
        <v>174</v>
      </c>
      <c r="Z120" t="s">
        <v>174</v>
      </c>
      <c r="AA120">
        <v>39.166699999999999</v>
      </c>
      <c r="AB120" t="s">
        <v>174</v>
      </c>
      <c r="AC120" t="s">
        <v>174</v>
      </c>
      <c r="AD120" t="s">
        <v>174</v>
      </c>
    </row>
    <row r="121" spans="1:34" hidden="1" x14ac:dyDescent="0.55000000000000004">
      <c r="A121" s="3" t="s">
        <v>280</v>
      </c>
      <c r="B121" t="s">
        <v>204</v>
      </c>
      <c r="C121" t="s">
        <v>198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174</v>
      </c>
      <c r="M121" t="s">
        <v>174</v>
      </c>
      <c r="N121">
        <v>530.53</v>
      </c>
      <c r="O121">
        <v>5305.3</v>
      </c>
      <c r="P121" t="s">
        <v>174</v>
      </c>
      <c r="Q121">
        <v>1.28</v>
      </c>
      <c r="R121">
        <v>20.02</v>
      </c>
      <c r="S121" t="s">
        <v>174</v>
      </c>
      <c r="U121" t="s">
        <v>174</v>
      </c>
      <c r="V121" t="s">
        <v>174</v>
      </c>
      <c r="X121" t="s">
        <v>174</v>
      </c>
      <c r="Y121" t="s">
        <v>174</v>
      </c>
      <c r="Z121" t="s">
        <v>174</v>
      </c>
      <c r="AA121">
        <v>35.833300000000001</v>
      </c>
      <c r="AB121" t="s">
        <v>174</v>
      </c>
      <c r="AC121" t="s">
        <v>174</v>
      </c>
      <c r="AD121" t="s">
        <v>174</v>
      </c>
      <c r="AF121">
        <v>52.96</v>
      </c>
    </row>
    <row r="122" spans="1:34" x14ac:dyDescent="0.55000000000000004">
      <c r="A122" s="3" t="s">
        <v>280</v>
      </c>
      <c r="B122" t="s">
        <v>204</v>
      </c>
      <c r="C122" t="s">
        <v>198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174</v>
      </c>
      <c r="O122" t="s">
        <v>174</v>
      </c>
      <c r="P122" t="s">
        <v>174</v>
      </c>
      <c r="Q122" t="s">
        <v>174</v>
      </c>
      <c r="R122">
        <v>29.076699999999999</v>
      </c>
      <c r="S122" t="s">
        <v>174</v>
      </c>
      <c r="U122" t="s">
        <v>174</v>
      </c>
      <c r="V122" t="s">
        <v>174</v>
      </c>
      <c r="X122" t="s">
        <v>174</v>
      </c>
      <c r="Y122" t="s">
        <v>174</v>
      </c>
      <c r="Z122" t="s">
        <v>174</v>
      </c>
      <c r="AA122" t="s">
        <v>174</v>
      </c>
      <c r="AB122" t="s">
        <v>174</v>
      </c>
      <c r="AC122" t="s">
        <v>174</v>
      </c>
      <c r="AD122" t="s">
        <v>174</v>
      </c>
    </row>
    <row r="123" spans="1:34" hidden="1" x14ac:dyDescent="0.55000000000000004">
      <c r="A123" s="3" t="s">
        <v>280</v>
      </c>
      <c r="B123" t="s">
        <v>204</v>
      </c>
      <c r="C123" t="s">
        <v>198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174</v>
      </c>
      <c r="M123" t="s">
        <v>174</v>
      </c>
      <c r="N123">
        <v>118.785</v>
      </c>
      <c r="O123">
        <v>1187.8499999999999</v>
      </c>
      <c r="P123" t="s">
        <v>174</v>
      </c>
      <c r="Q123">
        <v>0.79</v>
      </c>
      <c r="R123" t="s">
        <v>174</v>
      </c>
      <c r="S123" t="s">
        <v>174</v>
      </c>
      <c r="U123" t="s">
        <v>174</v>
      </c>
      <c r="V123" t="s">
        <v>174</v>
      </c>
      <c r="X123" t="s">
        <v>174</v>
      </c>
      <c r="Y123" t="s">
        <v>174</v>
      </c>
      <c r="Z123" t="s">
        <v>174</v>
      </c>
      <c r="AA123">
        <v>24.166699999999999</v>
      </c>
      <c r="AB123" t="s">
        <v>174</v>
      </c>
      <c r="AC123" t="s">
        <v>174</v>
      </c>
      <c r="AD123" t="s">
        <v>174</v>
      </c>
      <c r="AG123">
        <v>65.78</v>
      </c>
    </row>
    <row r="124" spans="1:34" hidden="1" x14ac:dyDescent="0.55000000000000004">
      <c r="A124" s="3" t="s">
        <v>280</v>
      </c>
      <c r="B124" t="s">
        <v>204</v>
      </c>
      <c r="C124" t="s">
        <v>198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174</v>
      </c>
      <c r="M124" t="s">
        <v>174</v>
      </c>
      <c r="N124">
        <v>441.39</v>
      </c>
      <c r="O124">
        <v>4413.8999999999996</v>
      </c>
      <c r="P124" t="s">
        <v>174</v>
      </c>
      <c r="Q124">
        <v>1.58</v>
      </c>
      <c r="R124">
        <v>24.7867</v>
      </c>
      <c r="S124" t="s">
        <v>174</v>
      </c>
      <c r="U124" t="s">
        <v>174</v>
      </c>
      <c r="V124" t="s">
        <v>174</v>
      </c>
      <c r="X124" t="s">
        <v>174</v>
      </c>
      <c r="Y124" t="s">
        <v>174</v>
      </c>
      <c r="Z124" t="s">
        <v>174</v>
      </c>
      <c r="AA124">
        <v>39.166699999999999</v>
      </c>
      <c r="AB124" t="s">
        <v>174</v>
      </c>
      <c r="AC124" t="s">
        <v>174</v>
      </c>
      <c r="AD124" t="s">
        <v>174</v>
      </c>
    </row>
    <row r="125" spans="1:34" x14ac:dyDescent="0.55000000000000004">
      <c r="A125" s="3" t="s">
        <v>280</v>
      </c>
      <c r="B125" t="s">
        <v>204</v>
      </c>
      <c r="C125" t="s">
        <v>198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174</v>
      </c>
      <c r="O125" t="s">
        <v>174</v>
      </c>
      <c r="P125" t="s">
        <v>174</v>
      </c>
      <c r="Q125" t="s">
        <v>174</v>
      </c>
      <c r="R125">
        <v>37.18</v>
      </c>
      <c r="S125" t="s">
        <v>174</v>
      </c>
      <c r="U125" t="s">
        <v>174</v>
      </c>
      <c r="V125" t="s">
        <v>174</v>
      </c>
      <c r="X125" t="s">
        <v>174</v>
      </c>
      <c r="Y125" t="s">
        <v>174</v>
      </c>
      <c r="Z125" t="s">
        <v>174</v>
      </c>
      <c r="AA125" t="s">
        <v>174</v>
      </c>
      <c r="AB125" t="s">
        <v>174</v>
      </c>
      <c r="AC125" t="s">
        <v>174</v>
      </c>
      <c r="AD125" t="s">
        <v>174</v>
      </c>
      <c r="AH125">
        <v>83.04</v>
      </c>
    </row>
    <row r="126" spans="1:34" hidden="1" x14ac:dyDescent="0.55000000000000004">
      <c r="A126" s="3" t="s">
        <v>280</v>
      </c>
      <c r="B126" t="s">
        <v>204</v>
      </c>
      <c r="C126" t="s">
        <v>198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174</v>
      </c>
      <c r="M126" t="s">
        <v>174</v>
      </c>
      <c r="N126">
        <v>65.408000000000001</v>
      </c>
      <c r="O126">
        <v>654.08000000000004</v>
      </c>
      <c r="P126" t="s">
        <v>174</v>
      </c>
      <c r="Q126">
        <v>0.65</v>
      </c>
      <c r="R126">
        <v>31.46</v>
      </c>
      <c r="S126" t="s">
        <v>174</v>
      </c>
      <c r="U126" t="s">
        <v>174</v>
      </c>
      <c r="V126" t="s">
        <v>174</v>
      </c>
      <c r="X126" t="s">
        <v>174</v>
      </c>
      <c r="Y126" t="s">
        <v>174</v>
      </c>
      <c r="Z126" t="s">
        <v>174</v>
      </c>
      <c r="AA126">
        <v>25</v>
      </c>
      <c r="AB126" t="s">
        <v>174</v>
      </c>
      <c r="AC126" t="s">
        <v>174</v>
      </c>
      <c r="AD126" t="s">
        <v>174</v>
      </c>
    </row>
    <row r="127" spans="1:34" hidden="1" x14ac:dyDescent="0.55000000000000004">
      <c r="A127" s="3" t="s">
        <v>280</v>
      </c>
      <c r="B127" t="s">
        <v>204</v>
      </c>
      <c r="C127" t="s">
        <v>198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174</v>
      </c>
      <c r="M127" t="s">
        <v>174</v>
      </c>
      <c r="N127">
        <v>608.23</v>
      </c>
      <c r="O127">
        <v>6082.3</v>
      </c>
      <c r="P127" t="s">
        <v>174</v>
      </c>
      <c r="Q127">
        <v>2.08</v>
      </c>
      <c r="R127">
        <v>24.31</v>
      </c>
      <c r="S127" t="s">
        <v>174</v>
      </c>
      <c r="U127" t="s">
        <v>174</v>
      </c>
      <c r="V127" t="s">
        <v>174</v>
      </c>
      <c r="X127" t="s">
        <v>174</v>
      </c>
      <c r="Y127" t="s">
        <v>174</v>
      </c>
      <c r="Z127" t="s">
        <v>174</v>
      </c>
      <c r="AA127">
        <v>40.833300000000001</v>
      </c>
      <c r="AB127" t="s">
        <v>174</v>
      </c>
      <c r="AC127" t="s">
        <v>174</v>
      </c>
      <c r="AD127" t="s">
        <v>174</v>
      </c>
    </row>
    <row r="128" spans="1:34" x14ac:dyDescent="0.55000000000000004">
      <c r="A128" s="3" t="s">
        <v>281</v>
      </c>
      <c r="B128" t="s">
        <v>204</v>
      </c>
      <c r="C128" t="s">
        <v>198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174</v>
      </c>
      <c r="O128" t="s">
        <v>174</v>
      </c>
      <c r="P128" t="s">
        <v>174</v>
      </c>
      <c r="Q128" t="s">
        <v>174</v>
      </c>
      <c r="R128">
        <v>30.9833</v>
      </c>
      <c r="S128" t="s">
        <v>174</v>
      </c>
      <c r="U128" t="s">
        <v>174</v>
      </c>
      <c r="V128" t="s">
        <v>174</v>
      </c>
      <c r="X128" t="s">
        <v>174</v>
      </c>
      <c r="Y128" t="s">
        <v>174</v>
      </c>
      <c r="Z128" t="s">
        <v>174</v>
      </c>
      <c r="AA128" t="s">
        <v>174</v>
      </c>
      <c r="AB128" t="s">
        <v>174</v>
      </c>
      <c r="AC128" t="s">
        <v>174</v>
      </c>
      <c r="AD128" t="s">
        <v>174</v>
      </c>
    </row>
    <row r="129" spans="1:34" hidden="1" x14ac:dyDescent="0.55000000000000004">
      <c r="A129" s="3" t="s">
        <v>281</v>
      </c>
      <c r="B129" t="s">
        <v>204</v>
      </c>
      <c r="C129" t="s">
        <v>198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174</v>
      </c>
      <c r="M129" t="s">
        <v>174</v>
      </c>
      <c r="N129">
        <v>52.018999999999998</v>
      </c>
      <c r="O129">
        <v>520.19000000000005</v>
      </c>
      <c r="P129" t="s">
        <v>174</v>
      </c>
      <c r="Q129">
        <v>0.48</v>
      </c>
      <c r="R129">
        <v>30.9833</v>
      </c>
      <c r="S129" t="s">
        <v>174</v>
      </c>
      <c r="U129" t="s">
        <v>174</v>
      </c>
      <c r="V129" t="s">
        <v>174</v>
      </c>
      <c r="X129" t="s">
        <v>174</v>
      </c>
      <c r="Y129" t="s">
        <v>174</v>
      </c>
      <c r="Z129" t="s">
        <v>174</v>
      </c>
      <c r="AA129">
        <v>23.333300000000001</v>
      </c>
      <c r="AB129" t="s">
        <v>174</v>
      </c>
      <c r="AC129" t="s">
        <v>174</v>
      </c>
      <c r="AD129" t="s">
        <v>174</v>
      </c>
    </row>
    <row r="130" spans="1:34" hidden="1" x14ac:dyDescent="0.55000000000000004">
      <c r="A130" s="3" t="s">
        <v>281</v>
      </c>
      <c r="B130" t="s">
        <v>204</v>
      </c>
      <c r="C130" t="s">
        <v>198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174</v>
      </c>
      <c r="M130" t="s">
        <v>174</v>
      </c>
      <c r="N130">
        <v>553.41</v>
      </c>
      <c r="O130">
        <v>5534.1</v>
      </c>
      <c r="P130" t="s">
        <v>174</v>
      </c>
      <c r="Q130">
        <v>3.05</v>
      </c>
      <c r="R130">
        <v>22.403300000000002</v>
      </c>
      <c r="S130" t="s">
        <v>174</v>
      </c>
      <c r="U130" t="s">
        <v>174</v>
      </c>
      <c r="V130" t="s">
        <v>174</v>
      </c>
      <c r="X130" t="s">
        <v>174</v>
      </c>
      <c r="Y130" t="s">
        <v>174</v>
      </c>
      <c r="Z130" t="s">
        <v>174</v>
      </c>
      <c r="AA130">
        <v>35.833300000000001</v>
      </c>
      <c r="AB130" t="s">
        <v>174</v>
      </c>
      <c r="AC130" t="s">
        <v>174</v>
      </c>
      <c r="AD130" t="s">
        <v>174</v>
      </c>
    </row>
    <row r="131" spans="1:34" x14ac:dyDescent="0.55000000000000004">
      <c r="A131" s="3" t="s">
        <v>281</v>
      </c>
      <c r="B131" t="s">
        <v>204</v>
      </c>
      <c r="C131" t="s">
        <v>198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174</v>
      </c>
      <c r="O131" t="s">
        <v>174</v>
      </c>
      <c r="P131" t="s">
        <v>174</v>
      </c>
      <c r="Q131" t="s">
        <v>174</v>
      </c>
      <c r="R131">
        <v>23.833300000000001</v>
      </c>
      <c r="S131" t="s">
        <v>174</v>
      </c>
      <c r="U131" t="s">
        <v>174</v>
      </c>
      <c r="V131" t="s">
        <v>174</v>
      </c>
      <c r="X131" t="s">
        <v>174</v>
      </c>
      <c r="Y131" t="s">
        <v>174</v>
      </c>
      <c r="Z131" t="s">
        <v>174</v>
      </c>
      <c r="AA131" t="s">
        <v>174</v>
      </c>
      <c r="AB131" t="s">
        <v>174</v>
      </c>
      <c r="AC131" t="s">
        <v>174</v>
      </c>
      <c r="AD131" t="s">
        <v>174</v>
      </c>
      <c r="AF131">
        <v>60.64</v>
      </c>
    </row>
    <row r="132" spans="1:34" hidden="1" x14ac:dyDescent="0.55000000000000004">
      <c r="A132" s="3" t="s">
        <v>281</v>
      </c>
      <c r="B132" t="s">
        <v>204</v>
      </c>
      <c r="C132" t="s">
        <v>198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174</v>
      </c>
      <c r="M132" t="s">
        <v>174</v>
      </c>
      <c r="N132">
        <v>64.349999999999994</v>
      </c>
      <c r="O132">
        <v>643.5</v>
      </c>
      <c r="P132" t="s">
        <v>174</v>
      </c>
      <c r="Q132">
        <v>0.57999999999999996</v>
      </c>
      <c r="R132">
        <v>32.89</v>
      </c>
      <c r="S132" t="s">
        <v>174</v>
      </c>
      <c r="U132" t="s">
        <v>174</v>
      </c>
      <c r="V132" t="s">
        <v>174</v>
      </c>
      <c r="X132" t="s">
        <v>174</v>
      </c>
      <c r="Y132" t="s">
        <v>174</v>
      </c>
      <c r="Z132" t="s">
        <v>174</v>
      </c>
      <c r="AA132">
        <v>22.5</v>
      </c>
      <c r="AB132" t="s">
        <v>174</v>
      </c>
      <c r="AC132" t="s">
        <v>174</v>
      </c>
      <c r="AD132" t="s">
        <v>174</v>
      </c>
    </row>
    <row r="133" spans="1:34" hidden="1" x14ac:dyDescent="0.55000000000000004">
      <c r="A133" s="3" t="s">
        <v>281</v>
      </c>
      <c r="B133" t="s">
        <v>204</v>
      </c>
      <c r="C133" t="s">
        <v>198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174</v>
      </c>
      <c r="M133" t="s">
        <v>174</v>
      </c>
      <c r="N133">
        <v>233.57</v>
      </c>
      <c r="O133">
        <v>2335.6999999999998</v>
      </c>
      <c r="P133" t="s">
        <v>174</v>
      </c>
      <c r="Q133">
        <v>0.84</v>
      </c>
      <c r="R133">
        <v>27.646699999999999</v>
      </c>
      <c r="S133" t="s">
        <v>174</v>
      </c>
      <c r="U133" t="s">
        <v>174</v>
      </c>
      <c r="V133" t="s">
        <v>174</v>
      </c>
      <c r="X133" t="s">
        <v>174</v>
      </c>
      <c r="Y133" t="s">
        <v>174</v>
      </c>
      <c r="Z133" t="s">
        <v>174</v>
      </c>
      <c r="AA133">
        <v>37.5</v>
      </c>
      <c r="AB133" t="s">
        <v>174</v>
      </c>
      <c r="AC133" t="s">
        <v>174</v>
      </c>
      <c r="AD133" t="s">
        <v>174</v>
      </c>
      <c r="AG133">
        <v>78.87</v>
      </c>
    </row>
    <row r="134" spans="1:34" x14ac:dyDescent="0.55000000000000004">
      <c r="A134" s="3" t="s">
        <v>281</v>
      </c>
      <c r="B134" t="s">
        <v>204</v>
      </c>
      <c r="C134" t="s">
        <v>198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174</v>
      </c>
      <c r="O134" t="s">
        <v>174</v>
      </c>
      <c r="P134" t="s">
        <v>174</v>
      </c>
      <c r="Q134" t="s">
        <v>174</v>
      </c>
      <c r="R134">
        <v>32.89</v>
      </c>
      <c r="S134" t="s">
        <v>174</v>
      </c>
      <c r="U134" t="s">
        <v>174</v>
      </c>
      <c r="V134" t="s">
        <v>174</v>
      </c>
      <c r="X134" t="s">
        <v>174</v>
      </c>
      <c r="Y134" t="s">
        <v>174</v>
      </c>
      <c r="Z134" t="s">
        <v>174</v>
      </c>
      <c r="AA134" t="s">
        <v>174</v>
      </c>
      <c r="AB134" t="s">
        <v>174</v>
      </c>
      <c r="AC134" t="s">
        <v>174</v>
      </c>
      <c r="AD134" t="s">
        <v>174</v>
      </c>
    </row>
    <row r="135" spans="1:34" hidden="1" x14ac:dyDescent="0.55000000000000004">
      <c r="A135" s="3" t="s">
        <v>281</v>
      </c>
      <c r="B135" t="s">
        <v>204</v>
      </c>
      <c r="C135" t="s">
        <v>198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174</v>
      </c>
      <c r="M135" t="s">
        <v>174</v>
      </c>
      <c r="N135">
        <v>24.786999999999999</v>
      </c>
      <c r="O135">
        <v>247.87</v>
      </c>
      <c r="P135" t="s">
        <v>174</v>
      </c>
      <c r="Q135">
        <v>0.22</v>
      </c>
      <c r="R135">
        <v>29.076699999999999</v>
      </c>
      <c r="S135" t="s">
        <v>174</v>
      </c>
      <c r="U135" t="s">
        <v>174</v>
      </c>
      <c r="V135" t="s">
        <v>174</v>
      </c>
      <c r="X135" t="s">
        <v>174</v>
      </c>
      <c r="Y135" t="s">
        <v>174</v>
      </c>
      <c r="Z135" t="s">
        <v>174</v>
      </c>
      <c r="AA135">
        <v>22.5</v>
      </c>
      <c r="AB135" t="s">
        <v>174</v>
      </c>
      <c r="AC135" t="s">
        <v>174</v>
      </c>
      <c r="AD135" t="s">
        <v>174</v>
      </c>
    </row>
    <row r="136" spans="1:34" hidden="1" x14ac:dyDescent="0.55000000000000004">
      <c r="A136" s="3" t="s">
        <v>281</v>
      </c>
      <c r="B136" t="s">
        <v>204</v>
      </c>
      <c r="C136" t="s">
        <v>198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174</v>
      </c>
      <c r="M136" t="s">
        <v>174</v>
      </c>
      <c r="N136">
        <v>78.17</v>
      </c>
      <c r="O136">
        <v>781.7</v>
      </c>
      <c r="P136" t="s">
        <v>174</v>
      </c>
      <c r="Q136">
        <v>0.25</v>
      </c>
      <c r="R136">
        <v>28.6</v>
      </c>
      <c r="S136" t="s">
        <v>174</v>
      </c>
      <c r="U136" t="s">
        <v>174</v>
      </c>
      <c r="V136" t="s">
        <v>174</v>
      </c>
      <c r="X136" t="s">
        <v>174</v>
      </c>
      <c r="Y136" t="s">
        <v>174</v>
      </c>
      <c r="Z136" t="s">
        <v>174</v>
      </c>
      <c r="AA136">
        <v>26.666699999999999</v>
      </c>
      <c r="AB136" t="s">
        <v>174</v>
      </c>
      <c r="AC136" t="s">
        <v>174</v>
      </c>
      <c r="AD136" t="s">
        <v>174</v>
      </c>
      <c r="AH136">
        <v>101.88</v>
      </c>
    </row>
    <row r="137" spans="1:34" x14ac:dyDescent="0.55000000000000004">
      <c r="A137" s="3" t="s">
        <v>281</v>
      </c>
      <c r="B137" t="s">
        <v>204</v>
      </c>
      <c r="C137" t="s">
        <v>198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174</v>
      </c>
      <c r="O137" t="s">
        <v>174</v>
      </c>
      <c r="P137" t="s">
        <v>174</v>
      </c>
      <c r="Q137" t="s">
        <v>174</v>
      </c>
      <c r="R137">
        <v>18.59</v>
      </c>
      <c r="S137" t="s">
        <v>174</v>
      </c>
      <c r="U137" t="s">
        <v>174</v>
      </c>
      <c r="V137" t="s">
        <v>174</v>
      </c>
      <c r="X137" t="s">
        <v>174</v>
      </c>
      <c r="Y137" t="s">
        <v>174</v>
      </c>
      <c r="Z137" t="s">
        <v>174</v>
      </c>
      <c r="AA137" t="s">
        <v>174</v>
      </c>
      <c r="AB137" t="s">
        <v>174</v>
      </c>
      <c r="AC137" t="s">
        <v>174</v>
      </c>
      <c r="AD137" t="s">
        <v>174</v>
      </c>
    </row>
    <row r="138" spans="1:34" hidden="1" x14ac:dyDescent="0.55000000000000004">
      <c r="A138" s="3" t="s">
        <v>282</v>
      </c>
      <c r="B138" t="s">
        <v>204</v>
      </c>
      <c r="C138" t="s">
        <v>198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174</v>
      </c>
      <c r="M138" t="s">
        <v>174</v>
      </c>
      <c r="N138">
        <v>70.069999999999993</v>
      </c>
      <c r="O138">
        <v>700.7</v>
      </c>
      <c r="P138" t="s">
        <v>174</v>
      </c>
      <c r="Q138">
        <v>0.79</v>
      </c>
      <c r="R138">
        <v>19.543299999999999</v>
      </c>
      <c r="S138" t="s">
        <v>174</v>
      </c>
      <c r="U138" t="s">
        <v>174</v>
      </c>
      <c r="V138" t="s">
        <v>174</v>
      </c>
      <c r="X138" t="s">
        <v>174</v>
      </c>
      <c r="Y138" t="s">
        <v>174</v>
      </c>
      <c r="Z138" t="s">
        <v>174</v>
      </c>
      <c r="AA138">
        <v>25.833300000000001</v>
      </c>
      <c r="AB138" t="s">
        <v>174</v>
      </c>
      <c r="AC138" t="s">
        <v>174</v>
      </c>
      <c r="AD138" t="s">
        <v>174</v>
      </c>
    </row>
    <row r="139" spans="1:34" hidden="1" x14ac:dyDescent="0.55000000000000004">
      <c r="A139" s="3" t="s">
        <v>282</v>
      </c>
      <c r="B139" t="s">
        <v>204</v>
      </c>
      <c r="C139" t="s">
        <v>198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174</v>
      </c>
      <c r="M139" t="s">
        <v>174</v>
      </c>
      <c r="N139">
        <v>587.25</v>
      </c>
      <c r="O139">
        <v>5872.5</v>
      </c>
      <c r="P139" t="s">
        <v>174</v>
      </c>
      <c r="Q139">
        <v>2.91</v>
      </c>
      <c r="R139">
        <v>20.02</v>
      </c>
      <c r="S139" t="s">
        <v>174</v>
      </c>
      <c r="U139" t="s">
        <v>174</v>
      </c>
      <c r="V139" t="s">
        <v>174</v>
      </c>
      <c r="X139" t="s">
        <v>174</v>
      </c>
      <c r="Y139" t="s">
        <v>174</v>
      </c>
      <c r="Z139" t="s">
        <v>174</v>
      </c>
      <c r="AA139">
        <v>39.166699999999999</v>
      </c>
      <c r="AB139" t="s">
        <v>174</v>
      </c>
      <c r="AC139" t="s">
        <v>174</v>
      </c>
      <c r="AD139" t="s">
        <v>174</v>
      </c>
    </row>
    <row r="140" spans="1:34" x14ac:dyDescent="0.55000000000000004">
      <c r="A140" s="3" t="s">
        <v>282</v>
      </c>
      <c r="B140" t="s">
        <v>204</v>
      </c>
      <c r="C140" t="s">
        <v>198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174</v>
      </c>
      <c r="O140" t="s">
        <v>174</v>
      </c>
      <c r="P140" t="s">
        <v>174</v>
      </c>
      <c r="Q140" t="s">
        <v>174</v>
      </c>
      <c r="R140">
        <v>31.46</v>
      </c>
      <c r="S140" t="s">
        <v>174</v>
      </c>
      <c r="U140" t="s">
        <v>174</v>
      </c>
      <c r="V140" t="s">
        <v>174</v>
      </c>
      <c r="X140" t="s">
        <v>174</v>
      </c>
      <c r="Y140" t="s">
        <v>174</v>
      </c>
      <c r="Z140" t="s">
        <v>174</v>
      </c>
      <c r="AA140" t="s">
        <v>174</v>
      </c>
      <c r="AB140" t="s">
        <v>174</v>
      </c>
      <c r="AC140" t="s">
        <v>174</v>
      </c>
      <c r="AD140" t="s">
        <v>174</v>
      </c>
    </row>
    <row r="141" spans="1:34" hidden="1" x14ac:dyDescent="0.55000000000000004">
      <c r="A141" s="3" t="s">
        <v>282</v>
      </c>
      <c r="B141" t="s">
        <v>204</v>
      </c>
      <c r="C141" t="s">
        <v>198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174</v>
      </c>
      <c r="M141" t="s">
        <v>174</v>
      </c>
      <c r="N141">
        <v>155.87</v>
      </c>
      <c r="O141">
        <v>1558.7</v>
      </c>
      <c r="P141" t="s">
        <v>174</v>
      </c>
      <c r="Q141">
        <v>1.39</v>
      </c>
      <c r="R141">
        <v>29.5533</v>
      </c>
      <c r="S141" t="s">
        <v>174</v>
      </c>
      <c r="U141" t="s">
        <v>174</v>
      </c>
      <c r="V141" t="s">
        <v>174</v>
      </c>
      <c r="X141" t="s">
        <v>174</v>
      </c>
      <c r="Y141" t="s">
        <v>174</v>
      </c>
      <c r="Z141" t="s">
        <v>174</v>
      </c>
      <c r="AA141">
        <v>37.5</v>
      </c>
      <c r="AB141" t="s">
        <v>174</v>
      </c>
      <c r="AC141" t="s">
        <v>174</v>
      </c>
      <c r="AD141" t="s">
        <v>174</v>
      </c>
      <c r="AF141">
        <v>48.12</v>
      </c>
    </row>
    <row r="142" spans="1:34" hidden="1" x14ac:dyDescent="0.55000000000000004">
      <c r="A142" s="3" t="s">
        <v>282</v>
      </c>
      <c r="B142" t="s">
        <v>205</v>
      </c>
      <c r="C142" t="s">
        <v>198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174</v>
      </c>
      <c r="M142" t="s">
        <v>174</v>
      </c>
      <c r="N142">
        <v>12.0692</v>
      </c>
      <c r="O142">
        <v>120.69199999999999</v>
      </c>
      <c r="P142" t="s">
        <v>174</v>
      </c>
      <c r="Q142">
        <v>0.11</v>
      </c>
      <c r="R142">
        <v>44.806699999999999</v>
      </c>
      <c r="S142" t="s">
        <v>174</v>
      </c>
      <c r="U142" t="s">
        <v>174</v>
      </c>
      <c r="V142" t="s">
        <v>174</v>
      </c>
      <c r="X142" t="s">
        <v>174</v>
      </c>
      <c r="Y142" t="s">
        <v>174</v>
      </c>
      <c r="Z142" t="s">
        <v>174</v>
      </c>
      <c r="AA142" t="s">
        <v>174</v>
      </c>
      <c r="AB142" t="s">
        <v>174</v>
      </c>
      <c r="AC142" t="s">
        <v>174</v>
      </c>
      <c r="AD142" t="s">
        <v>174</v>
      </c>
    </row>
    <row r="143" spans="1:34" hidden="1" x14ac:dyDescent="0.55000000000000004">
      <c r="A143" s="3" t="s">
        <v>282</v>
      </c>
      <c r="B143" t="s">
        <v>205</v>
      </c>
      <c r="C143" t="s">
        <v>198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174</v>
      </c>
      <c r="M143" t="s">
        <v>174</v>
      </c>
      <c r="N143">
        <v>25.787700000000001</v>
      </c>
      <c r="O143">
        <v>257.87700000000001</v>
      </c>
      <c r="P143" t="s">
        <v>174</v>
      </c>
      <c r="Q143">
        <v>0.2</v>
      </c>
      <c r="R143">
        <v>53.863300000000002</v>
      </c>
      <c r="S143" t="s">
        <v>174</v>
      </c>
      <c r="U143" t="s">
        <v>174</v>
      </c>
      <c r="V143" t="s">
        <v>174</v>
      </c>
      <c r="X143" t="s">
        <v>174</v>
      </c>
      <c r="Y143" t="s">
        <v>174</v>
      </c>
      <c r="Z143" t="s">
        <v>174</v>
      </c>
      <c r="AA143" t="s">
        <v>174</v>
      </c>
      <c r="AB143" t="s">
        <v>174</v>
      </c>
      <c r="AC143" t="s">
        <v>174</v>
      </c>
      <c r="AD143" t="s">
        <v>174</v>
      </c>
      <c r="AG143">
        <v>62.21</v>
      </c>
    </row>
    <row r="144" spans="1:34" hidden="1" x14ac:dyDescent="0.55000000000000004">
      <c r="A144" s="3" t="s">
        <v>282</v>
      </c>
      <c r="B144" t="s">
        <v>205</v>
      </c>
      <c r="C144" t="s">
        <v>198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174</v>
      </c>
      <c r="M144" t="s">
        <v>174</v>
      </c>
      <c r="N144">
        <v>59.678699999999999</v>
      </c>
      <c r="O144">
        <v>596.78700000000003</v>
      </c>
      <c r="P144" t="s">
        <v>174</v>
      </c>
      <c r="Q144">
        <v>0.54</v>
      </c>
      <c r="R144">
        <v>50.526699999999998</v>
      </c>
      <c r="S144" t="s">
        <v>174</v>
      </c>
      <c r="U144" t="s">
        <v>174</v>
      </c>
      <c r="V144" t="s">
        <v>174</v>
      </c>
      <c r="X144" t="s">
        <v>174</v>
      </c>
      <c r="Y144" t="s">
        <v>174</v>
      </c>
      <c r="Z144" t="s">
        <v>174</v>
      </c>
      <c r="AA144" t="s">
        <v>174</v>
      </c>
      <c r="AB144" t="s">
        <v>174</v>
      </c>
      <c r="AC144" t="s">
        <v>174</v>
      </c>
      <c r="AD144" t="s">
        <v>174</v>
      </c>
    </row>
    <row r="145" spans="1:34" hidden="1" x14ac:dyDescent="0.55000000000000004">
      <c r="A145" s="3" t="s">
        <v>282</v>
      </c>
      <c r="B145" t="s">
        <v>205</v>
      </c>
      <c r="C145" t="s">
        <v>198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174</v>
      </c>
      <c r="M145" t="s">
        <v>174</v>
      </c>
      <c r="N145">
        <v>133.70500000000001</v>
      </c>
      <c r="O145">
        <v>1337.05</v>
      </c>
      <c r="P145" t="s">
        <v>174</v>
      </c>
      <c r="Q145">
        <v>1.08</v>
      </c>
      <c r="R145">
        <v>53.386699999999998</v>
      </c>
      <c r="S145" t="s">
        <v>174</v>
      </c>
      <c r="U145" t="s">
        <v>174</v>
      </c>
      <c r="V145" t="s">
        <v>174</v>
      </c>
      <c r="X145" t="s">
        <v>174</v>
      </c>
      <c r="Y145" t="s">
        <v>174</v>
      </c>
      <c r="Z145" t="s">
        <v>174</v>
      </c>
      <c r="AA145" t="s">
        <v>174</v>
      </c>
      <c r="AB145" t="s">
        <v>174</v>
      </c>
      <c r="AC145" t="s">
        <v>174</v>
      </c>
      <c r="AD145" t="s">
        <v>174</v>
      </c>
    </row>
    <row r="146" spans="1:34" hidden="1" x14ac:dyDescent="0.55000000000000004">
      <c r="A146" s="3" t="s">
        <v>282</v>
      </c>
      <c r="B146" t="s">
        <v>205</v>
      </c>
      <c r="C146" t="s">
        <v>198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174</v>
      </c>
      <c r="M146" t="s">
        <v>174</v>
      </c>
      <c r="N146">
        <v>206.77799999999999</v>
      </c>
      <c r="O146">
        <v>2067.7800000000002</v>
      </c>
      <c r="P146" t="s">
        <v>174</v>
      </c>
      <c r="Q146">
        <v>1.3</v>
      </c>
      <c r="R146">
        <v>31.936699999999998</v>
      </c>
      <c r="S146" t="s">
        <v>174</v>
      </c>
      <c r="U146" t="s">
        <v>174</v>
      </c>
      <c r="V146" t="s">
        <v>174</v>
      </c>
      <c r="X146" t="s">
        <v>174</v>
      </c>
      <c r="Y146" t="s">
        <v>174</v>
      </c>
      <c r="Z146" t="s">
        <v>174</v>
      </c>
      <c r="AA146" t="s">
        <v>174</v>
      </c>
      <c r="AB146" t="s">
        <v>174</v>
      </c>
      <c r="AC146" t="s">
        <v>174</v>
      </c>
      <c r="AD146" t="s">
        <v>174</v>
      </c>
    </row>
    <row r="147" spans="1:34" hidden="1" x14ac:dyDescent="0.55000000000000004">
      <c r="A147" s="3" t="s">
        <v>282</v>
      </c>
      <c r="B147" t="s">
        <v>205</v>
      </c>
      <c r="C147" t="s">
        <v>198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174</v>
      </c>
      <c r="M147" t="s">
        <v>174</v>
      </c>
      <c r="N147">
        <v>472.71</v>
      </c>
      <c r="O147">
        <v>4727.1000000000004</v>
      </c>
      <c r="P147" t="s">
        <v>174</v>
      </c>
      <c r="Q147">
        <v>1.82</v>
      </c>
      <c r="R147">
        <v>39.0867</v>
      </c>
      <c r="S147" t="s">
        <v>174</v>
      </c>
      <c r="U147" t="s">
        <v>174</v>
      </c>
      <c r="V147" t="s">
        <v>174</v>
      </c>
      <c r="X147" t="s">
        <v>174</v>
      </c>
      <c r="Y147" t="s">
        <v>174</v>
      </c>
      <c r="Z147" t="s">
        <v>174</v>
      </c>
      <c r="AA147" t="s">
        <v>174</v>
      </c>
      <c r="AB147" t="s">
        <v>174</v>
      </c>
      <c r="AC147" t="s">
        <v>174</v>
      </c>
      <c r="AD147" t="s">
        <v>174</v>
      </c>
      <c r="AH147">
        <v>102.98</v>
      </c>
    </row>
    <row r="148" spans="1:34" x14ac:dyDescent="0.55000000000000004">
      <c r="A148" s="3" t="s">
        <v>282</v>
      </c>
      <c r="B148" t="s">
        <v>205</v>
      </c>
      <c r="C148" t="s">
        <v>198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174</v>
      </c>
      <c r="Q148">
        <v>1.06</v>
      </c>
      <c r="R148">
        <v>43.853299999999997</v>
      </c>
      <c r="S148" t="s">
        <v>174</v>
      </c>
      <c r="U148" t="s">
        <v>174</v>
      </c>
      <c r="V148" t="s">
        <v>174</v>
      </c>
      <c r="X148" t="s">
        <v>174</v>
      </c>
      <c r="Y148" t="s">
        <v>174</v>
      </c>
      <c r="Z148" t="s">
        <v>174</v>
      </c>
      <c r="AA148" t="s">
        <v>174</v>
      </c>
      <c r="AB148" t="s">
        <v>174</v>
      </c>
      <c r="AC148" t="s">
        <v>174</v>
      </c>
      <c r="AD148" t="s">
        <v>174</v>
      </c>
    </row>
    <row r="149" spans="1:34" hidden="1" x14ac:dyDescent="0.55000000000000004">
      <c r="A149" s="3" t="s">
        <v>283</v>
      </c>
      <c r="B149" t="s">
        <v>205</v>
      </c>
      <c r="C149" t="s">
        <v>198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174</v>
      </c>
      <c r="M149" t="s">
        <v>174</v>
      </c>
      <c r="N149">
        <v>11.583</v>
      </c>
      <c r="O149">
        <v>115.83</v>
      </c>
      <c r="P149" t="s">
        <v>174</v>
      </c>
      <c r="Q149">
        <v>7.5511999999999996E-2</v>
      </c>
      <c r="R149">
        <v>40.993299999999998</v>
      </c>
      <c r="S149" t="s">
        <v>174</v>
      </c>
      <c r="U149" t="s">
        <v>174</v>
      </c>
      <c r="V149" t="s">
        <v>174</v>
      </c>
      <c r="X149" t="s">
        <v>174</v>
      </c>
      <c r="Y149" t="s">
        <v>174</v>
      </c>
      <c r="Z149" t="s">
        <v>174</v>
      </c>
      <c r="AA149" t="s">
        <v>174</v>
      </c>
      <c r="AB149" t="s">
        <v>174</v>
      </c>
      <c r="AC149" t="s">
        <v>174</v>
      </c>
      <c r="AD149" t="s">
        <v>174</v>
      </c>
    </row>
    <row r="150" spans="1:34" hidden="1" x14ac:dyDescent="0.55000000000000004">
      <c r="A150" s="3" t="s">
        <v>283</v>
      </c>
      <c r="B150" t="s">
        <v>205</v>
      </c>
      <c r="C150" t="s">
        <v>198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174</v>
      </c>
      <c r="M150" t="s">
        <v>174</v>
      </c>
      <c r="N150">
        <v>44.9497</v>
      </c>
      <c r="O150">
        <v>449.49700000000001</v>
      </c>
      <c r="P150" t="s">
        <v>174</v>
      </c>
      <c r="Q150">
        <v>0.31222800000000001</v>
      </c>
      <c r="R150">
        <v>40.5167</v>
      </c>
      <c r="S150" t="s">
        <v>174</v>
      </c>
      <c r="U150" t="s">
        <v>174</v>
      </c>
      <c r="V150" t="s">
        <v>174</v>
      </c>
      <c r="X150" t="s">
        <v>174</v>
      </c>
      <c r="Y150" t="s">
        <v>174</v>
      </c>
      <c r="Z150" t="s">
        <v>174</v>
      </c>
      <c r="AA150" t="s">
        <v>174</v>
      </c>
      <c r="AB150" t="s">
        <v>174</v>
      </c>
      <c r="AC150" t="s">
        <v>174</v>
      </c>
      <c r="AD150" t="s">
        <v>174</v>
      </c>
    </row>
    <row r="151" spans="1:34" hidden="1" x14ac:dyDescent="0.55000000000000004">
      <c r="A151" s="3" t="s">
        <v>283</v>
      </c>
      <c r="B151" t="s">
        <v>205</v>
      </c>
      <c r="C151" t="s">
        <v>198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174</v>
      </c>
      <c r="M151" t="s">
        <v>174</v>
      </c>
      <c r="N151">
        <v>144.096</v>
      </c>
      <c r="O151">
        <v>1440.96</v>
      </c>
      <c r="P151" t="s">
        <v>174</v>
      </c>
      <c r="Q151">
        <v>1.0441499999999999</v>
      </c>
      <c r="R151">
        <v>38.61</v>
      </c>
      <c r="S151" t="s">
        <v>174</v>
      </c>
      <c r="U151" t="s">
        <v>174</v>
      </c>
      <c r="V151" t="s">
        <v>174</v>
      </c>
      <c r="X151" t="s">
        <v>174</v>
      </c>
      <c r="Y151" t="s">
        <v>174</v>
      </c>
      <c r="Z151" t="s">
        <v>174</v>
      </c>
      <c r="AA151" t="s">
        <v>174</v>
      </c>
      <c r="AB151" t="s">
        <v>174</v>
      </c>
      <c r="AC151" t="s">
        <v>174</v>
      </c>
      <c r="AD151" t="s">
        <v>174</v>
      </c>
    </row>
    <row r="152" spans="1:34" hidden="1" x14ac:dyDescent="0.55000000000000004">
      <c r="A152" s="3" t="s">
        <v>283</v>
      </c>
      <c r="B152" t="s">
        <v>205</v>
      </c>
      <c r="C152" t="s">
        <v>198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174</v>
      </c>
      <c r="M152" t="s">
        <v>174</v>
      </c>
      <c r="N152">
        <v>215.358</v>
      </c>
      <c r="O152">
        <v>2153.58</v>
      </c>
      <c r="P152" t="s">
        <v>174</v>
      </c>
      <c r="Q152">
        <v>0.94230999999999998</v>
      </c>
      <c r="R152">
        <v>23.833300000000001</v>
      </c>
      <c r="S152" t="s">
        <v>174</v>
      </c>
      <c r="U152" t="s">
        <v>174</v>
      </c>
      <c r="V152" t="s">
        <v>174</v>
      </c>
      <c r="X152" t="s">
        <v>174</v>
      </c>
      <c r="Y152" t="s">
        <v>174</v>
      </c>
      <c r="Z152" t="s">
        <v>174</v>
      </c>
      <c r="AA152" t="s">
        <v>174</v>
      </c>
      <c r="AB152" t="s">
        <v>174</v>
      </c>
      <c r="AC152" t="s">
        <v>174</v>
      </c>
      <c r="AD152" t="s">
        <v>174</v>
      </c>
      <c r="AF152">
        <v>48.13</v>
      </c>
    </row>
    <row r="153" spans="1:34" x14ac:dyDescent="0.55000000000000004">
      <c r="A153" s="3" t="s">
        <v>283</v>
      </c>
      <c r="B153" t="s">
        <v>205</v>
      </c>
      <c r="C153" t="s">
        <v>198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174</v>
      </c>
      <c r="Q153">
        <v>1.2209099999999999</v>
      </c>
      <c r="R153">
        <v>39.563299999999998</v>
      </c>
      <c r="S153" t="s">
        <v>174</v>
      </c>
      <c r="U153" t="s">
        <v>174</v>
      </c>
      <c r="V153" t="s">
        <v>174</v>
      </c>
      <c r="X153" t="s">
        <v>174</v>
      </c>
      <c r="Y153" t="s">
        <v>174</v>
      </c>
      <c r="Z153" t="s">
        <v>174</v>
      </c>
      <c r="AA153" t="s">
        <v>174</v>
      </c>
      <c r="AB153" t="s">
        <v>174</v>
      </c>
      <c r="AC153" t="s">
        <v>174</v>
      </c>
      <c r="AD153" t="s">
        <v>174</v>
      </c>
    </row>
    <row r="154" spans="1:34" hidden="1" x14ac:dyDescent="0.55000000000000004">
      <c r="A154" s="3" t="s">
        <v>283</v>
      </c>
      <c r="B154" t="s">
        <v>206</v>
      </c>
      <c r="C154" t="s">
        <v>198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174</v>
      </c>
      <c r="M154" t="s">
        <v>174</v>
      </c>
      <c r="N154">
        <v>29.363</v>
      </c>
      <c r="O154">
        <v>293.63</v>
      </c>
      <c r="P154" t="s">
        <v>174</v>
      </c>
      <c r="Q154">
        <v>0.1</v>
      </c>
      <c r="R154">
        <v>10.487</v>
      </c>
      <c r="S154" t="s">
        <v>174</v>
      </c>
      <c r="U154" t="s">
        <v>174</v>
      </c>
      <c r="V154" t="s">
        <v>174</v>
      </c>
      <c r="X154" t="s">
        <v>174</v>
      </c>
      <c r="Y154" t="s">
        <v>174</v>
      </c>
      <c r="Z154" t="s">
        <v>174</v>
      </c>
      <c r="AA154" t="s">
        <v>174</v>
      </c>
      <c r="AB154" t="s">
        <v>174</v>
      </c>
      <c r="AC154" t="s">
        <v>174</v>
      </c>
      <c r="AD154" t="s">
        <v>174</v>
      </c>
      <c r="AG154">
        <v>68.48</v>
      </c>
    </row>
    <row r="155" spans="1:34" hidden="1" x14ac:dyDescent="0.55000000000000004">
      <c r="A155" s="3" t="s">
        <v>283</v>
      </c>
      <c r="B155" t="s">
        <v>206</v>
      </c>
      <c r="C155" t="s">
        <v>198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174</v>
      </c>
      <c r="M155" t="s">
        <v>174</v>
      </c>
      <c r="N155">
        <v>55.265000000000001</v>
      </c>
      <c r="O155">
        <v>552.65</v>
      </c>
      <c r="P155" t="s">
        <v>174</v>
      </c>
      <c r="Q155">
        <v>0.21</v>
      </c>
      <c r="R155">
        <v>24.786999999999999</v>
      </c>
      <c r="S155" t="s">
        <v>174</v>
      </c>
      <c r="U155" t="s">
        <v>174</v>
      </c>
      <c r="V155" t="s">
        <v>174</v>
      </c>
      <c r="X155" t="s">
        <v>174</v>
      </c>
      <c r="Y155" t="s">
        <v>174</v>
      </c>
      <c r="Z155" t="s">
        <v>174</v>
      </c>
      <c r="AA155" t="s">
        <v>174</v>
      </c>
      <c r="AB155" t="s">
        <v>174</v>
      </c>
      <c r="AC155" t="s">
        <v>174</v>
      </c>
      <c r="AD155" t="s">
        <v>174</v>
      </c>
    </row>
    <row r="156" spans="1:34" hidden="1" x14ac:dyDescent="0.55000000000000004">
      <c r="A156" s="3" t="s">
        <v>283</v>
      </c>
      <c r="B156" t="s">
        <v>206</v>
      </c>
      <c r="C156" t="s">
        <v>198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174</v>
      </c>
      <c r="M156" t="s">
        <v>174</v>
      </c>
      <c r="N156">
        <v>68.734999999999999</v>
      </c>
      <c r="O156">
        <v>687.35</v>
      </c>
      <c r="P156" t="s">
        <v>174</v>
      </c>
      <c r="Q156">
        <v>0.28000000000000003</v>
      </c>
      <c r="R156">
        <v>14.3</v>
      </c>
      <c r="S156" t="s">
        <v>174</v>
      </c>
      <c r="U156" t="s">
        <v>174</v>
      </c>
      <c r="V156" t="s">
        <v>174</v>
      </c>
      <c r="X156" t="s">
        <v>174</v>
      </c>
      <c r="Y156" t="s">
        <v>174</v>
      </c>
      <c r="Z156" t="s">
        <v>174</v>
      </c>
      <c r="AA156" t="s">
        <v>174</v>
      </c>
      <c r="AB156" t="s">
        <v>174</v>
      </c>
      <c r="AC156" t="s">
        <v>174</v>
      </c>
      <c r="AD156" t="s">
        <v>174</v>
      </c>
    </row>
    <row r="157" spans="1:34" hidden="1" x14ac:dyDescent="0.55000000000000004">
      <c r="A157" s="3" t="s">
        <v>283</v>
      </c>
      <c r="B157" t="s">
        <v>206</v>
      </c>
      <c r="C157" t="s">
        <v>198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174</v>
      </c>
      <c r="M157" t="s">
        <v>174</v>
      </c>
      <c r="N157">
        <v>82.32</v>
      </c>
      <c r="O157">
        <v>823.2</v>
      </c>
      <c r="P157" t="s">
        <v>174</v>
      </c>
      <c r="Q157">
        <v>0.3</v>
      </c>
      <c r="R157">
        <v>17.16</v>
      </c>
      <c r="S157" t="s">
        <v>174</v>
      </c>
      <c r="U157" t="s">
        <v>174</v>
      </c>
      <c r="V157" t="s">
        <v>174</v>
      </c>
      <c r="X157" t="s">
        <v>174</v>
      </c>
      <c r="Y157" t="s">
        <v>174</v>
      </c>
      <c r="Z157" t="s">
        <v>174</v>
      </c>
      <c r="AA157" t="s">
        <v>174</v>
      </c>
      <c r="AB157" t="s">
        <v>174</v>
      </c>
      <c r="AC157" t="s">
        <v>174</v>
      </c>
      <c r="AD157" t="s">
        <v>174</v>
      </c>
    </row>
    <row r="158" spans="1:34" hidden="1" x14ac:dyDescent="0.55000000000000004">
      <c r="A158" s="3" t="s">
        <v>283</v>
      </c>
      <c r="B158" t="s">
        <v>206</v>
      </c>
      <c r="C158" t="s">
        <v>198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174</v>
      </c>
      <c r="M158" t="s">
        <v>174</v>
      </c>
      <c r="N158">
        <v>173.50700000000001</v>
      </c>
      <c r="O158">
        <v>1735.07</v>
      </c>
      <c r="P158" t="s">
        <v>174</v>
      </c>
      <c r="Q158">
        <v>0.46</v>
      </c>
      <c r="R158">
        <v>13.347</v>
      </c>
      <c r="S158" t="s">
        <v>174</v>
      </c>
      <c r="U158" t="s">
        <v>174</v>
      </c>
      <c r="V158" t="s">
        <v>174</v>
      </c>
      <c r="X158" t="s">
        <v>174</v>
      </c>
      <c r="Y158" t="s">
        <v>174</v>
      </c>
      <c r="Z158" t="s">
        <v>174</v>
      </c>
      <c r="AA158" t="s">
        <v>174</v>
      </c>
      <c r="AB158" t="s">
        <v>174</v>
      </c>
      <c r="AC158" t="s">
        <v>174</v>
      </c>
      <c r="AD158" t="s">
        <v>174</v>
      </c>
    </row>
    <row r="159" spans="1:34" hidden="1" x14ac:dyDescent="0.55000000000000004">
      <c r="A159" s="3" t="s">
        <v>283</v>
      </c>
      <c r="B159" t="s">
        <v>206</v>
      </c>
      <c r="C159" t="s">
        <v>198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174</v>
      </c>
      <c r="M159" t="s">
        <v>174</v>
      </c>
      <c r="N159">
        <v>144.90700000000001</v>
      </c>
      <c r="O159">
        <v>1449.07</v>
      </c>
      <c r="P159" t="s">
        <v>174</v>
      </c>
      <c r="Q159">
        <v>0.41</v>
      </c>
      <c r="R159">
        <v>10.487</v>
      </c>
      <c r="S159" t="s">
        <v>174</v>
      </c>
      <c r="U159" t="s">
        <v>174</v>
      </c>
      <c r="V159" t="s">
        <v>174</v>
      </c>
      <c r="X159" t="s">
        <v>174</v>
      </c>
      <c r="Y159" t="s">
        <v>174</v>
      </c>
      <c r="Z159" t="s">
        <v>174</v>
      </c>
      <c r="AA159" t="s">
        <v>174</v>
      </c>
      <c r="AB159" t="s">
        <v>174</v>
      </c>
      <c r="AC159" t="s">
        <v>174</v>
      </c>
      <c r="AD159" t="s">
        <v>174</v>
      </c>
      <c r="AH159">
        <v>113.56</v>
      </c>
    </row>
    <row r="160" spans="1:34" hidden="1" x14ac:dyDescent="0.55000000000000004">
      <c r="A160" s="3" t="s">
        <v>283</v>
      </c>
      <c r="B160" t="s">
        <v>206</v>
      </c>
      <c r="C160" t="s">
        <v>198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174</v>
      </c>
      <c r="M160" t="s">
        <v>174</v>
      </c>
      <c r="N160">
        <v>468.94499999999999</v>
      </c>
      <c r="O160">
        <v>4689.45</v>
      </c>
      <c r="P160" t="s">
        <v>174</v>
      </c>
      <c r="Q160">
        <v>0.77</v>
      </c>
      <c r="R160">
        <v>14.3</v>
      </c>
      <c r="S160" t="s">
        <v>174</v>
      </c>
      <c r="U160" t="s">
        <v>174</v>
      </c>
      <c r="V160" t="s">
        <v>174</v>
      </c>
      <c r="X160" t="s">
        <v>174</v>
      </c>
      <c r="Y160" t="s">
        <v>174</v>
      </c>
      <c r="Z160" t="s">
        <v>174</v>
      </c>
      <c r="AA160" t="s">
        <v>174</v>
      </c>
      <c r="AB160" t="s">
        <v>174</v>
      </c>
      <c r="AC160" t="s">
        <v>174</v>
      </c>
      <c r="AD160" t="s">
        <v>174</v>
      </c>
    </row>
    <row r="161" spans="1:34" hidden="1" x14ac:dyDescent="0.55000000000000004">
      <c r="A161" s="3" t="s">
        <v>284</v>
      </c>
      <c r="B161" t="s">
        <v>206</v>
      </c>
      <c r="C161" t="s">
        <v>198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174</v>
      </c>
      <c r="M161" t="s">
        <v>174</v>
      </c>
      <c r="N161">
        <v>405.262</v>
      </c>
      <c r="O161">
        <v>4052.62</v>
      </c>
      <c r="P161" t="s">
        <v>174</v>
      </c>
      <c r="Q161" t="s">
        <v>174</v>
      </c>
      <c r="R161">
        <v>12.393000000000001</v>
      </c>
      <c r="S161" t="s">
        <v>174</v>
      </c>
      <c r="U161" t="s">
        <v>174</v>
      </c>
      <c r="V161">
        <f>W161/10</f>
        <v>0</v>
      </c>
      <c r="W161">
        <v>0</v>
      </c>
      <c r="X161" t="s">
        <v>174</v>
      </c>
      <c r="Y161" t="s">
        <v>174</v>
      </c>
      <c r="Z161" t="s">
        <v>174</v>
      </c>
      <c r="AA161" t="s">
        <v>174</v>
      </c>
      <c r="AB161" t="s">
        <v>174</v>
      </c>
      <c r="AC161" t="s">
        <v>174</v>
      </c>
      <c r="AD161" t="s">
        <v>174</v>
      </c>
    </row>
    <row r="162" spans="1:34" x14ac:dyDescent="0.55000000000000004">
      <c r="A162" s="3" t="s">
        <v>284</v>
      </c>
      <c r="B162" t="s">
        <v>206</v>
      </c>
      <c r="C162" t="s">
        <v>198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174</v>
      </c>
      <c r="Q162" t="s">
        <v>174</v>
      </c>
      <c r="R162">
        <v>14.3</v>
      </c>
      <c r="S162" t="s">
        <v>174</v>
      </c>
      <c r="U162" t="s">
        <v>174</v>
      </c>
      <c r="X162" t="s">
        <v>174</v>
      </c>
      <c r="Y162" t="s">
        <v>174</v>
      </c>
      <c r="Z162" t="s">
        <v>174</v>
      </c>
      <c r="AA162">
        <v>35.385800000000003</v>
      </c>
      <c r="AB162" t="s">
        <v>174</v>
      </c>
      <c r="AC162" t="s">
        <v>174</v>
      </c>
      <c r="AD162" t="s">
        <v>174</v>
      </c>
    </row>
    <row r="163" spans="1:34" hidden="1" x14ac:dyDescent="0.55000000000000004">
      <c r="A163" s="3" t="s">
        <v>284</v>
      </c>
      <c r="B163" t="s">
        <v>206</v>
      </c>
      <c r="C163" t="s">
        <v>198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174</v>
      </c>
      <c r="M163" t="s">
        <v>174</v>
      </c>
      <c r="N163">
        <v>28.381</v>
      </c>
      <c r="O163">
        <v>283.81</v>
      </c>
      <c r="P163" t="s">
        <v>174</v>
      </c>
      <c r="Q163">
        <v>0.11</v>
      </c>
      <c r="R163">
        <v>12.393000000000001</v>
      </c>
      <c r="S163" t="s">
        <v>174</v>
      </c>
      <c r="U163" t="s">
        <v>174</v>
      </c>
      <c r="V163">
        <f t="shared" ref="V163:V224" si="0">W163/10</f>
        <v>0</v>
      </c>
      <c r="W163">
        <v>0</v>
      </c>
      <c r="X163" t="s">
        <v>174</v>
      </c>
      <c r="Y163" t="s">
        <v>174</v>
      </c>
      <c r="Z163" t="s">
        <v>174</v>
      </c>
      <c r="AA163" t="s">
        <v>174</v>
      </c>
      <c r="AB163" t="s">
        <v>174</v>
      </c>
      <c r="AC163" t="s">
        <v>174</v>
      </c>
      <c r="AD163" t="s">
        <v>174</v>
      </c>
    </row>
    <row r="164" spans="1:34" hidden="1" x14ac:dyDescent="0.55000000000000004">
      <c r="A164" s="3" t="s">
        <v>284</v>
      </c>
      <c r="B164" t="s">
        <v>206</v>
      </c>
      <c r="C164" t="s">
        <v>198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174</v>
      </c>
      <c r="M164" t="s">
        <v>174</v>
      </c>
      <c r="N164">
        <v>74.216999999999999</v>
      </c>
      <c r="O164">
        <v>742.17</v>
      </c>
      <c r="P164" t="s">
        <v>174</v>
      </c>
      <c r="Q164">
        <v>0.28000000000000003</v>
      </c>
      <c r="R164">
        <v>15.253</v>
      </c>
      <c r="S164" t="s">
        <v>174</v>
      </c>
      <c r="U164" t="s">
        <v>174</v>
      </c>
      <c r="V164">
        <f t="shared" si="0"/>
        <v>0</v>
      </c>
      <c r="W164">
        <v>0</v>
      </c>
      <c r="X164" t="s">
        <v>174</v>
      </c>
      <c r="Y164" t="s">
        <v>174</v>
      </c>
      <c r="Z164" t="s">
        <v>174</v>
      </c>
      <c r="AA164" t="s">
        <v>174</v>
      </c>
      <c r="AB164" t="s">
        <v>174</v>
      </c>
      <c r="AC164" t="s">
        <v>174</v>
      </c>
      <c r="AD164" t="s">
        <v>174</v>
      </c>
    </row>
    <row r="165" spans="1:34" hidden="1" x14ac:dyDescent="0.55000000000000004">
      <c r="A165" s="3" t="s">
        <v>284</v>
      </c>
      <c r="B165" t="s">
        <v>206</v>
      </c>
      <c r="C165" t="s">
        <v>198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174</v>
      </c>
      <c r="M165" t="s">
        <v>174</v>
      </c>
      <c r="N165">
        <v>116.879</v>
      </c>
      <c r="O165">
        <v>1168.79</v>
      </c>
      <c r="P165" t="s">
        <v>174</v>
      </c>
      <c r="Q165">
        <v>0.47</v>
      </c>
      <c r="R165">
        <v>13.347</v>
      </c>
      <c r="S165" t="s">
        <v>174</v>
      </c>
      <c r="U165" t="s">
        <v>174</v>
      </c>
      <c r="V165">
        <f t="shared" si="0"/>
        <v>0</v>
      </c>
      <c r="W165">
        <v>0</v>
      </c>
      <c r="X165" t="s">
        <v>174</v>
      </c>
      <c r="Y165" t="s">
        <v>174</v>
      </c>
      <c r="Z165" t="s">
        <v>174</v>
      </c>
      <c r="AA165" t="s">
        <v>174</v>
      </c>
      <c r="AB165" t="s">
        <v>174</v>
      </c>
      <c r="AC165" t="s">
        <v>174</v>
      </c>
      <c r="AD165" t="s">
        <v>174</v>
      </c>
      <c r="AF165">
        <v>60.72</v>
      </c>
    </row>
    <row r="166" spans="1:34" hidden="1" x14ac:dyDescent="0.55000000000000004">
      <c r="A166" s="3" t="s">
        <v>284</v>
      </c>
      <c r="B166" t="s">
        <v>206</v>
      </c>
      <c r="C166" t="s">
        <v>198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174</v>
      </c>
      <c r="M166" t="s">
        <v>174</v>
      </c>
      <c r="N166">
        <v>178.23500000000001</v>
      </c>
      <c r="O166">
        <v>1782.35</v>
      </c>
      <c r="P166" t="s">
        <v>174</v>
      </c>
      <c r="Q166">
        <v>0.68</v>
      </c>
      <c r="R166">
        <v>14.3</v>
      </c>
      <c r="S166" t="s">
        <v>174</v>
      </c>
      <c r="U166" t="s">
        <v>174</v>
      </c>
      <c r="V166">
        <f t="shared" si="0"/>
        <v>0</v>
      </c>
      <c r="W166">
        <v>0</v>
      </c>
      <c r="X166" t="s">
        <v>174</v>
      </c>
      <c r="Y166" t="s">
        <v>174</v>
      </c>
      <c r="Z166" t="s">
        <v>174</v>
      </c>
      <c r="AA166" t="s">
        <v>174</v>
      </c>
      <c r="AB166" t="s">
        <v>174</v>
      </c>
      <c r="AC166" t="s">
        <v>174</v>
      </c>
      <c r="AD166" t="s">
        <v>174</v>
      </c>
    </row>
    <row r="167" spans="1:34" hidden="1" x14ac:dyDescent="0.55000000000000004">
      <c r="A167" s="3" t="s">
        <v>284</v>
      </c>
      <c r="B167" t="s">
        <v>206</v>
      </c>
      <c r="C167" t="s">
        <v>198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174</v>
      </c>
      <c r="M167" t="s">
        <v>174</v>
      </c>
      <c r="N167">
        <v>229.75299999999999</v>
      </c>
      <c r="O167">
        <v>2297.5300000000002</v>
      </c>
      <c r="P167" t="s">
        <v>174</v>
      </c>
      <c r="Q167">
        <v>0.72</v>
      </c>
      <c r="R167">
        <v>9.5329999999999995</v>
      </c>
      <c r="S167" t="s">
        <v>174</v>
      </c>
      <c r="U167" t="s">
        <v>174</v>
      </c>
      <c r="V167">
        <f t="shared" si="0"/>
        <v>0</v>
      </c>
      <c r="W167">
        <v>0</v>
      </c>
      <c r="X167" t="s">
        <v>174</v>
      </c>
      <c r="Y167" t="s">
        <v>174</v>
      </c>
      <c r="Z167" t="s">
        <v>174</v>
      </c>
      <c r="AA167" t="s">
        <v>174</v>
      </c>
      <c r="AB167" t="s">
        <v>174</v>
      </c>
      <c r="AC167" t="s">
        <v>174</v>
      </c>
      <c r="AD167" t="s">
        <v>174</v>
      </c>
    </row>
    <row r="168" spans="1:34" hidden="1" x14ac:dyDescent="0.55000000000000004">
      <c r="A168" s="3" t="s">
        <v>284</v>
      </c>
      <c r="B168" t="s">
        <v>206</v>
      </c>
      <c r="C168" t="s">
        <v>198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174</v>
      </c>
      <c r="M168" t="s">
        <v>174</v>
      </c>
      <c r="N168">
        <v>265.02699999999999</v>
      </c>
      <c r="O168">
        <v>2650.27</v>
      </c>
      <c r="P168" t="s">
        <v>174</v>
      </c>
      <c r="Q168">
        <v>0.55000000000000004</v>
      </c>
      <c r="R168">
        <v>6.673</v>
      </c>
      <c r="S168" t="s">
        <v>174</v>
      </c>
      <c r="U168" t="s">
        <v>174</v>
      </c>
      <c r="V168">
        <f t="shared" si="0"/>
        <v>0</v>
      </c>
      <c r="W168">
        <v>0</v>
      </c>
      <c r="X168" t="s">
        <v>174</v>
      </c>
      <c r="Y168" t="s">
        <v>174</v>
      </c>
      <c r="Z168" t="s">
        <v>174</v>
      </c>
      <c r="AA168" t="s">
        <v>174</v>
      </c>
      <c r="AB168" t="s">
        <v>174</v>
      </c>
      <c r="AC168" t="s">
        <v>174</v>
      </c>
      <c r="AD168" t="s">
        <v>174</v>
      </c>
      <c r="AG168">
        <v>82.33</v>
      </c>
    </row>
    <row r="169" spans="1:34" hidden="1" x14ac:dyDescent="0.55000000000000004">
      <c r="A169" s="3" t="s">
        <v>284</v>
      </c>
      <c r="B169" t="s">
        <v>206</v>
      </c>
      <c r="C169" t="s">
        <v>198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174</v>
      </c>
      <c r="M169" t="s">
        <v>174</v>
      </c>
      <c r="N169">
        <v>368.27300000000002</v>
      </c>
      <c r="O169">
        <v>3682.73</v>
      </c>
      <c r="P169" t="s">
        <v>174</v>
      </c>
      <c r="Q169">
        <v>0.74</v>
      </c>
      <c r="R169">
        <v>13.347</v>
      </c>
      <c r="S169" t="s">
        <v>174</v>
      </c>
      <c r="U169" t="s">
        <v>174</v>
      </c>
      <c r="V169">
        <f t="shared" si="0"/>
        <v>0</v>
      </c>
      <c r="W169">
        <v>0</v>
      </c>
      <c r="X169" t="s">
        <v>174</v>
      </c>
      <c r="Y169" t="s">
        <v>174</v>
      </c>
      <c r="Z169" t="s">
        <v>174</v>
      </c>
      <c r="AA169" t="s">
        <v>174</v>
      </c>
      <c r="AB169" t="s">
        <v>174</v>
      </c>
      <c r="AC169" t="s">
        <v>174</v>
      </c>
      <c r="AD169" t="s">
        <v>174</v>
      </c>
    </row>
    <row r="170" spans="1:34" x14ac:dyDescent="0.55000000000000004">
      <c r="A170" s="3" t="s">
        <v>284</v>
      </c>
      <c r="B170" t="s">
        <v>206</v>
      </c>
      <c r="C170" t="s">
        <v>198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174</v>
      </c>
      <c r="Q170" t="s">
        <v>174</v>
      </c>
      <c r="R170">
        <v>10.487</v>
      </c>
      <c r="S170" t="s">
        <v>174</v>
      </c>
      <c r="U170" t="s">
        <v>174</v>
      </c>
      <c r="X170" t="s">
        <v>174</v>
      </c>
      <c r="Y170" t="s">
        <v>174</v>
      </c>
      <c r="Z170" t="s">
        <v>174</v>
      </c>
      <c r="AA170" t="s">
        <v>174</v>
      </c>
      <c r="AB170" t="s">
        <v>174</v>
      </c>
      <c r="AC170" t="s">
        <v>174</v>
      </c>
      <c r="AD170" t="s">
        <v>174</v>
      </c>
    </row>
    <row r="171" spans="1:34" hidden="1" x14ac:dyDescent="0.55000000000000004">
      <c r="A171" s="3" t="s">
        <v>284</v>
      </c>
      <c r="B171" t="s">
        <v>206</v>
      </c>
      <c r="C171" t="s">
        <v>198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174</v>
      </c>
      <c r="M171" t="s">
        <v>174</v>
      </c>
      <c r="N171">
        <v>498.59300000000002</v>
      </c>
      <c r="O171">
        <v>4985.93</v>
      </c>
      <c r="P171" t="s">
        <v>174</v>
      </c>
      <c r="Q171" t="s">
        <v>174</v>
      </c>
      <c r="R171">
        <v>11.44</v>
      </c>
      <c r="S171" t="s">
        <v>174</v>
      </c>
      <c r="U171" t="s">
        <v>174</v>
      </c>
      <c r="V171">
        <f t="shared" si="0"/>
        <v>0</v>
      </c>
      <c r="W171">
        <v>0</v>
      </c>
      <c r="X171" t="s">
        <v>174</v>
      </c>
      <c r="Y171" t="s">
        <v>174</v>
      </c>
      <c r="Z171" t="s">
        <v>174</v>
      </c>
      <c r="AA171">
        <v>36.666699999999999</v>
      </c>
      <c r="AB171" t="s">
        <v>174</v>
      </c>
      <c r="AC171" t="s">
        <v>174</v>
      </c>
      <c r="AD171" t="s">
        <v>174</v>
      </c>
    </row>
    <row r="172" spans="1:34" hidden="1" x14ac:dyDescent="0.55000000000000004">
      <c r="A172" s="3" t="s">
        <v>284</v>
      </c>
      <c r="B172" t="s">
        <v>206</v>
      </c>
      <c r="C172" t="s">
        <v>198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174</v>
      </c>
      <c r="M172" t="s">
        <v>174</v>
      </c>
      <c r="N172">
        <v>33.128</v>
      </c>
      <c r="O172">
        <v>331.28</v>
      </c>
      <c r="P172" t="s">
        <v>174</v>
      </c>
      <c r="Q172">
        <v>0.13</v>
      </c>
      <c r="R172">
        <v>9.5329999999999995</v>
      </c>
      <c r="S172" t="s">
        <v>174</v>
      </c>
      <c r="U172" t="s">
        <v>174</v>
      </c>
      <c r="V172">
        <f t="shared" si="0"/>
        <v>0</v>
      </c>
      <c r="W172">
        <v>0</v>
      </c>
      <c r="X172" t="s">
        <v>174</v>
      </c>
      <c r="Y172" t="s">
        <v>174</v>
      </c>
      <c r="Z172" t="s">
        <v>174</v>
      </c>
      <c r="AA172" t="s">
        <v>174</v>
      </c>
      <c r="AB172" t="s">
        <v>174</v>
      </c>
      <c r="AC172" t="s">
        <v>174</v>
      </c>
      <c r="AD172" t="s">
        <v>174</v>
      </c>
      <c r="AH172">
        <v>124.42</v>
      </c>
    </row>
    <row r="173" spans="1:34" hidden="1" x14ac:dyDescent="0.55000000000000004">
      <c r="A173" s="3" t="s">
        <v>284</v>
      </c>
      <c r="B173" t="s">
        <v>206</v>
      </c>
      <c r="C173" t="s">
        <v>198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174</v>
      </c>
      <c r="M173" t="s">
        <v>174</v>
      </c>
      <c r="N173">
        <v>72.510999999999996</v>
      </c>
      <c r="O173">
        <v>725.11</v>
      </c>
      <c r="P173" t="s">
        <v>174</v>
      </c>
      <c r="Q173">
        <v>0.28000000000000003</v>
      </c>
      <c r="R173">
        <v>13.347</v>
      </c>
      <c r="S173" t="s">
        <v>174</v>
      </c>
      <c r="U173" t="s">
        <v>174</v>
      </c>
      <c r="V173">
        <f t="shared" si="0"/>
        <v>0</v>
      </c>
      <c r="W173">
        <v>0</v>
      </c>
      <c r="X173" t="s">
        <v>174</v>
      </c>
      <c r="Y173" t="s">
        <v>174</v>
      </c>
      <c r="Z173" t="s">
        <v>174</v>
      </c>
      <c r="AA173" t="s">
        <v>174</v>
      </c>
      <c r="AB173" t="s">
        <v>174</v>
      </c>
      <c r="AC173" t="s">
        <v>174</v>
      </c>
      <c r="AD173" t="s">
        <v>174</v>
      </c>
    </row>
    <row r="174" spans="1:34" hidden="1" x14ac:dyDescent="0.55000000000000004">
      <c r="A174" s="3" t="s">
        <v>284</v>
      </c>
      <c r="B174" t="s">
        <v>206</v>
      </c>
      <c r="C174" t="s">
        <v>198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174</v>
      </c>
      <c r="M174" t="s">
        <v>174</v>
      </c>
      <c r="N174">
        <v>160.00700000000001</v>
      </c>
      <c r="O174">
        <v>1600.07</v>
      </c>
      <c r="P174" t="s">
        <v>174</v>
      </c>
      <c r="Q174">
        <v>0.59</v>
      </c>
      <c r="R174">
        <v>17.16</v>
      </c>
      <c r="S174" t="s">
        <v>174</v>
      </c>
      <c r="U174" t="s">
        <v>174</v>
      </c>
      <c r="V174">
        <f t="shared" si="0"/>
        <v>0</v>
      </c>
      <c r="W174">
        <v>0</v>
      </c>
      <c r="X174" t="s">
        <v>174</v>
      </c>
      <c r="Y174" t="s">
        <v>174</v>
      </c>
      <c r="Z174" t="s">
        <v>174</v>
      </c>
      <c r="AA174" t="s">
        <v>174</v>
      </c>
      <c r="AB174" t="s">
        <v>174</v>
      </c>
      <c r="AC174" t="s">
        <v>174</v>
      </c>
      <c r="AD174" t="s">
        <v>174</v>
      </c>
    </row>
    <row r="175" spans="1:34" hidden="1" x14ac:dyDescent="0.55000000000000004">
      <c r="A175" s="3" t="s">
        <v>284</v>
      </c>
      <c r="B175" t="s">
        <v>206</v>
      </c>
      <c r="C175" t="s">
        <v>198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174</v>
      </c>
      <c r="M175" t="s">
        <v>174</v>
      </c>
      <c r="N175">
        <v>157.767</v>
      </c>
      <c r="O175">
        <v>1577.67</v>
      </c>
      <c r="P175" t="s">
        <v>174</v>
      </c>
      <c r="Q175">
        <v>0.63</v>
      </c>
      <c r="R175">
        <v>10.487</v>
      </c>
      <c r="S175" t="s">
        <v>174</v>
      </c>
      <c r="U175" t="s">
        <v>174</v>
      </c>
      <c r="V175">
        <f t="shared" si="0"/>
        <v>0</v>
      </c>
      <c r="W175">
        <v>0</v>
      </c>
      <c r="X175" t="s">
        <v>174</v>
      </c>
      <c r="Y175" t="s">
        <v>174</v>
      </c>
      <c r="Z175" t="s">
        <v>174</v>
      </c>
      <c r="AA175" t="s">
        <v>174</v>
      </c>
      <c r="AB175" t="s">
        <v>174</v>
      </c>
      <c r="AC175" t="s">
        <v>174</v>
      </c>
      <c r="AD175" t="s">
        <v>174</v>
      </c>
    </row>
    <row r="176" spans="1:34" hidden="1" x14ac:dyDescent="0.55000000000000004">
      <c r="A176" s="3" t="s">
        <v>285</v>
      </c>
      <c r="B176" t="s">
        <v>206</v>
      </c>
      <c r="C176" t="s">
        <v>198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174</v>
      </c>
      <c r="M176" t="s">
        <v>174</v>
      </c>
      <c r="N176">
        <v>191.62</v>
      </c>
      <c r="O176">
        <v>1916.2</v>
      </c>
      <c r="P176" t="s">
        <v>174</v>
      </c>
      <c r="Q176">
        <v>0.56999999999999995</v>
      </c>
      <c r="R176">
        <v>8.58</v>
      </c>
      <c r="S176" t="s">
        <v>174</v>
      </c>
      <c r="U176" t="s">
        <v>174</v>
      </c>
      <c r="V176">
        <f t="shared" si="0"/>
        <v>0</v>
      </c>
      <c r="W176">
        <v>0</v>
      </c>
      <c r="X176" t="s">
        <v>174</v>
      </c>
      <c r="Y176" t="s">
        <v>174</v>
      </c>
      <c r="Z176" t="s">
        <v>174</v>
      </c>
      <c r="AA176" t="s">
        <v>174</v>
      </c>
      <c r="AB176" t="s">
        <v>174</v>
      </c>
      <c r="AC176" t="s">
        <v>174</v>
      </c>
      <c r="AD176" t="s">
        <v>174</v>
      </c>
    </row>
    <row r="177" spans="1:34" hidden="1" x14ac:dyDescent="0.55000000000000004">
      <c r="A177" s="3" t="s">
        <v>285</v>
      </c>
      <c r="B177" t="s">
        <v>206</v>
      </c>
      <c r="C177" t="s">
        <v>198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174</v>
      </c>
      <c r="M177" t="s">
        <v>174</v>
      </c>
      <c r="N177">
        <v>266.93299999999999</v>
      </c>
      <c r="O177">
        <v>2669.33</v>
      </c>
      <c r="P177" t="s">
        <v>174</v>
      </c>
      <c r="Q177">
        <v>0.68</v>
      </c>
      <c r="R177">
        <v>9.5329999999999995</v>
      </c>
      <c r="S177" t="s">
        <v>174</v>
      </c>
      <c r="U177" t="s">
        <v>174</v>
      </c>
      <c r="V177">
        <f t="shared" si="0"/>
        <v>0</v>
      </c>
      <c r="W177">
        <v>0</v>
      </c>
      <c r="X177" t="s">
        <v>174</v>
      </c>
      <c r="Y177" t="s">
        <v>174</v>
      </c>
      <c r="Z177" t="s">
        <v>174</v>
      </c>
      <c r="AA177" t="s">
        <v>174</v>
      </c>
      <c r="AB177" t="s">
        <v>174</v>
      </c>
      <c r="AC177" t="s">
        <v>174</v>
      </c>
      <c r="AD177" t="s">
        <v>174</v>
      </c>
    </row>
    <row r="178" spans="1:34" hidden="1" x14ac:dyDescent="0.55000000000000004">
      <c r="A178" s="3" t="s">
        <v>285</v>
      </c>
      <c r="B178" t="s">
        <v>206</v>
      </c>
      <c r="C178" t="s">
        <v>198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174</v>
      </c>
      <c r="M178" t="s">
        <v>174</v>
      </c>
      <c r="N178">
        <v>323.37099999999998</v>
      </c>
      <c r="O178">
        <v>3233.71</v>
      </c>
      <c r="P178" t="s">
        <v>174</v>
      </c>
      <c r="Q178">
        <v>0.62</v>
      </c>
      <c r="R178">
        <v>8.58</v>
      </c>
      <c r="S178" t="s">
        <v>174</v>
      </c>
      <c r="U178" t="s">
        <v>174</v>
      </c>
      <c r="V178">
        <f t="shared" si="0"/>
        <v>0</v>
      </c>
      <c r="W178">
        <v>0</v>
      </c>
      <c r="X178" t="s">
        <v>174</v>
      </c>
      <c r="Y178" t="s">
        <v>174</v>
      </c>
      <c r="Z178" t="s">
        <v>174</v>
      </c>
      <c r="AA178" t="s">
        <v>174</v>
      </c>
      <c r="AB178" t="s">
        <v>174</v>
      </c>
      <c r="AC178" t="s">
        <v>174</v>
      </c>
      <c r="AD178" t="s">
        <v>174</v>
      </c>
    </row>
    <row r="179" spans="1:34" hidden="1" x14ac:dyDescent="0.55000000000000004">
      <c r="A179" s="3" t="s">
        <v>285</v>
      </c>
      <c r="B179" t="s">
        <v>206</v>
      </c>
      <c r="C179" t="s">
        <v>198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174</v>
      </c>
      <c r="M179" t="s">
        <v>174</v>
      </c>
      <c r="N179">
        <v>340.05399999999997</v>
      </c>
      <c r="O179">
        <v>3400.54</v>
      </c>
      <c r="P179" t="s">
        <v>174</v>
      </c>
      <c r="Q179" t="s">
        <v>174</v>
      </c>
      <c r="R179">
        <v>7.6269999999999998</v>
      </c>
      <c r="S179" t="s">
        <v>174</v>
      </c>
      <c r="U179" t="s">
        <v>174</v>
      </c>
      <c r="V179">
        <f t="shared" si="0"/>
        <v>0</v>
      </c>
      <c r="W179">
        <v>0</v>
      </c>
      <c r="X179" t="s">
        <v>174</v>
      </c>
      <c r="Y179" t="s">
        <v>174</v>
      </c>
      <c r="Z179" t="s">
        <v>174</v>
      </c>
      <c r="AA179" t="s">
        <v>174</v>
      </c>
      <c r="AB179" t="s">
        <v>174</v>
      </c>
      <c r="AC179" t="s">
        <v>174</v>
      </c>
      <c r="AD179" t="s">
        <v>174</v>
      </c>
      <c r="AF179">
        <v>57.83</v>
      </c>
    </row>
    <row r="180" spans="1:34" x14ac:dyDescent="0.55000000000000004">
      <c r="A180" s="3" t="s">
        <v>285</v>
      </c>
      <c r="B180" t="s">
        <v>206</v>
      </c>
      <c r="C180" t="s">
        <v>198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174</v>
      </c>
      <c r="Q180" t="s">
        <v>174</v>
      </c>
      <c r="R180" t="s">
        <v>174</v>
      </c>
      <c r="S180" t="s">
        <v>174</v>
      </c>
      <c r="U180" t="s">
        <v>174</v>
      </c>
      <c r="X180" t="s">
        <v>174</v>
      </c>
      <c r="Y180" t="s">
        <v>174</v>
      </c>
      <c r="Z180" t="s">
        <v>174</v>
      </c>
      <c r="AA180">
        <v>35</v>
      </c>
      <c r="AB180" t="s">
        <v>174</v>
      </c>
      <c r="AC180" t="s">
        <v>174</v>
      </c>
      <c r="AD180" t="s">
        <v>174</v>
      </c>
    </row>
    <row r="181" spans="1:34" x14ac:dyDescent="0.55000000000000004">
      <c r="A181" s="3" t="s">
        <v>285</v>
      </c>
      <c r="B181" t="s">
        <v>206</v>
      </c>
      <c r="C181" t="s">
        <v>198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U181" t="s">
        <v>174</v>
      </c>
      <c r="X181" t="s">
        <v>174</v>
      </c>
      <c r="Y181" t="s">
        <v>174</v>
      </c>
      <c r="Z181" t="s">
        <v>174</v>
      </c>
      <c r="AA181">
        <v>35</v>
      </c>
      <c r="AB181" t="s">
        <v>174</v>
      </c>
      <c r="AC181" t="s">
        <v>174</v>
      </c>
      <c r="AD181" t="s">
        <v>174</v>
      </c>
    </row>
    <row r="182" spans="1:34" x14ac:dyDescent="0.55000000000000004">
      <c r="A182" s="3" t="s">
        <v>285</v>
      </c>
      <c r="B182" t="s">
        <v>206</v>
      </c>
      <c r="C182" t="s">
        <v>198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U182" t="s">
        <v>174</v>
      </c>
      <c r="W182">
        <v>0</v>
      </c>
      <c r="X182" t="s">
        <v>174</v>
      </c>
      <c r="Y182" t="s">
        <v>174</v>
      </c>
      <c r="Z182" t="s">
        <v>174</v>
      </c>
      <c r="AA182">
        <v>35</v>
      </c>
      <c r="AB182" t="s">
        <v>174</v>
      </c>
      <c r="AC182" t="s">
        <v>174</v>
      </c>
      <c r="AD182" t="s">
        <v>174</v>
      </c>
      <c r="AG182">
        <v>78.72</v>
      </c>
    </row>
    <row r="183" spans="1:34" x14ac:dyDescent="0.55000000000000004">
      <c r="A183" s="3" t="s">
        <v>285</v>
      </c>
      <c r="B183" t="s">
        <v>206</v>
      </c>
      <c r="C183" t="s">
        <v>198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U183" t="s">
        <v>174</v>
      </c>
      <c r="X183" t="s">
        <v>174</v>
      </c>
      <c r="Y183" t="s">
        <v>174</v>
      </c>
      <c r="Z183" t="s">
        <v>174</v>
      </c>
      <c r="AA183">
        <v>35</v>
      </c>
      <c r="AB183" t="s">
        <v>174</v>
      </c>
      <c r="AC183" t="s">
        <v>174</v>
      </c>
      <c r="AD183" t="s">
        <v>174</v>
      </c>
    </row>
    <row r="184" spans="1:34" hidden="1" x14ac:dyDescent="0.55000000000000004">
      <c r="A184" s="3" t="s">
        <v>285</v>
      </c>
      <c r="B184" t="s">
        <v>206</v>
      </c>
      <c r="C184" t="s">
        <v>198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174</v>
      </c>
      <c r="M184" t="s">
        <v>174</v>
      </c>
      <c r="N184">
        <v>144.506</v>
      </c>
      <c r="O184">
        <v>1445.06</v>
      </c>
      <c r="P184" t="s">
        <v>174</v>
      </c>
      <c r="Q184">
        <v>0.6</v>
      </c>
      <c r="R184">
        <v>49.573</v>
      </c>
      <c r="S184" t="s">
        <v>174</v>
      </c>
      <c r="U184" t="s">
        <v>174</v>
      </c>
      <c r="V184">
        <f t="shared" si="0"/>
        <v>0</v>
      </c>
      <c r="W184">
        <v>0</v>
      </c>
      <c r="X184" t="s">
        <v>174</v>
      </c>
      <c r="Y184" t="s">
        <v>174</v>
      </c>
      <c r="Z184" t="s">
        <v>174</v>
      </c>
      <c r="AA184" t="s">
        <v>174</v>
      </c>
      <c r="AB184" t="s">
        <v>174</v>
      </c>
      <c r="AC184" t="s">
        <v>174</v>
      </c>
      <c r="AD184" t="s">
        <v>174</v>
      </c>
    </row>
    <row r="185" spans="1:34" hidden="1" x14ac:dyDescent="0.55000000000000004">
      <c r="A185" s="3" t="s">
        <v>285</v>
      </c>
      <c r="B185" t="s">
        <v>206</v>
      </c>
      <c r="C185" t="s">
        <v>198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174</v>
      </c>
      <c r="M185" t="s">
        <v>174</v>
      </c>
      <c r="N185">
        <v>160.95099999999999</v>
      </c>
      <c r="O185">
        <v>1609.51</v>
      </c>
      <c r="P185" t="s">
        <v>174</v>
      </c>
      <c r="Q185">
        <v>0.62</v>
      </c>
      <c r="R185">
        <v>47.667000000000002</v>
      </c>
      <c r="S185" t="s">
        <v>174</v>
      </c>
      <c r="U185" t="s">
        <v>174</v>
      </c>
      <c r="V185">
        <f t="shared" si="0"/>
        <v>0</v>
      </c>
      <c r="W185">
        <v>0</v>
      </c>
      <c r="X185" t="s">
        <v>174</v>
      </c>
      <c r="Y185" t="s">
        <v>174</v>
      </c>
      <c r="Z185" t="s">
        <v>174</v>
      </c>
      <c r="AA185" t="s">
        <v>174</v>
      </c>
      <c r="AB185" t="s">
        <v>174</v>
      </c>
      <c r="AC185" t="s">
        <v>174</v>
      </c>
      <c r="AD185" t="s">
        <v>174</v>
      </c>
    </row>
    <row r="186" spans="1:34" hidden="1" x14ac:dyDescent="0.55000000000000004">
      <c r="A186" s="3" t="s">
        <v>285</v>
      </c>
      <c r="B186" t="s">
        <v>206</v>
      </c>
      <c r="C186" t="s">
        <v>198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174</v>
      </c>
      <c r="M186" t="s">
        <v>174</v>
      </c>
      <c r="N186">
        <v>188.56899999999999</v>
      </c>
      <c r="O186">
        <v>1885.69</v>
      </c>
      <c r="P186" t="s">
        <v>174</v>
      </c>
      <c r="Q186">
        <v>0.65</v>
      </c>
      <c r="R186">
        <v>42.9</v>
      </c>
      <c r="S186" t="s">
        <v>174</v>
      </c>
      <c r="U186" t="s">
        <v>174</v>
      </c>
      <c r="V186">
        <f t="shared" si="0"/>
        <v>0</v>
      </c>
      <c r="W186">
        <v>0</v>
      </c>
      <c r="X186" t="s">
        <v>174</v>
      </c>
      <c r="Y186" t="s">
        <v>174</v>
      </c>
      <c r="Z186" t="s">
        <v>174</v>
      </c>
      <c r="AA186" t="s">
        <v>174</v>
      </c>
      <c r="AB186" t="s">
        <v>174</v>
      </c>
      <c r="AC186" t="s">
        <v>174</v>
      </c>
      <c r="AD186" t="s">
        <v>174</v>
      </c>
    </row>
    <row r="187" spans="1:34" hidden="1" x14ac:dyDescent="0.55000000000000004">
      <c r="A187" s="3" t="s">
        <v>285</v>
      </c>
      <c r="B187" t="s">
        <v>206</v>
      </c>
      <c r="C187" t="s">
        <v>198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174</v>
      </c>
      <c r="M187" t="s">
        <v>174</v>
      </c>
      <c r="N187">
        <v>336.32600000000002</v>
      </c>
      <c r="O187">
        <v>3363.26</v>
      </c>
      <c r="P187" t="s">
        <v>174</v>
      </c>
      <c r="Q187">
        <v>0.97</v>
      </c>
      <c r="R187">
        <v>48.62</v>
      </c>
      <c r="S187" t="s">
        <v>174</v>
      </c>
      <c r="U187" t="s">
        <v>174</v>
      </c>
      <c r="V187">
        <f t="shared" si="0"/>
        <v>0</v>
      </c>
      <c r="W187">
        <v>0</v>
      </c>
      <c r="X187" t="s">
        <v>174</v>
      </c>
      <c r="Y187" t="s">
        <v>174</v>
      </c>
      <c r="Z187" t="s">
        <v>174</v>
      </c>
      <c r="AA187" t="s">
        <v>174</v>
      </c>
      <c r="AB187" t="s">
        <v>174</v>
      </c>
      <c r="AC187" t="s">
        <v>174</v>
      </c>
      <c r="AD187" t="s">
        <v>174</v>
      </c>
      <c r="AH187">
        <v>124.05</v>
      </c>
    </row>
    <row r="188" spans="1:34" hidden="1" x14ac:dyDescent="0.55000000000000004">
      <c r="A188" s="3" t="s">
        <v>285</v>
      </c>
      <c r="B188" t="s">
        <v>206</v>
      </c>
      <c r="C188" t="s">
        <v>198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174</v>
      </c>
      <c r="M188" t="s">
        <v>174</v>
      </c>
      <c r="N188">
        <v>288.86</v>
      </c>
      <c r="O188">
        <v>2888.6</v>
      </c>
      <c r="P188" t="s">
        <v>174</v>
      </c>
      <c r="Q188">
        <v>0.52</v>
      </c>
      <c r="R188">
        <v>36.226999999999997</v>
      </c>
      <c r="S188" t="s">
        <v>174</v>
      </c>
      <c r="U188" t="s">
        <v>174</v>
      </c>
      <c r="V188">
        <f t="shared" si="0"/>
        <v>0</v>
      </c>
      <c r="W188">
        <v>0</v>
      </c>
      <c r="X188" t="s">
        <v>174</v>
      </c>
      <c r="Y188" t="s">
        <v>174</v>
      </c>
      <c r="Z188" t="s">
        <v>174</v>
      </c>
      <c r="AA188" t="s">
        <v>174</v>
      </c>
      <c r="AB188" t="s">
        <v>174</v>
      </c>
      <c r="AC188" t="s">
        <v>174</v>
      </c>
      <c r="AD188" t="s">
        <v>174</v>
      </c>
    </row>
    <row r="189" spans="1:34" hidden="1" x14ac:dyDescent="0.55000000000000004">
      <c r="A189" s="3" t="s">
        <v>285</v>
      </c>
      <c r="B189" t="s">
        <v>206</v>
      </c>
      <c r="C189" t="s">
        <v>198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174</v>
      </c>
      <c r="M189" t="s">
        <v>174</v>
      </c>
      <c r="N189">
        <v>496.68700000000001</v>
      </c>
      <c r="O189">
        <v>4966.87</v>
      </c>
      <c r="P189" t="s">
        <v>174</v>
      </c>
      <c r="Q189">
        <v>0.66</v>
      </c>
      <c r="R189">
        <v>44.807000000000002</v>
      </c>
      <c r="S189" t="s">
        <v>174</v>
      </c>
      <c r="U189" t="s">
        <v>174</v>
      </c>
      <c r="V189">
        <f t="shared" si="0"/>
        <v>0</v>
      </c>
      <c r="W189">
        <v>0</v>
      </c>
      <c r="X189" t="s">
        <v>174</v>
      </c>
      <c r="Y189" t="s">
        <v>174</v>
      </c>
      <c r="Z189" t="s">
        <v>174</v>
      </c>
      <c r="AA189" t="s">
        <v>174</v>
      </c>
      <c r="AB189" t="s">
        <v>174</v>
      </c>
      <c r="AC189" t="s">
        <v>174</v>
      </c>
      <c r="AD189" t="s">
        <v>174</v>
      </c>
    </row>
    <row r="190" spans="1:34" hidden="1" x14ac:dyDescent="0.55000000000000004">
      <c r="A190" s="3" t="s">
        <v>285</v>
      </c>
      <c r="B190" t="s">
        <v>206</v>
      </c>
      <c r="C190" t="s">
        <v>198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174</v>
      </c>
      <c r="M190" t="s">
        <v>174</v>
      </c>
      <c r="N190">
        <v>470.089</v>
      </c>
      <c r="O190">
        <v>4700.8900000000003</v>
      </c>
      <c r="P190" t="s">
        <v>174</v>
      </c>
      <c r="Q190">
        <v>0.52</v>
      </c>
      <c r="R190">
        <v>43.853000000000002</v>
      </c>
      <c r="S190" t="s">
        <v>174</v>
      </c>
      <c r="U190" t="s">
        <v>174</v>
      </c>
      <c r="V190">
        <f t="shared" si="0"/>
        <v>0</v>
      </c>
      <c r="W190">
        <v>0</v>
      </c>
      <c r="X190" t="s">
        <v>174</v>
      </c>
      <c r="Y190" t="s">
        <v>174</v>
      </c>
      <c r="Z190" t="s">
        <v>174</v>
      </c>
      <c r="AA190" t="s">
        <v>174</v>
      </c>
      <c r="AB190" t="s">
        <v>174</v>
      </c>
      <c r="AC190" t="s">
        <v>174</v>
      </c>
      <c r="AD190" t="s">
        <v>174</v>
      </c>
    </row>
    <row r="191" spans="1:34" hidden="1" x14ac:dyDescent="0.55000000000000004">
      <c r="A191" s="3" t="s">
        <v>286</v>
      </c>
      <c r="B191" t="s">
        <v>206</v>
      </c>
      <c r="C191" t="s">
        <v>198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174</v>
      </c>
      <c r="M191" t="s">
        <v>174</v>
      </c>
      <c r="N191">
        <v>837.40800000000002</v>
      </c>
      <c r="O191">
        <v>8374.08</v>
      </c>
      <c r="P191" t="s">
        <v>174</v>
      </c>
      <c r="Q191" t="s">
        <v>174</v>
      </c>
      <c r="R191">
        <v>41.947000000000003</v>
      </c>
      <c r="S191" t="s">
        <v>174</v>
      </c>
      <c r="U191" t="s">
        <v>174</v>
      </c>
      <c r="V191">
        <f t="shared" si="0"/>
        <v>0</v>
      </c>
      <c r="W191">
        <v>0</v>
      </c>
      <c r="X191" t="s">
        <v>174</v>
      </c>
      <c r="Y191" t="s">
        <v>174</v>
      </c>
      <c r="Z191" t="s">
        <v>174</v>
      </c>
      <c r="AA191" t="s">
        <v>174</v>
      </c>
      <c r="AB191" t="s">
        <v>174</v>
      </c>
      <c r="AC191" t="s">
        <v>174</v>
      </c>
      <c r="AD191" t="s">
        <v>174</v>
      </c>
    </row>
    <row r="192" spans="1:34" x14ac:dyDescent="0.55000000000000004">
      <c r="A192" s="3" t="s">
        <v>286</v>
      </c>
      <c r="B192" t="s">
        <v>206</v>
      </c>
      <c r="C192" t="s">
        <v>198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U192" t="s">
        <v>174</v>
      </c>
      <c r="W192">
        <v>0</v>
      </c>
      <c r="X192" t="s">
        <v>174</v>
      </c>
      <c r="Y192" t="s">
        <v>174</v>
      </c>
      <c r="Z192" t="s">
        <v>174</v>
      </c>
      <c r="AA192">
        <v>33.333300000000001</v>
      </c>
      <c r="AB192" t="s">
        <v>174</v>
      </c>
      <c r="AC192" t="s">
        <v>174</v>
      </c>
      <c r="AD192" t="s">
        <v>174</v>
      </c>
    </row>
    <row r="193" spans="1:34" hidden="1" x14ac:dyDescent="0.55000000000000004">
      <c r="A193" s="3" t="s">
        <v>286</v>
      </c>
      <c r="B193" t="s">
        <v>206</v>
      </c>
      <c r="C193" t="s">
        <v>198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174</v>
      </c>
      <c r="M193" t="s">
        <v>174</v>
      </c>
      <c r="N193">
        <v>117.556</v>
      </c>
      <c r="O193">
        <v>1175.56</v>
      </c>
      <c r="P193" t="s">
        <v>174</v>
      </c>
      <c r="Q193">
        <v>0.47</v>
      </c>
      <c r="R193">
        <v>56.247</v>
      </c>
      <c r="S193" t="s">
        <v>174</v>
      </c>
      <c r="U193" t="s">
        <v>174</v>
      </c>
      <c r="V193">
        <f t="shared" si="0"/>
        <v>0</v>
      </c>
      <c r="W193">
        <v>0</v>
      </c>
      <c r="X193" t="s">
        <v>174</v>
      </c>
      <c r="Y193" t="s">
        <v>174</v>
      </c>
      <c r="Z193" t="s">
        <v>174</v>
      </c>
      <c r="AA193" t="s">
        <v>174</v>
      </c>
      <c r="AB193" t="s">
        <v>174</v>
      </c>
      <c r="AC193" t="s">
        <v>174</v>
      </c>
      <c r="AD193" t="s">
        <v>174</v>
      </c>
    </row>
    <row r="194" spans="1:34" hidden="1" x14ac:dyDescent="0.55000000000000004">
      <c r="A194" s="3" t="s">
        <v>286</v>
      </c>
      <c r="B194" t="s">
        <v>206</v>
      </c>
      <c r="C194" t="s">
        <v>198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174</v>
      </c>
      <c r="M194" t="s">
        <v>174</v>
      </c>
      <c r="N194">
        <v>125.878</v>
      </c>
      <c r="O194">
        <v>1258.78</v>
      </c>
      <c r="P194" t="s">
        <v>174</v>
      </c>
      <c r="Q194">
        <v>0.47</v>
      </c>
      <c r="R194">
        <v>42.9</v>
      </c>
      <c r="S194" t="s">
        <v>174</v>
      </c>
      <c r="U194" t="s">
        <v>174</v>
      </c>
      <c r="V194">
        <f t="shared" si="0"/>
        <v>0</v>
      </c>
      <c r="W194">
        <v>0</v>
      </c>
      <c r="X194" t="s">
        <v>174</v>
      </c>
      <c r="Y194" t="s">
        <v>174</v>
      </c>
      <c r="Z194" t="s">
        <v>174</v>
      </c>
      <c r="AA194" t="s">
        <v>174</v>
      </c>
      <c r="AB194" t="s">
        <v>174</v>
      </c>
      <c r="AC194" t="s">
        <v>174</v>
      </c>
      <c r="AD194" t="s">
        <v>174</v>
      </c>
    </row>
    <row r="195" spans="1:34" hidden="1" x14ac:dyDescent="0.55000000000000004">
      <c r="A195" s="3" t="s">
        <v>286</v>
      </c>
      <c r="B195" t="s">
        <v>206</v>
      </c>
      <c r="C195" t="s">
        <v>198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174</v>
      </c>
      <c r="M195" t="s">
        <v>174</v>
      </c>
      <c r="N195">
        <v>187.90199999999999</v>
      </c>
      <c r="O195">
        <v>1879.02</v>
      </c>
      <c r="P195" t="s">
        <v>174</v>
      </c>
      <c r="Q195">
        <v>0.68</v>
      </c>
      <c r="R195">
        <v>42.9</v>
      </c>
      <c r="S195" t="s">
        <v>174</v>
      </c>
      <c r="U195" t="s">
        <v>174</v>
      </c>
      <c r="V195">
        <f t="shared" si="0"/>
        <v>0</v>
      </c>
      <c r="W195">
        <v>0</v>
      </c>
      <c r="X195" t="s">
        <v>174</v>
      </c>
      <c r="Y195" t="s">
        <v>174</v>
      </c>
      <c r="Z195" t="s">
        <v>174</v>
      </c>
      <c r="AA195" t="s">
        <v>174</v>
      </c>
      <c r="AB195" t="s">
        <v>174</v>
      </c>
      <c r="AC195" t="s">
        <v>174</v>
      </c>
      <c r="AD195" t="s">
        <v>174</v>
      </c>
    </row>
    <row r="196" spans="1:34" hidden="1" x14ac:dyDescent="0.55000000000000004">
      <c r="A196" s="3" t="s">
        <v>286</v>
      </c>
      <c r="B196" t="s">
        <v>206</v>
      </c>
      <c r="C196" t="s">
        <v>198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174</v>
      </c>
      <c r="M196" t="s">
        <v>174</v>
      </c>
      <c r="N196">
        <v>275.161</v>
      </c>
      <c r="O196">
        <v>2751.61</v>
      </c>
      <c r="P196" t="s">
        <v>174</v>
      </c>
      <c r="Q196">
        <v>0.86</v>
      </c>
      <c r="R196">
        <v>44.807000000000002</v>
      </c>
      <c r="S196" t="s">
        <v>174</v>
      </c>
      <c r="U196" t="s">
        <v>174</v>
      </c>
      <c r="V196">
        <f t="shared" si="0"/>
        <v>0</v>
      </c>
      <c r="W196">
        <v>0</v>
      </c>
      <c r="X196" t="s">
        <v>174</v>
      </c>
      <c r="Y196" t="s">
        <v>174</v>
      </c>
      <c r="Z196" t="s">
        <v>174</v>
      </c>
      <c r="AA196" t="s">
        <v>174</v>
      </c>
      <c r="AB196" t="s">
        <v>174</v>
      </c>
      <c r="AC196" t="s">
        <v>174</v>
      </c>
      <c r="AD196" t="s">
        <v>174</v>
      </c>
      <c r="AF196">
        <v>57.62</v>
      </c>
    </row>
    <row r="197" spans="1:34" hidden="1" x14ac:dyDescent="0.55000000000000004">
      <c r="A197" s="3" t="s">
        <v>286</v>
      </c>
      <c r="B197" t="s">
        <v>206</v>
      </c>
      <c r="C197" t="s">
        <v>198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174</v>
      </c>
      <c r="M197" t="s">
        <v>174</v>
      </c>
      <c r="N197">
        <v>297.44</v>
      </c>
      <c r="O197">
        <v>2974.4</v>
      </c>
      <c r="P197" t="s">
        <v>174</v>
      </c>
      <c r="Q197">
        <v>0.6</v>
      </c>
      <c r="R197">
        <v>34.32</v>
      </c>
      <c r="S197" t="s">
        <v>174</v>
      </c>
      <c r="U197" t="s">
        <v>174</v>
      </c>
      <c r="V197">
        <f t="shared" si="0"/>
        <v>0</v>
      </c>
      <c r="W197">
        <v>0</v>
      </c>
      <c r="X197" t="s">
        <v>174</v>
      </c>
      <c r="Y197" t="s">
        <v>174</v>
      </c>
      <c r="Z197" t="s">
        <v>174</v>
      </c>
      <c r="AA197" t="s">
        <v>174</v>
      </c>
      <c r="AB197" t="s">
        <v>174</v>
      </c>
      <c r="AC197" t="s">
        <v>174</v>
      </c>
      <c r="AD197" t="s">
        <v>174</v>
      </c>
    </row>
    <row r="198" spans="1:34" hidden="1" x14ac:dyDescent="0.55000000000000004">
      <c r="A198" s="3" t="s">
        <v>286</v>
      </c>
      <c r="B198" t="s">
        <v>206</v>
      </c>
      <c r="C198" t="s">
        <v>198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174</v>
      </c>
      <c r="M198" t="s">
        <v>174</v>
      </c>
      <c r="N198">
        <v>508.12700000000001</v>
      </c>
      <c r="O198">
        <v>5081.2700000000004</v>
      </c>
      <c r="P198" t="s">
        <v>174</v>
      </c>
      <c r="Q198">
        <v>0.97</v>
      </c>
      <c r="R198">
        <v>40.04</v>
      </c>
      <c r="S198" t="s">
        <v>174</v>
      </c>
      <c r="U198" t="s">
        <v>174</v>
      </c>
      <c r="V198">
        <f t="shared" si="0"/>
        <v>0</v>
      </c>
      <c r="W198">
        <v>0</v>
      </c>
      <c r="X198" t="s">
        <v>174</v>
      </c>
      <c r="Y198" t="s">
        <v>174</v>
      </c>
      <c r="Z198" t="s">
        <v>174</v>
      </c>
      <c r="AA198" t="s">
        <v>174</v>
      </c>
      <c r="AB198" t="s">
        <v>174</v>
      </c>
      <c r="AC198" t="s">
        <v>174</v>
      </c>
      <c r="AD198" t="s">
        <v>174</v>
      </c>
      <c r="AG198">
        <v>76.72</v>
      </c>
    </row>
    <row r="199" spans="1:34" hidden="1" x14ac:dyDescent="0.55000000000000004">
      <c r="A199" s="3" t="s">
        <v>286</v>
      </c>
      <c r="B199" t="s">
        <v>206</v>
      </c>
      <c r="C199" t="s">
        <v>198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174</v>
      </c>
      <c r="M199" t="s">
        <v>174</v>
      </c>
      <c r="N199">
        <v>574.38300000000004</v>
      </c>
      <c r="O199">
        <v>5743.83</v>
      </c>
      <c r="P199" t="s">
        <v>174</v>
      </c>
      <c r="Q199">
        <v>0.93</v>
      </c>
      <c r="R199">
        <v>36.226999999999997</v>
      </c>
      <c r="S199" t="s">
        <v>174</v>
      </c>
      <c r="U199" t="s">
        <v>174</v>
      </c>
      <c r="V199">
        <f t="shared" si="0"/>
        <v>0</v>
      </c>
      <c r="W199">
        <v>0</v>
      </c>
      <c r="X199" t="s">
        <v>174</v>
      </c>
      <c r="Y199" t="s">
        <v>174</v>
      </c>
      <c r="Z199" t="s">
        <v>174</v>
      </c>
      <c r="AA199" t="s">
        <v>174</v>
      </c>
      <c r="AB199" t="s">
        <v>174</v>
      </c>
      <c r="AC199" t="s">
        <v>174</v>
      </c>
      <c r="AD199" t="s">
        <v>174</v>
      </c>
    </row>
    <row r="200" spans="1:34" hidden="1" x14ac:dyDescent="0.55000000000000004">
      <c r="A200" s="3" t="s">
        <v>286</v>
      </c>
      <c r="B200" t="s">
        <v>206</v>
      </c>
      <c r="C200" t="s">
        <v>198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174</v>
      </c>
      <c r="M200" t="s">
        <v>174</v>
      </c>
      <c r="N200">
        <v>519.28099999999995</v>
      </c>
      <c r="O200">
        <v>5192.8100000000004</v>
      </c>
      <c r="P200" t="s">
        <v>174</v>
      </c>
      <c r="Q200" t="s">
        <v>174</v>
      </c>
      <c r="R200">
        <v>37.18</v>
      </c>
      <c r="S200" t="s">
        <v>174</v>
      </c>
      <c r="U200" t="s">
        <v>174</v>
      </c>
      <c r="V200">
        <f t="shared" si="0"/>
        <v>0</v>
      </c>
      <c r="W200">
        <v>0</v>
      </c>
      <c r="X200" t="s">
        <v>174</v>
      </c>
      <c r="Y200" t="s">
        <v>174</v>
      </c>
      <c r="Z200" t="s">
        <v>174</v>
      </c>
      <c r="AA200" t="s">
        <v>174</v>
      </c>
      <c r="AB200" t="s">
        <v>174</v>
      </c>
      <c r="AC200" t="s">
        <v>174</v>
      </c>
      <c r="AD200" t="s">
        <v>174</v>
      </c>
    </row>
    <row r="201" spans="1:34" x14ac:dyDescent="0.55000000000000004">
      <c r="A201" s="3" t="s">
        <v>286</v>
      </c>
      <c r="B201" t="s">
        <v>206</v>
      </c>
      <c r="C201" t="s">
        <v>198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U201" t="s">
        <v>174</v>
      </c>
      <c r="X201" t="s">
        <v>174</v>
      </c>
      <c r="Y201" t="s">
        <v>174</v>
      </c>
      <c r="Z201" t="s">
        <v>174</v>
      </c>
      <c r="AA201">
        <v>33.333300000000001</v>
      </c>
      <c r="AB201" t="s">
        <v>174</v>
      </c>
      <c r="AC201" t="s">
        <v>174</v>
      </c>
      <c r="AD201" t="s">
        <v>174</v>
      </c>
    </row>
    <row r="202" spans="1:34" hidden="1" x14ac:dyDescent="0.55000000000000004">
      <c r="A202" s="3" t="s">
        <v>286</v>
      </c>
      <c r="B202" t="s">
        <v>206</v>
      </c>
      <c r="C202" t="s">
        <v>198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174</v>
      </c>
      <c r="M202" t="s">
        <v>174</v>
      </c>
      <c r="N202">
        <v>97.144999999999996</v>
      </c>
      <c r="O202">
        <v>971.45</v>
      </c>
      <c r="P202" t="s">
        <v>174</v>
      </c>
      <c r="Q202">
        <v>0.46</v>
      </c>
      <c r="R202">
        <v>45.76</v>
      </c>
      <c r="S202" t="s">
        <v>174</v>
      </c>
      <c r="U202" t="s">
        <v>174</v>
      </c>
      <c r="V202">
        <f t="shared" si="0"/>
        <v>0</v>
      </c>
      <c r="W202">
        <v>0</v>
      </c>
      <c r="X202" t="s">
        <v>174</v>
      </c>
      <c r="Y202" t="s">
        <v>174</v>
      </c>
      <c r="Z202" t="s">
        <v>174</v>
      </c>
      <c r="AA202" t="s">
        <v>174</v>
      </c>
      <c r="AB202" t="s">
        <v>174</v>
      </c>
      <c r="AC202" t="s">
        <v>174</v>
      </c>
      <c r="AD202" t="s">
        <v>174</v>
      </c>
      <c r="AH202">
        <v>107.25</v>
      </c>
    </row>
    <row r="203" spans="1:34" hidden="1" x14ac:dyDescent="0.55000000000000004">
      <c r="A203" s="3" t="s">
        <v>286</v>
      </c>
      <c r="B203" t="s">
        <v>206</v>
      </c>
      <c r="C203" t="s">
        <v>198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174</v>
      </c>
      <c r="M203" t="s">
        <v>174</v>
      </c>
      <c r="N203">
        <v>129.386</v>
      </c>
      <c r="O203">
        <v>1293.8599999999999</v>
      </c>
      <c r="P203" t="s">
        <v>174</v>
      </c>
      <c r="Q203">
        <v>0.56000000000000005</v>
      </c>
      <c r="R203">
        <v>45.76</v>
      </c>
      <c r="S203" t="s">
        <v>174</v>
      </c>
      <c r="U203" t="s">
        <v>174</v>
      </c>
      <c r="V203">
        <f t="shared" si="0"/>
        <v>0</v>
      </c>
      <c r="W203">
        <v>0</v>
      </c>
      <c r="X203" t="s">
        <v>174</v>
      </c>
      <c r="Y203" t="s">
        <v>174</v>
      </c>
      <c r="Z203" t="s">
        <v>174</v>
      </c>
      <c r="AA203" t="s">
        <v>174</v>
      </c>
      <c r="AB203" t="s">
        <v>174</v>
      </c>
      <c r="AC203" t="s">
        <v>174</v>
      </c>
      <c r="AD203" t="s">
        <v>174</v>
      </c>
    </row>
    <row r="204" spans="1:34" hidden="1" x14ac:dyDescent="0.55000000000000004">
      <c r="A204" s="3" t="s">
        <v>286</v>
      </c>
      <c r="B204" t="s">
        <v>206</v>
      </c>
      <c r="C204" t="s">
        <v>198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174</v>
      </c>
      <c r="M204" t="s">
        <v>174</v>
      </c>
      <c r="N204">
        <v>181.21899999999999</v>
      </c>
      <c r="O204">
        <v>1812.19</v>
      </c>
      <c r="P204" t="s">
        <v>174</v>
      </c>
      <c r="Q204">
        <v>0.68</v>
      </c>
      <c r="R204">
        <v>39.087000000000003</v>
      </c>
      <c r="S204" t="s">
        <v>174</v>
      </c>
      <c r="U204" t="s">
        <v>174</v>
      </c>
      <c r="V204">
        <f t="shared" si="0"/>
        <v>0</v>
      </c>
      <c r="W204">
        <v>0</v>
      </c>
      <c r="X204" t="s">
        <v>174</v>
      </c>
      <c r="Y204" t="s">
        <v>174</v>
      </c>
      <c r="Z204" t="s">
        <v>174</v>
      </c>
      <c r="AA204" t="s">
        <v>174</v>
      </c>
      <c r="AB204" t="s">
        <v>174</v>
      </c>
      <c r="AC204" t="s">
        <v>174</v>
      </c>
      <c r="AD204" t="s">
        <v>174</v>
      </c>
    </row>
    <row r="205" spans="1:34" hidden="1" x14ac:dyDescent="0.55000000000000004">
      <c r="A205" s="3" t="s">
        <v>286</v>
      </c>
      <c r="B205" t="s">
        <v>206</v>
      </c>
      <c r="C205" t="s">
        <v>198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174</v>
      </c>
      <c r="M205" t="s">
        <v>174</v>
      </c>
      <c r="N205">
        <v>199.93299999999999</v>
      </c>
      <c r="O205">
        <v>1999.33</v>
      </c>
      <c r="P205" t="s">
        <v>174</v>
      </c>
      <c r="Q205">
        <v>0.65</v>
      </c>
      <c r="R205">
        <v>34.32</v>
      </c>
      <c r="S205" t="s">
        <v>174</v>
      </c>
      <c r="U205" t="s">
        <v>174</v>
      </c>
      <c r="V205">
        <f t="shared" si="0"/>
        <v>0</v>
      </c>
      <c r="W205">
        <v>0</v>
      </c>
      <c r="X205" t="s">
        <v>174</v>
      </c>
      <c r="Y205" t="s">
        <v>174</v>
      </c>
      <c r="Z205" t="s">
        <v>174</v>
      </c>
      <c r="AA205" t="s">
        <v>174</v>
      </c>
      <c r="AB205" t="s">
        <v>174</v>
      </c>
      <c r="AC205" t="s">
        <v>174</v>
      </c>
      <c r="AD205" t="s">
        <v>174</v>
      </c>
    </row>
    <row r="206" spans="1:34" hidden="1" x14ac:dyDescent="0.55000000000000004">
      <c r="A206" s="3" t="s">
        <v>286</v>
      </c>
      <c r="B206" t="s">
        <v>206</v>
      </c>
      <c r="C206" t="s">
        <v>198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174</v>
      </c>
      <c r="M206" t="s">
        <v>174</v>
      </c>
      <c r="N206">
        <v>411.84</v>
      </c>
      <c r="O206">
        <v>4118.3999999999996</v>
      </c>
      <c r="P206" t="s">
        <v>174</v>
      </c>
      <c r="Q206">
        <v>0.78</v>
      </c>
      <c r="R206">
        <v>61.966999999999999</v>
      </c>
      <c r="S206" t="s">
        <v>174</v>
      </c>
      <c r="U206" t="s">
        <v>174</v>
      </c>
      <c r="V206">
        <f t="shared" si="0"/>
        <v>0</v>
      </c>
      <c r="W206">
        <v>0</v>
      </c>
      <c r="X206" t="s">
        <v>174</v>
      </c>
      <c r="Y206" t="s">
        <v>174</v>
      </c>
      <c r="Z206" t="s">
        <v>174</v>
      </c>
      <c r="AA206" t="s">
        <v>174</v>
      </c>
      <c r="AB206" t="s">
        <v>174</v>
      </c>
      <c r="AC206" t="s">
        <v>174</v>
      </c>
      <c r="AD206" t="s">
        <v>174</v>
      </c>
    </row>
    <row r="207" spans="1:34" hidden="1" x14ac:dyDescent="0.55000000000000004">
      <c r="A207" s="3" t="s">
        <v>286</v>
      </c>
      <c r="B207" t="s">
        <v>206</v>
      </c>
      <c r="C207" t="s">
        <v>198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174</v>
      </c>
      <c r="M207" t="s">
        <v>174</v>
      </c>
      <c r="N207">
        <v>382.28699999999998</v>
      </c>
      <c r="O207">
        <v>3822.87</v>
      </c>
      <c r="P207" t="s">
        <v>174</v>
      </c>
      <c r="Q207">
        <v>0.7</v>
      </c>
      <c r="R207">
        <v>34.32</v>
      </c>
      <c r="S207" t="s">
        <v>174</v>
      </c>
      <c r="U207" t="s">
        <v>174</v>
      </c>
      <c r="V207">
        <f t="shared" si="0"/>
        <v>0</v>
      </c>
      <c r="W207">
        <v>0</v>
      </c>
      <c r="X207" t="s">
        <v>174</v>
      </c>
      <c r="Y207" t="s">
        <v>174</v>
      </c>
      <c r="Z207" t="s">
        <v>174</v>
      </c>
      <c r="AA207" t="s">
        <v>174</v>
      </c>
      <c r="AB207" t="s">
        <v>174</v>
      </c>
      <c r="AC207" t="s">
        <v>174</v>
      </c>
      <c r="AD207" t="s">
        <v>174</v>
      </c>
    </row>
    <row r="208" spans="1:34" hidden="1" x14ac:dyDescent="0.55000000000000004">
      <c r="A208" s="3" t="s">
        <v>287</v>
      </c>
      <c r="B208" t="s">
        <v>206</v>
      </c>
      <c r="C208" t="s">
        <v>198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174</v>
      </c>
      <c r="M208" t="s">
        <v>174</v>
      </c>
      <c r="N208">
        <v>514.79999999999995</v>
      </c>
      <c r="O208">
        <v>5148</v>
      </c>
      <c r="P208" t="s">
        <v>174</v>
      </c>
      <c r="Q208">
        <v>0.61</v>
      </c>
      <c r="R208">
        <v>39.087000000000003</v>
      </c>
      <c r="S208" t="s">
        <v>174</v>
      </c>
      <c r="U208" t="s">
        <v>174</v>
      </c>
      <c r="V208">
        <f t="shared" si="0"/>
        <v>0</v>
      </c>
      <c r="W208">
        <v>0</v>
      </c>
      <c r="X208" t="s">
        <v>174</v>
      </c>
      <c r="Y208" t="s">
        <v>174</v>
      </c>
      <c r="Z208" t="s">
        <v>174</v>
      </c>
      <c r="AA208" t="s">
        <v>174</v>
      </c>
      <c r="AB208" t="s">
        <v>174</v>
      </c>
      <c r="AC208" t="s">
        <v>174</v>
      </c>
      <c r="AD208" t="s">
        <v>174</v>
      </c>
    </row>
    <row r="209" spans="1:34" hidden="1" x14ac:dyDescent="0.55000000000000004">
      <c r="A209" s="3" t="s">
        <v>287</v>
      </c>
      <c r="B209" t="s">
        <v>206</v>
      </c>
      <c r="C209" t="s">
        <v>198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174</v>
      </c>
      <c r="M209" t="s">
        <v>174</v>
      </c>
      <c r="N209">
        <v>525.66800000000001</v>
      </c>
      <c r="O209">
        <v>5256.68</v>
      </c>
      <c r="P209" t="s">
        <v>174</v>
      </c>
      <c r="Q209" t="s">
        <v>174</v>
      </c>
      <c r="R209">
        <v>39.087000000000003</v>
      </c>
      <c r="S209" t="s">
        <v>174</v>
      </c>
      <c r="U209" t="s">
        <v>174</v>
      </c>
      <c r="V209">
        <f t="shared" si="0"/>
        <v>0</v>
      </c>
      <c r="W209">
        <v>0</v>
      </c>
      <c r="X209" t="s">
        <v>174</v>
      </c>
      <c r="Y209" t="s">
        <v>174</v>
      </c>
      <c r="Z209" t="s">
        <v>174</v>
      </c>
      <c r="AA209" t="s">
        <v>174</v>
      </c>
      <c r="AB209" t="s">
        <v>174</v>
      </c>
      <c r="AC209" t="s">
        <v>174</v>
      </c>
      <c r="AD209" t="s">
        <v>174</v>
      </c>
    </row>
    <row r="210" spans="1:34" x14ac:dyDescent="0.55000000000000004">
      <c r="A210" s="3" t="s">
        <v>287</v>
      </c>
      <c r="B210" t="s">
        <v>206</v>
      </c>
      <c r="C210" t="s">
        <v>198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U210" t="s">
        <v>174</v>
      </c>
    </row>
    <row r="211" spans="1:34" x14ac:dyDescent="0.55000000000000004">
      <c r="A211" s="3" t="s">
        <v>287</v>
      </c>
      <c r="B211" t="s">
        <v>206</v>
      </c>
      <c r="C211" t="s">
        <v>198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U211" t="s">
        <v>174</v>
      </c>
    </row>
    <row r="212" spans="1:34" x14ac:dyDescent="0.55000000000000004">
      <c r="A212" s="3" t="s">
        <v>287</v>
      </c>
      <c r="B212" t="s">
        <v>206</v>
      </c>
      <c r="C212" t="s">
        <v>198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U212" t="s">
        <v>174</v>
      </c>
    </row>
    <row r="213" spans="1:34" x14ac:dyDescent="0.55000000000000004">
      <c r="A213" s="3" t="s">
        <v>287</v>
      </c>
      <c r="B213" t="s">
        <v>206</v>
      </c>
      <c r="C213" t="s">
        <v>198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U213" t="s">
        <v>174</v>
      </c>
      <c r="W213">
        <v>0</v>
      </c>
      <c r="X213" t="s">
        <v>174</v>
      </c>
      <c r="Y213" t="s">
        <v>174</v>
      </c>
      <c r="Z213" t="s">
        <v>174</v>
      </c>
      <c r="AA213">
        <v>33.333300000000001</v>
      </c>
      <c r="AB213" t="s">
        <v>174</v>
      </c>
      <c r="AC213" t="s">
        <v>174</v>
      </c>
      <c r="AD213" t="s">
        <v>174</v>
      </c>
      <c r="AF213">
        <v>65.94</v>
      </c>
    </row>
    <row r="214" spans="1:34" x14ac:dyDescent="0.55000000000000004">
      <c r="A214" s="3" t="s">
        <v>287</v>
      </c>
      <c r="B214" t="s">
        <v>206</v>
      </c>
      <c r="C214" t="s">
        <v>198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U214" t="s">
        <v>174</v>
      </c>
    </row>
    <row r="215" spans="1:34" hidden="1" x14ac:dyDescent="0.55000000000000004">
      <c r="A215" s="3" t="s">
        <v>287</v>
      </c>
      <c r="B215" t="s">
        <v>206</v>
      </c>
      <c r="C215" t="s">
        <v>198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174</v>
      </c>
      <c r="M215" t="s">
        <v>174</v>
      </c>
      <c r="N215">
        <v>151.91399999999999</v>
      </c>
      <c r="O215">
        <v>1519.14</v>
      </c>
      <c r="P215" t="s">
        <v>174</v>
      </c>
      <c r="Q215">
        <v>0.66</v>
      </c>
      <c r="R215">
        <v>75.313000000000002</v>
      </c>
      <c r="S215" t="s">
        <v>174</v>
      </c>
      <c r="U215" t="s">
        <v>174</v>
      </c>
      <c r="V215">
        <f t="shared" si="0"/>
        <v>0</v>
      </c>
      <c r="W215">
        <v>0</v>
      </c>
      <c r="X215" t="s">
        <v>174</v>
      </c>
      <c r="Y215" t="s">
        <v>174</v>
      </c>
      <c r="Z215" t="s">
        <v>174</v>
      </c>
      <c r="AA215" t="s">
        <v>174</v>
      </c>
      <c r="AB215" t="s">
        <v>174</v>
      </c>
      <c r="AC215" t="s">
        <v>174</v>
      </c>
      <c r="AD215" t="s">
        <v>174</v>
      </c>
    </row>
    <row r="216" spans="1:34" hidden="1" x14ac:dyDescent="0.55000000000000004">
      <c r="A216" s="3" t="s">
        <v>287</v>
      </c>
      <c r="B216" t="s">
        <v>206</v>
      </c>
      <c r="C216" t="s">
        <v>198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174</v>
      </c>
      <c r="M216" t="s">
        <v>174</v>
      </c>
      <c r="N216">
        <v>157.17599999999999</v>
      </c>
      <c r="O216">
        <v>1571.76</v>
      </c>
      <c r="P216" t="s">
        <v>174</v>
      </c>
      <c r="Q216">
        <v>0.64</v>
      </c>
      <c r="R216">
        <v>68.64</v>
      </c>
      <c r="S216" t="s">
        <v>174</v>
      </c>
      <c r="U216" t="s">
        <v>174</v>
      </c>
      <c r="V216">
        <f t="shared" si="0"/>
        <v>0</v>
      </c>
      <c r="W216">
        <v>0</v>
      </c>
      <c r="X216" t="s">
        <v>174</v>
      </c>
      <c r="Y216" t="s">
        <v>174</v>
      </c>
      <c r="Z216" t="s">
        <v>174</v>
      </c>
      <c r="AA216" t="s">
        <v>174</v>
      </c>
      <c r="AB216" t="s">
        <v>174</v>
      </c>
      <c r="AC216" t="s">
        <v>174</v>
      </c>
      <c r="AD216" t="s">
        <v>174</v>
      </c>
      <c r="AG216">
        <v>82.6</v>
      </c>
    </row>
    <row r="217" spans="1:34" hidden="1" x14ac:dyDescent="0.55000000000000004">
      <c r="A217" s="3" t="s">
        <v>287</v>
      </c>
      <c r="B217" t="s">
        <v>206</v>
      </c>
      <c r="C217" t="s">
        <v>198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174</v>
      </c>
      <c r="M217" t="s">
        <v>174</v>
      </c>
      <c r="N217">
        <v>241.327</v>
      </c>
      <c r="O217">
        <v>2413.27</v>
      </c>
      <c r="P217" t="s">
        <v>174</v>
      </c>
      <c r="Q217">
        <v>0.89</v>
      </c>
      <c r="R217">
        <v>87.706999999999994</v>
      </c>
      <c r="S217" t="s">
        <v>174</v>
      </c>
      <c r="U217" t="s">
        <v>174</v>
      </c>
      <c r="V217">
        <f t="shared" si="0"/>
        <v>0</v>
      </c>
      <c r="W217">
        <v>0</v>
      </c>
    </row>
    <row r="218" spans="1:34" hidden="1" x14ac:dyDescent="0.55000000000000004">
      <c r="A218" s="3" t="s">
        <v>287</v>
      </c>
      <c r="B218" t="s">
        <v>206</v>
      </c>
      <c r="C218" t="s">
        <v>198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174</v>
      </c>
      <c r="M218" t="s">
        <v>174</v>
      </c>
      <c r="N218">
        <v>363.02</v>
      </c>
      <c r="O218">
        <v>3630.2</v>
      </c>
      <c r="P218" t="s">
        <v>174</v>
      </c>
      <c r="Q218">
        <v>0.93</v>
      </c>
      <c r="R218">
        <v>102.00700000000001</v>
      </c>
      <c r="S218" t="s">
        <v>174</v>
      </c>
      <c r="U218" t="s">
        <v>174</v>
      </c>
      <c r="V218">
        <f t="shared" si="0"/>
        <v>0</v>
      </c>
      <c r="W218">
        <v>0</v>
      </c>
    </row>
    <row r="219" spans="1:34" hidden="1" x14ac:dyDescent="0.55000000000000004">
      <c r="A219" s="3" t="s">
        <v>287</v>
      </c>
      <c r="B219" t="s">
        <v>206</v>
      </c>
      <c r="C219" t="s">
        <v>198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174</v>
      </c>
      <c r="M219" t="s">
        <v>174</v>
      </c>
      <c r="N219">
        <v>486.2</v>
      </c>
      <c r="O219">
        <v>4862</v>
      </c>
      <c r="P219" t="s">
        <v>174</v>
      </c>
      <c r="Q219">
        <v>0.84</v>
      </c>
      <c r="R219">
        <v>85.8</v>
      </c>
      <c r="S219" t="s">
        <v>174</v>
      </c>
      <c r="U219" t="s">
        <v>174</v>
      </c>
      <c r="V219">
        <f t="shared" si="0"/>
        <v>0</v>
      </c>
      <c r="W219">
        <v>0</v>
      </c>
    </row>
    <row r="220" spans="1:34" hidden="1" x14ac:dyDescent="0.55000000000000004">
      <c r="A220" s="3" t="s">
        <v>287</v>
      </c>
      <c r="B220" t="s">
        <v>206</v>
      </c>
      <c r="C220" t="s">
        <v>198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174</v>
      </c>
      <c r="M220" t="s">
        <v>174</v>
      </c>
      <c r="N220">
        <v>638.73299999999995</v>
      </c>
      <c r="O220">
        <v>6387.33</v>
      </c>
      <c r="P220" t="s">
        <v>174</v>
      </c>
      <c r="Q220">
        <v>0.76</v>
      </c>
      <c r="R220">
        <v>102.00700000000001</v>
      </c>
      <c r="S220" t="s">
        <v>174</v>
      </c>
      <c r="U220" t="s">
        <v>174</v>
      </c>
      <c r="V220">
        <f t="shared" si="0"/>
        <v>0</v>
      </c>
      <c r="W220">
        <v>0</v>
      </c>
    </row>
    <row r="221" spans="1:34" hidden="1" x14ac:dyDescent="0.55000000000000004">
      <c r="A221" s="3" t="s">
        <v>287</v>
      </c>
      <c r="B221" t="s">
        <v>206</v>
      </c>
      <c r="C221" t="s">
        <v>198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174</v>
      </c>
      <c r="M221" t="s">
        <v>174</v>
      </c>
      <c r="N221">
        <v>561.89499999999998</v>
      </c>
      <c r="O221">
        <v>5618.95</v>
      </c>
      <c r="P221" t="s">
        <v>174</v>
      </c>
      <c r="Q221">
        <v>0.43</v>
      </c>
      <c r="R221">
        <v>75.313000000000002</v>
      </c>
      <c r="S221" t="s">
        <v>174</v>
      </c>
      <c r="U221" t="s">
        <v>174</v>
      </c>
      <c r="V221">
        <f t="shared" si="0"/>
        <v>0</v>
      </c>
      <c r="W221">
        <v>0</v>
      </c>
      <c r="X221" t="s">
        <v>174</v>
      </c>
      <c r="Y221" t="s">
        <v>174</v>
      </c>
      <c r="Z221" t="s">
        <v>174</v>
      </c>
      <c r="AA221" t="s">
        <v>174</v>
      </c>
      <c r="AB221" t="s">
        <v>174</v>
      </c>
      <c r="AC221" t="s">
        <v>174</v>
      </c>
      <c r="AD221" t="s">
        <v>174</v>
      </c>
      <c r="AH221">
        <v>123.88</v>
      </c>
    </row>
    <row r="222" spans="1:34" hidden="1" x14ac:dyDescent="0.55000000000000004">
      <c r="A222" s="3" t="s">
        <v>287</v>
      </c>
      <c r="B222" t="s">
        <v>206</v>
      </c>
      <c r="C222" t="s">
        <v>198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174</v>
      </c>
      <c r="M222" t="s">
        <v>174</v>
      </c>
      <c r="N222">
        <v>526.62400000000002</v>
      </c>
      <c r="O222">
        <v>5266.24</v>
      </c>
      <c r="P222" t="s">
        <v>174</v>
      </c>
      <c r="Q222" t="s">
        <v>174</v>
      </c>
      <c r="R222">
        <v>67.686999999999998</v>
      </c>
      <c r="S222" t="s">
        <v>174</v>
      </c>
      <c r="U222" t="s">
        <v>174</v>
      </c>
      <c r="V222">
        <f t="shared" si="0"/>
        <v>0</v>
      </c>
      <c r="W222">
        <v>0</v>
      </c>
      <c r="X222" t="s">
        <v>174</v>
      </c>
      <c r="Y222" t="s">
        <v>174</v>
      </c>
      <c r="Z222" t="s">
        <v>174</v>
      </c>
      <c r="AA222" t="s">
        <v>174</v>
      </c>
      <c r="AB222" t="s">
        <v>174</v>
      </c>
      <c r="AC222" t="s">
        <v>174</v>
      </c>
      <c r="AD222" t="s">
        <v>174</v>
      </c>
    </row>
    <row r="223" spans="1:34" x14ac:dyDescent="0.55000000000000004">
      <c r="A223" s="3" t="s">
        <v>287</v>
      </c>
      <c r="B223" t="s">
        <v>206</v>
      </c>
      <c r="C223" t="s">
        <v>198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U223" t="s">
        <v>174</v>
      </c>
    </row>
    <row r="224" spans="1:34" hidden="1" x14ac:dyDescent="0.55000000000000004">
      <c r="A224" s="3" t="s">
        <v>287</v>
      </c>
      <c r="B224" t="s">
        <v>206</v>
      </c>
      <c r="C224" t="s">
        <v>198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174</v>
      </c>
      <c r="M224" t="s">
        <v>174</v>
      </c>
      <c r="N224">
        <v>126.974</v>
      </c>
      <c r="O224">
        <v>1269.74</v>
      </c>
      <c r="P224" t="s">
        <v>174</v>
      </c>
      <c r="Q224">
        <v>0.63</v>
      </c>
      <c r="R224">
        <v>84.846999999999994</v>
      </c>
      <c r="S224" t="s">
        <v>174</v>
      </c>
      <c r="U224" t="s">
        <v>174</v>
      </c>
      <c r="V224">
        <f t="shared" si="0"/>
        <v>0</v>
      </c>
      <c r="W224">
        <v>0</v>
      </c>
      <c r="X224" t="s">
        <v>174</v>
      </c>
      <c r="Y224" t="s">
        <v>174</v>
      </c>
      <c r="Z224" t="s">
        <v>174</v>
      </c>
      <c r="AA224" t="s">
        <v>174</v>
      </c>
      <c r="AB224" t="s">
        <v>174</v>
      </c>
      <c r="AC224" t="s">
        <v>174</v>
      </c>
      <c r="AD224" t="s">
        <v>174</v>
      </c>
    </row>
    <row r="225" spans="1:41" hidden="1" x14ac:dyDescent="0.55000000000000004">
      <c r="A225" s="3" t="s">
        <v>288</v>
      </c>
      <c r="B225" t="s">
        <v>206</v>
      </c>
      <c r="C225" t="s">
        <v>198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174</v>
      </c>
      <c r="M225" t="s">
        <v>174</v>
      </c>
      <c r="N225">
        <v>168.36799999999999</v>
      </c>
      <c r="O225">
        <v>1683.68</v>
      </c>
      <c r="P225" t="s">
        <v>174</v>
      </c>
      <c r="Q225">
        <v>0.74</v>
      </c>
      <c r="R225">
        <v>89.613</v>
      </c>
      <c r="S225" t="s">
        <v>174</v>
      </c>
      <c r="U225" t="s">
        <v>174</v>
      </c>
      <c r="V225" t="s">
        <v>174</v>
      </c>
    </row>
    <row r="226" spans="1:41" hidden="1" x14ac:dyDescent="0.55000000000000004">
      <c r="A226" s="3" t="s">
        <v>288</v>
      </c>
      <c r="B226" t="s">
        <v>206</v>
      </c>
      <c r="C226" t="s">
        <v>198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174</v>
      </c>
      <c r="M226" t="s">
        <v>174</v>
      </c>
      <c r="N226">
        <v>217.26499999999999</v>
      </c>
      <c r="O226">
        <v>2172.65</v>
      </c>
      <c r="P226" t="s">
        <v>174</v>
      </c>
      <c r="Q226">
        <v>0.88</v>
      </c>
      <c r="R226">
        <v>82.94</v>
      </c>
      <c r="S226" t="s">
        <v>174</v>
      </c>
      <c r="U226" t="s">
        <v>174</v>
      </c>
      <c r="V226" t="s">
        <v>174</v>
      </c>
      <c r="X226">
        <v>0.314384</v>
      </c>
      <c r="Y226">
        <v>0.31370700000000001</v>
      </c>
      <c r="Z226">
        <v>0.30459399999999998</v>
      </c>
      <c r="AA226">
        <v>0.30813099999999999</v>
      </c>
      <c r="AB226">
        <v>0.30022300000000002</v>
      </c>
      <c r="AC226">
        <v>0.28689699999999996</v>
      </c>
      <c r="AD226">
        <v>0.28441299999999997</v>
      </c>
      <c r="AE226">
        <v>0.25300999999999996</v>
      </c>
      <c r="AH226">
        <f>X226/100</f>
        <v>3.1438400000000002E-3</v>
      </c>
      <c r="AI226">
        <f t="shared" ref="AI226:AN226" si="1">Y226/100</f>
        <v>3.13707E-3</v>
      </c>
      <c r="AJ226">
        <f t="shared" si="1"/>
        <v>3.0459399999999996E-3</v>
      </c>
      <c r="AK226">
        <f t="shared" si="1"/>
        <v>3.0813099999999999E-3</v>
      </c>
      <c r="AL226">
        <f t="shared" si="1"/>
        <v>3.0022300000000003E-3</v>
      </c>
      <c r="AM226">
        <f t="shared" si="1"/>
        <v>2.8689699999999998E-3</v>
      </c>
      <c r="AN226">
        <f t="shared" si="1"/>
        <v>2.8441299999999998E-3</v>
      </c>
      <c r="AO226">
        <f>AE226/100</f>
        <v>2.5300999999999995E-3</v>
      </c>
    </row>
    <row r="227" spans="1:41" hidden="1" x14ac:dyDescent="0.55000000000000004">
      <c r="A227" s="3" t="s">
        <v>288</v>
      </c>
      <c r="B227" t="s">
        <v>206</v>
      </c>
      <c r="C227" t="s">
        <v>198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174</v>
      </c>
      <c r="M227" t="s">
        <v>174</v>
      </c>
      <c r="N227">
        <v>290.51900000000001</v>
      </c>
      <c r="O227">
        <v>2905.19</v>
      </c>
      <c r="P227" t="s">
        <v>174</v>
      </c>
      <c r="Q227">
        <v>0.91</v>
      </c>
      <c r="R227">
        <v>92.472999999999999</v>
      </c>
      <c r="S227" t="s">
        <v>174</v>
      </c>
      <c r="U227" t="s">
        <v>174</v>
      </c>
      <c r="V227" t="s">
        <v>174</v>
      </c>
    </row>
    <row r="228" spans="1:41" hidden="1" x14ac:dyDescent="0.55000000000000004">
      <c r="A228" s="3" t="s">
        <v>288</v>
      </c>
      <c r="B228" t="s">
        <v>206</v>
      </c>
      <c r="C228" t="s">
        <v>198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174</v>
      </c>
      <c r="M228" t="s">
        <v>174</v>
      </c>
      <c r="N228">
        <v>317.45999999999998</v>
      </c>
      <c r="O228">
        <v>3174.6</v>
      </c>
      <c r="P228" t="s">
        <v>174</v>
      </c>
      <c r="Q228">
        <v>0.56000000000000005</v>
      </c>
      <c r="R228">
        <v>69.593000000000004</v>
      </c>
      <c r="S228" t="s">
        <v>174</v>
      </c>
      <c r="U228" t="s">
        <v>174</v>
      </c>
      <c r="V228" t="s">
        <v>174</v>
      </c>
    </row>
    <row r="229" spans="1:41" hidden="1" x14ac:dyDescent="0.55000000000000004">
      <c r="A229" s="3" t="s">
        <v>288</v>
      </c>
      <c r="B229" t="s">
        <v>206</v>
      </c>
      <c r="C229" t="s">
        <v>198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174</v>
      </c>
      <c r="M229" t="s">
        <v>174</v>
      </c>
      <c r="N229">
        <v>431.86</v>
      </c>
      <c r="O229">
        <v>4318.6000000000004</v>
      </c>
      <c r="P229" t="s">
        <v>174</v>
      </c>
      <c r="Q229">
        <v>0.65</v>
      </c>
      <c r="R229">
        <v>89.613</v>
      </c>
      <c r="S229" t="s">
        <v>174</v>
      </c>
      <c r="U229" t="s">
        <v>174</v>
      </c>
      <c r="V229" t="s">
        <v>174</v>
      </c>
      <c r="X229">
        <v>0.31438500000000003</v>
      </c>
      <c r="Y229">
        <v>0.31912699999999999</v>
      </c>
      <c r="Z229">
        <v>0.30820799999999998</v>
      </c>
      <c r="AA229">
        <v>0.30210700000000001</v>
      </c>
      <c r="AB229">
        <v>0.28877999999999998</v>
      </c>
      <c r="AC229">
        <v>0.26460899999999998</v>
      </c>
      <c r="AD229">
        <v>0.262125</v>
      </c>
      <c r="AE229">
        <v>0.19578399999999999</v>
      </c>
      <c r="AF229">
        <v>59.15</v>
      </c>
      <c r="AH229">
        <f>X229/100</f>
        <v>3.1438500000000001E-3</v>
      </c>
      <c r="AI229">
        <f t="shared" ref="AI229:AO229" si="2">Y229/100</f>
        <v>3.19127E-3</v>
      </c>
      <c r="AJ229">
        <f t="shared" si="2"/>
        <v>3.0820799999999996E-3</v>
      </c>
      <c r="AK229">
        <f t="shared" si="2"/>
        <v>3.0210700000000003E-3</v>
      </c>
      <c r="AL229">
        <f t="shared" si="2"/>
        <v>2.8877999999999998E-3</v>
      </c>
      <c r="AM229">
        <f t="shared" si="2"/>
        <v>2.6460899999999998E-3</v>
      </c>
      <c r="AN229">
        <f t="shared" si="2"/>
        <v>2.6212499999999999E-3</v>
      </c>
      <c r="AO229">
        <f t="shared" si="2"/>
        <v>1.9578399999999998E-3</v>
      </c>
    </row>
    <row r="230" spans="1:41" hidden="1" x14ac:dyDescent="0.55000000000000004">
      <c r="A230" s="3" t="s">
        <v>288</v>
      </c>
      <c r="B230" t="s">
        <v>206</v>
      </c>
      <c r="C230" t="s">
        <v>198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174</v>
      </c>
      <c r="M230" t="s">
        <v>174</v>
      </c>
      <c r="N230">
        <v>457.98099999999999</v>
      </c>
      <c r="O230">
        <v>4579.8100000000004</v>
      </c>
      <c r="P230" t="s">
        <v>174</v>
      </c>
      <c r="Q230">
        <v>0.57999999999999996</v>
      </c>
      <c r="R230">
        <v>80.08</v>
      </c>
      <c r="S230" t="s">
        <v>174</v>
      </c>
      <c r="U230" t="s">
        <v>174</v>
      </c>
      <c r="V230" t="s">
        <v>174</v>
      </c>
    </row>
    <row r="231" spans="1:41" hidden="1" x14ac:dyDescent="0.55000000000000004">
      <c r="A231" s="3" t="s">
        <v>288</v>
      </c>
      <c r="B231" t="s">
        <v>206</v>
      </c>
      <c r="C231" t="s">
        <v>198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174</v>
      </c>
      <c r="M231" t="s">
        <v>174</v>
      </c>
      <c r="N231">
        <v>431.19600000000003</v>
      </c>
      <c r="O231">
        <v>4311.96</v>
      </c>
      <c r="P231" t="s">
        <v>174</v>
      </c>
      <c r="Q231" t="s">
        <v>174</v>
      </c>
      <c r="R231">
        <v>78.173000000000002</v>
      </c>
      <c r="S231" t="s">
        <v>174</v>
      </c>
      <c r="U231" t="s">
        <v>174</v>
      </c>
      <c r="V231" t="s">
        <v>174</v>
      </c>
    </row>
    <row r="232" spans="1:41" x14ac:dyDescent="0.55000000000000004">
      <c r="A232" s="3" t="s">
        <v>288</v>
      </c>
      <c r="B232" s="9">
        <v>36102</v>
      </c>
      <c r="C232" t="s">
        <v>198</v>
      </c>
      <c r="D232" s="1">
        <v>33939</v>
      </c>
      <c r="E232" s="1">
        <v>33809</v>
      </c>
      <c r="F232">
        <v>206</v>
      </c>
      <c r="G232" s="10">
        <v>0</v>
      </c>
      <c r="H232">
        <v>336</v>
      </c>
      <c r="I232" s="8"/>
      <c r="J232">
        <v>130</v>
      </c>
      <c r="K232" s="8">
        <v>0</v>
      </c>
      <c r="L232">
        <v>265.60000000000002</v>
      </c>
      <c r="M232">
        <v>2656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U232" t="s">
        <v>174</v>
      </c>
      <c r="V232" t="s">
        <v>174</v>
      </c>
      <c r="X232">
        <v>0.31498899999999996</v>
      </c>
      <c r="Y232">
        <v>0.31009399999999998</v>
      </c>
      <c r="Z232">
        <v>0.28411200000000003</v>
      </c>
      <c r="AA232">
        <v>0.26656800000000003</v>
      </c>
      <c r="AB232">
        <v>0.25986599999999999</v>
      </c>
      <c r="AC232">
        <v>0.247138</v>
      </c>
      <c r="AD232">
        <v>0.24887000000000001</v>
      </c>
      <c r="AE232">
        <v>0.15421599999999999</v>
      </c>
      <c r="AG232">
        <v>74.97</v>
      </c>
    </row>
    <row r="233" spans="1:41" x14ac:dyDescent="0.55000000000000004">
      <c r="A233" s="3" t="s">
        <v>288</v>
      </c>
      <c r="B233" s="9">
        <v>36130</v>
      </c>
      <c r="C233" t="s">
        <v>198</v>
      </c>
      <c r="D233" s="1">
        <v>33939</v>
      </c>
      <c r="E233" s="1">
        <v>33809</v>
      </c>
      <c r="F233">
        <v>206</v>
      </c>
      <c r="G233" s="10">
        <v>55.958300000000001</v>
      </c>
      <c r="H233">
        <v>336</v>
      </c>
      <c r="I233" s="8"/>
      <c r="J233">
        <v>130</v>
      </c>
      <c r="K233" s="8">
        <v>0.30208600000000002</v>
      </c>
      <c r="L233">
        <v>246.7</v>
      </c>
      <c r="M233">
        <v>2467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U233" t="s">
        <v>174</v>
      </c>
      <c r="V233" t="s">
        <v>174</v>
      </c>
    </row>
    <row r="234" spans="1:41" x14ac:dyDescent="0.55000000000000004">
      <c r="A234" s="3" t="s">
        <v>288</v>
      </c>
      <c r="B234" s="9">
        <v>36141</v>
      </c>
      <c r="C234" t="s">
        <v>198</v>
      </c>
      <c r="D234" s="1">
        <v>33939</v>
      </c>
      <c r="E234" s="1">
        <v>33809</v>
      </c>
      <c r="F234">
        <v>206</v>
      </c>
      <c r="G234" s="10">
        <v>120.214</v>
      </c>
      <c r="H234">
        <v>336</v>
      </c>
      <c r="I234" s="8"/>
      <c r="J234">
        <v>130</v>
      </c>
      <c r="K234" s="8">
        <v>1.42492</v>
      </c>
      <c r="L234">
        <v>348.2</v>
      </c>
      <c r="M234">
        <v>3482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U234" t="s">
        <v>174</v>
      </c>
      <c r="V234" t="s">
        <v>174</v>
      </c>
    </row>
    <row r="235" spans="1:41" x14ac:dyDescent="0.55000000000000004">
      <c r="A235" s="3" t="s">
        <v>288</v>
      </c>
      <c r="B235" s="9">
        <v>36152</v>
      </c>
      <c r="C235" t="s">
        <v>198</v>
      </c>
      <c r="D235" s="1">
        <v>33939</v>
      </c>
      <c r="E235" s="1">
        <v>33809</v>
      </c>
      <c r="F235">
        <v>206</v>
      </c>
      <c r="G235" s="10">
        <v>235.75800000000001</v>
      </c>
      <c r="H235">
        <v>336</v>
      </c>
      <c r="I235" s="8"/>
      <c r="J235">
        <v>130</v>
      </c>
      <c r="K235" s="8">
        <v>2.23895</v>
      </c>
      <c r="L235">
        <v>271.7</v>
      </c>
      <c r="M235">
        <v>2717</v>
      </c>
      <c r="N235" t="s">
        <v>174</v>
      </c>
      <c r="O235" t="s">
        <v>174</v>
      </c>
      <c r="P235" t="s">
        <v>174</v>
      </c>
      <c r="Q235" t="s">
        <v>174</v>
      </c>
      <c r="R235" s="10">
        <v>45.233800000000002</v>
      </c>
      <c r="S235" t="s">
        <v>174</v>
      </c>
      <c r="U235" t="s">
        <v>174</v>
      </c>
      <c r="V235" t="s">
        <v>174</v>
      </c>
      <c r="AH235">
        <v>96.3</v>
      </c>
    </row>
    <row r="236" spans="1:41" x14ac:dyDescent="0.55000000000000004">
      <c r="A236" s="3" t="s">
        <v>288</v>
      </c>
      <c r="B236" s="9">
        <v>36161</v>
      </c>
      <c r="C236" t="s">
        <v>198</v>
      </c>
      <c r="D236" s="1">
        <v>33939</v>
      </c>
      <c r="E236" s="1">
        <v>33809</v>
      </c>
      <c r="F236">
        <v>206</v>
      </c>
      <c r="G236" s="10"/>
      <c r="H236">
        <v>336</v>
      </c>
      <c r="I236" s="8"/>
      <c r="J236">
        <v>130</v>
      </c>
      <c r="K236" s="8"/>
      <c r="L236">
        <v>294.39999999999998</v>
      </c>
      <c r="M236">
        <v>2944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U236" t="s">
        <v>174</v>
      </c>
      <c r="V236" t="s">
        <v>174</v>
      </c>
      <c r="X236">
        <v>0.314384</v>
      </c>
      <c r="Y236">
        <v>0.29744199999999998</v>
      </c>
      <c r="Z236">
        <v>0.19977200000000001</v>
      </c>
      <c r="AA236">
        <v>0.14788999999999999</v>
      </c>
      <c r="AB236">
        <v>0.135769</v>
      </c>
      <c r="AC236">
        <v>0.134487</v>
      </c>
      <c r="AD236">
        <v>0.14947299999999999</v>
      </c>
      <c r="AE236">
        <v>0.11024100000000001</v>
      </c>
    </row>
    <row r="237" spans="1:41" hidden="1" x14ac:dyDescent="0.55000000000000004">
      <c r="A237" s="3" t="s">
        <v>289</v>
      </c>
      <c r="B237" s="9">
        <v>36162</v>
      </c>
      <c r="C237" t="s">
        <v>198</v>
      </c>
      <c r="D237" s="1">
        <v>33883</v>
      </c>
      <c r="E237" s="1">
        <v>33809</v>
      </c>
      <c r="F237">
        <v>206</v>
      </c>
      <c r="G237" s="10">
        <v>393.16300000000001</v>
      </c>
      <c r="H237">
        <v>280</v>
      </c>
      <c r="I237" s="8"/>
      <c r="J237">
        <v>74</v>
      </c>
      <c r="K237" s="8">
        <v>3.4610799999999999</v>
      </c>
      <c r="L237" t="s">
        <v>174</v>
      </c>
      <c r="M237" t="s">
        <v>174</v>
      </c>
      <c r="N237">
        <v>129.529</v>
      </c>
      <c r="O237">
        <v>1295.29</v>
      </c>
      <c r="P237" t="s">
        <v>174</v>
      </c>
      <c r="Q237">
        <v>0.55000000000000004</v>
      </c>
      <c r="R237">
        <v>114.4</v>
      </c>
      <c r="S237" t="s">
        <v>174</v>
      </c>
      <c r="U237" t="s">
        <v>174</v>
      </c>
      <c r="V237" t="s">
        <v>174</v>
      </c>
    </row>
    <row r="238" spans="1:41" hidden="1" x14ac:dyDescent="0.55000000000000004">
      <c r="A238" s="3" t="s">
        <v>289</v>
      </c>
      <c r="B238" s="9">
        <v>36173</v>
      </c>
      <c r="C238" t="s">
        <v>198</v>
      </c>
      <c r="D238" s="1">
        <v>33891</v>
      </c>
      <c r="E238" s="1">
        <v>33809</v>
      </c>
      <c r="F238">
        <v>206</v>
      </c>
      <c r="G238" s="10">
        <v>576.22699999999998</v>
      </c>
      <c r="H238">
        <v>288</v>
      </c>
      <c r="I238" s="8"/>
      <c r="J238">
        <v>82</v>
      </c>
      <c r="K238" s="8">
        <v>4.3874700000000004</v>
      </c>
      <c r="L238" t="s">
        <v>174</v>
      </c>
      <c r="M238" t="s">
        <v>174</v>
      </c>
      <c r="N238">
        <v>178.39699999999999</v>
      </c>
      <c r="O238">
        <v>1783.97</v>
      </c>
      <c r="P238" t="s">
        <v>174</v>
      </c>
      <c r="Q238">
        <v>0.77</v>
      </c>
      <c r="R238">
        <v>139.18700000000001</v>
      </c>
      <c r="S238" t="s">
        <v>174</v>
      </c>
      <c r="U238" t="s">
        <v>174</v>
      </c>
      <c r="V238" t="s">
        <v>174</v>
      </c>
      <c r="X238">
        <v>0.31807200000000002</v>
      </c>
      <c r="Y238">
        <v>0.30903600000000003</v>
      </c>
      <c r="Z238">
        <v>0.31204799999999999</v>
      </c>
      <c r="AA238">
        <v>0.30783100000000002</v>
      </c>
      <c r="AB238">
        <v>0.292771</v>
      </c>
      <c r="AC238">
        <v>0.27590399999999998</v>
      </c>
      <c r="AD238">
        <v>0.27710799999999997</v>
      </c>
      <c r="AE238">
        <v>0.20783100000000002</v>
      </c>
      <c r="AH238">
        <f>X238/100</f>
        <v>3.1807200000000002E-3</v>
      </c>
      <c r="AI238">
        <f t="shared" ref="AI238:AO238" si="3">Y238/100</f>
        <v>3.0903600000000003E-3</v>
      </c>
      <c r="AJ238">
        <f t="shared" si="3"/>
        <v>3.1204800000000001E-3</v>
      </c>
      <c r="AK238">
        <f t="shared" si="3"/>
        <v>3.0783100000000003E-3</v>
      </c>
      <c r="AL238">
        <f t="shared" si="3"/>
        <v>2.92771E-3</v>
      </c>
      <c r="AM238">
        <f t="shared" si="3"/>
        <v>2.7590399999999999E-3</v>
      </c>
      <c r="AN238">
        <f t="shared" si="3"/>
        <v>2.7710799999999996E-3</v>
      </c>
      <c r="AO238">
        <f t="shared" si="3"/>
        <v>2.0783100000000003E-3</v>
      </c>
    </row>
    <row r="239" spans="1:41" hidden="1" x14ac:dyDescent="0.55000000000000004">
      <c r="A239" s="3" t="s">
        <v>289</v>
      </c>
      <c r="B239" s="9">
        <v>36176</v>
      </c>
      <c r="C239" t="s">
        <v>198</v>
      </c>
      <c r="D239" s="1">
        <v>33898</v>
      </c>
      <c r="E239" s="1">
        <v>33809</v>
      </c>
      <c r="F239">
        <v>206</v>
      </c>
      <c r="G239" s="10"/>
      <c r="H239">
        <v>295</v>
      </c>
      <c r="I239" s="8"/>
      <c r="J239">
        <v>89</v>
      </c>
      <c r="K239" s="8"/>
      <c r="L239" t="s">
        <v>174</v>
      </c>
      <c r="M239" t="s">
        <v>174</v>
      </c>
      <c r="N239">
        <v>211.84</v>
      </c>
      <c r="O239">
        <v>2118.4</v>
      </c>
      <c r="P239" t="s">
        <v>174</v>
      </c>
      <c r="Q239">
        <v>0.81</v>
      </c>
      <c r="R239">
        <v>134.41999999999999</v>
      </c>
      <c r="S239" t="s">
        <v>174</v>
      </c>
      <c r="U239" t="s">
        <v>174</v>
      </c>
      <c r="V239" t="s">
        <v>174</v>
      </c>
    </row>
    <row r="240" spans="1:41" hidden="1" x14ac:dyDescent="0.55000000000000004">
      <c r="A240" s="3" t="s">
        <v>289</v>
      </c>
      <c r="B240" s="9">
        <v>36185</v>
      </c>
      <c r="C240" t="s">
        <v>198</v>
      </c>
      <c r="D240" s="1">
        <v>33905</v>
      </c>
      <c r="E240" s="1">
        <v>33809</v>
      </c>
      <c r="F240">
        <v>206</v>
      </c>
      <c r="G240" s="10">
        <v>703.74699999999996</v>
      </c>
      <c r="H240">
        <v>302</v>
      </c>
      <c r="I240" s="8"/>
      <c r="J240">
        <v>96</v>
      </c>
      <c r="K240" s="8">
        <v>4.4836099999999997</v>
      </c>
      <c r="L240" t="s">
        <v>174</v>
      </c>
      <c r="M240" t="s">
        <v>174</v>
      </c>
      <c r="N240">
        <v>280.34699999999998</v>
      </c>
      <c r="O240">
        <v>2803.47</v>
      </c>
      <c r="P240" t="s">
        <v>174</v>
      </c>
      <c r="Q240">
        <v>0.69</v>
      </c>
      <c r="R240">
        <v>107.727</v>
      </c>
      <c r="S240" t="s">
        <v>174</v>
      </c>
      <c r="U240" t="s">
        <v>174</v>
      </c>
      <c r="V240" t="s">
        <v>174</v>
      </c>
    </row>
    <row r="241" spans="1:41" hidden="1" x14ac:dyDescent="0.55000000000000004">
      <c r="A241" s="3" t="s">
        <v>289</v>
      </c>
      <c r="B241" s="9">
        <v>36196</v>
      </c>
      <c r="C241" t="s">
        <v>198</v>
      </c>
      <c r="D241" s="1">
        <v>33912</v>
      </c>
      <c r="E241" s="1">
        <v>33809</v>
      </c>
      <c r="F241">
        <v>206</v>
      </c>
      <c r="G241" s="10">
        <v>752.61699999999996</v>
      </c>
      <c r="H241">
        <v>309</v>
      </c>
      <c r="I241" s="8"/>
      <c r="J241">
        <v>103</v>
      </c>
      <c r="K241" s="8">
        <v>4.8058399999999999</v>
      </c>
      <c r="L241" t="s">
        <v>174</v>
      </c>
      <c r="M241" t="s">
        <v>174</v>
      </c>
      <c r="N241">
        <v>398.80399999999997</v>
      </c>
      <c r="O241">
        <v>3988.04</v>
      </c>
      <c r="P241" t="s">
        <v>174</v>
      </c>
      <c r="Q241">
        <v>0.65</v>
      </c>
      <c r="R241">
        <v>130.607</v>
      </c>
      <c r="S241" t="s">
        <v>174</v>
      </c>
      <c r="U241" t="s">
        <v>174</v>
      </c>
      <c r="V241" t="s">
        <v>174</v>
      </c>
      <c r="X241">
        <v>0.31807200000000002</v>
      </c>
      <c r="Y241">
        <v>0.311446</v>
      </c>
      <c r="Z241">
        <v>0.3</v>
      </c>
      <c r="AA241">
        <v>0.29759000000000002</v>
      </c>
      <c r="AB241">
        <v>0.29879499999999998</v>
      </c>
      <c r="AC241">
        <v>0.28674700000000003</v>
      </c>
      <c r="AD241">
        <v>0.260241</v>
      </c>
      <c r="AE241">
        <v>0.20301200000000003</v>
      </c>
      <c r="AF241">
        <v>60.38</v>
      </c>
      <c r="AH241">
        <f>X241/100</f>
        <v>3.1807200000000002E-3</v>
      </c>
      <c r="AI241">
        <f t="shared" ref="AI241:AO241" si="4">Y241/100</f>
        <v>3.1144599999999999E-3</v>
      </c>
      <c r="AJ241">
        <f t="shared" si="4"/>
        <v>3.0000000000000001E-3</v>
      </c>
      <c r="AK241">
        <f t="shared" si="4"/>
        <v>2.9759000000000001E-3</v>
      </c>
      <c r="AL241">
        <f t="shared" si="4"/>
        <v>2.9879499999999996E-3</v>
      </c>
      <c r="AM241">
        <f t="shared" si="4"/>
        <v>2.8674700000000004E-3</v>
      </c>
      <c r="AN241">
        <f t="shared" si="4"/>
        <v>2.6024099999999999E-3</v>
      </c>
      <c r="AO241">
        <f t="shared" si="4"/>
        <v>2.0301200000000003E-3</v>
      </c>
    </row>
    <row r="242" spans="1:41" hidden="1" x14ac:dyDescent="0.55000000000000004">
      <c r="A242" s="3" t="s">
        <v>289</v>
      </c>
      <c r="B242" s="9">
        <v>36198</v>
      </c>
      <c r="C242" t="s">
        <v>198</v>
      </c>
      <c r="D242" s="1">
        <v>33919</v>
      </c>
      <c r="E242" s="1">
        <v>33809</v>
      </c>
      <c r="F242">
        <v>206</v>
      </c>
      <c r="G242" s="10"/>
      <c r="H242">
        <v>316</v>
      </c>
      <c r="I242" s="10">
        <v>645.15899999999999</v>
      </c>
      <c r="J242">
        <v>110</v>
      </c>
      <c r="K242" s="8"/>
      <c r="L242" t="s">
        <v>174</v>
      </c>
      <c r="M242" t="s">
        <v>174</v>
      </c>
      <c r="N242">
        <v>312.69299999999998</v>
      </c>
      <c r="O242">
        <v>3126.93</v>
      </c>
      <c r="P242" t="s">
        <v>174</v>
      </c>
      <c r="Q242">
        <v>0.4</v>
      </c>
      <c r="R242">
        <v>96.287000000000006</v>
      </c>
      <c r="S242" t="s">
        <v>174</v>
      </c>
      <c r="U242" t="s">
        <v>174</v>
      </c>
      <c r="V242" t="s">
        <v>174</v>
      </c>
    </row>
    <row r="243" spans="1:41" hidden="1" x14ac:dyDescent="0.55000000000000004">
      <c r="A243" s="3" t="s">
        <v>289</v>
      </c>
      <c r="B243" s="9">
        <v>36208</v>
      </c>
      <c r="C243" t="s">
        <v>198</v>
      </c>
      <c r="D243" s="1">
        <v>33926</v>
      </c>
      <c r="E243" s="1">
        <v>33809</v>
      </c>
      <c r="F243">
        <v>206</v>
      </c>
      <c r="G243" s="10">
        <v>772.44799999999998</v>
      </c>
      <c r="H243">
        <v>323</v>
      </c>
      <c r="J243">
        <v>117</v>
      </c>
      <c r="K243" s="8">
        <v>4.0375800000000002</v>
      </c>
      <c r="L243" t="s">
        <v>174</v>
      </c>
      <c r="M243" t="s">
        <v>174</v>
      </c>
      <c r="N243">
        <v>486.10500000000002</v>
      </c>
      <c r="O243">
        <v>4861.05</v>
      </c>
      <c r="P243" t="s">
        <v>174</v>
      </c>
      <c r="Q243">
        <v>0.31</v>
      </c>
      <c r="R243">
        <v>132.51300000000001</v>
      </c>
      <c r="S243" t="s">
        <v>174</v>
      </c>
      <c r="U243" t="s">
        <v>174</v>
      </c>
      <c r="V243" t="s">
        <v>174</v>
      </c>
      <c r="X243">
        <v>0.31917100000000004</v>
      </c>
      <c r="Y243">
        <v>0.31131300000000001</v>
      </c>
      <c r="Z243">
        <v>0.25690799999999997</v>
      </c>
      <c r="AA243">
        <v>0.192832</v>
      </c>
      <c r="AB243">
        <v>0.176511</v>
      </c>
      <c r="AC243">
        <v>0.16321200000000002</v>
      </c>
      <c r="AD243">
        <v>0.16925699999999999</v>
      </c>
      <c r="AE243">
        <v>7.9792699999999994E-2</v>
      </c>
      <c r="AG243">
        <v>78.239999999999995</v>
      </c>
      <c r="AH243">
        <f>X243/100</f>
        <v>3.1917100000000004E-3</v>
      </c>
      <c r="AI243">
        <f t="shared" ref="AI243:AO243" si="5">Y243/100</f>
        <v>3.11313E-3</v>
      </c>
      <c r="AJ243">
        <f t="shared" si="5"/>
        <v>2.5690799999999996E-3</v>
      </c>
      <c r="AK243">
        <f t="shared" si="5"/>
        <v>1.9283200000000001E-3</v>
      </c>
      <c r="AL243">
        <f t="shared" si="5"/>
        <v>1.7651100000000001E-3</v>
      </c>
      <c r="AM243">
        <f t="shared" si="5"/>
        <v>1.6321200000000001E-3</v>
      </c>
      <c r="AN243">
        <f t="shared" si="5"/>
        <v>1.69257E-3</v>
      </c>
      <c r="AO243">
        <f t="shared" si="5"/>
        <v>7.9792699999999992E-4</v>
      </c>
    </row>
    <row r="244" spans="1:41" hidden="1" x14ac:dyDescent="0.55000000000000004">
      <c r="A244" s="3" t="s">
        <v>289</v>
      </c>
      <c r="B244" t="s">
        <v>206</v>
      </c>
      <c r="C244" t="s">
        <v>198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174</v>
      </c>
      <c r="M244" t="s">
        <v>174</v>
      </c>
      <c r="N244">
        <v>392.20400000000001</v>
      </c>
      <c r="O244">
        <v>3922.04</v>
      </c>
      <c r="P244" t="s">
        <v>174</v>
      </c>
      <c r="Q244" t="s">
        <v>174</v>
      </c>
      <c r="R244">
        <v>118.21299999999999</v>
      </c>
      <c r="S244" t="s">
        <v>174</v>
      </c>
      <c r="U244" t="s">
        <v>174</v>
      </c>
      <c r="V244" t="s">
        <v>174</v>
      </c>
    </row>
    <row r="245" spans="1:41" x14ac:dyDescent="0.55000000000000004">
      <c r="A245" s="3" t="s">
        <v>289</v>
      </c>
      <c r="B245" s="9">
        <v>36102</v>
      </c>
      <c r="C245" t="s">
        <v>198</v>
      </c>
      <c r="D245" s="1">
        <v>33939</v>
      </c>
      <c r="E245" s="1">
        <v>33809</v>
      </c>
      <c r="F245">
        <v>206</v>
      </c>
      <c r="G245" s="10">
        <v>0</v>
      </c>
      <c r="H245">
        <v>336</v>
      </c>
      <c r="I245" s="10">
        <v>648.33699999999999</v>
      </c>
      <c r="J245">
        <v>130</v>
      </c>
      <c r="K245" s="8">
        <v>0</v>
      </c>
      <c r="L245">
        <v>236.3</v>
      </c>
      <c r="M245">
        <v>2363</v>
      </c>
      <c r="N245" t="s">
        <v>174</v>
      </c>
      <c r="O245" t="s">
        <v>174</v>
      </c>
      <c r="P245" t="s">
        <v>174</v>
      </c>
      <c r="Q245" t="s">
        <v>174</v>
      </c>
      <c r="R245" s="10">
        <v>44.780999999999999</v>
      </c>
      <c r="S245" t="s">
        <v>174</v>
      </c>
      <c r="U245" t="s">
        <v>174</v>
      </c>
      <c r="V245" t="s">
        <v>174</v>
      </c>
      <c r="X245" t="e">
        <v>#VALUE!</v>
      </c>
      <c r="Y245" t="e">
        <v>#VALUE!</v>
      </c>
      <c r="Z245" t="e">
        <v>#VALUE!</v>
      </c>
      <c r="AA245">
        <v>0.33333299999999999</v>
      </c>
      <c r="AB245" t="e">
        <v>#VALUE!</v>
      </c>
      <c r="AC245" t="e">
        <v>#VALUE!</v>
      </c>
      <c r="AD245" t="e">
        <v>#VALUE!</v>
      </c>
      <c r="AE245">
        <v>0</v>
      </c>
      <c r="AH245">
        <v>89.4</v>
      </c>
    </row>
    <row r="246" spans="1:41" hidden="1" x14ac:dyDescent="0.55000000000000004">
      <c r="A246" s="3" t="s">
        <v>289</v>
      </c>
      <c r="B246" s="9">
        <v>36130</v>
      </c>
      <c r="C246" t="s">
        <v>198</v>
      </c>
      <c r="D246" s="1">
        <v>33883</v>
      </c>
      <c r="E246" s="1">
        <v>33809</v>
      </c>
      <c r="F246">
        <v>206</v>
      </c>
      <c r="G246" s="10">
        <v>39.717500000000001</v>
      </c>
      <c r="H246">
        <v>280</v>
      </c>
      <c r="I246">
        <v>1992</v>
      </c>
      <c r="J246">
        <v>74</v>
      </c>
      <c r="K246" s="8">
        <v>0.215976</v>
      </c>
      <c r="L246" t="s">
        <v>174</v>
      </c>
      <c r="M246" t="s">
        <v>174</v>
      </c>
      <c r="N246">
        <v>110.892</v>
      </c>
      <c r="O246">
        <v>1108.92</v>
      </c>
      <c r="P246" t="s">
        <v>174</v>
      </c>
      <c r="Q246">
        <v>0.57999999999999996</v>
      </c>
      <c r="R246">
        <v>125.84</v>
      </c>
      <c r="S246" t="s">
        <v>174</v>
      </c>
      <c r="U246" t="s">
        <v>174</v>
      </c>
      <c r="V246" t="s">
        <v>174</v>
      </c>
    </row>
    <row r="247" spans="1:41" hidden="1" x14ac:dyDescent="0.55000000000000004">
      <c r="A247" s="3" t="s">
        <v>289</v>
      </c>
      <c r="B247" s="9">
        <v>36141</v>
      </c>
      <c r="C247" t="s">
        <v>198</v>
      </c>
      <c r="D247" s="1">
        <v>33891</v>
      </c>
      <c r="E247" s="1">
        <v>33809</v>
      </c>
      <c r="F247">
        <v>206</v>
      </c>
      <c r="G247" s="10">
        <v>88.592500000000001</v>
      </c>
      <c r="H247">
        <v>288</v>
      </c>
      <c r="I247">
        <v>1992</v>
      </c>
      <c r="J247">
        <v>82</v>
      </c>
      <c r="K247" s="8">
        <v>1.1204499999999999</v>
      </c>
      <c r="L247" t="s">
        <v>174</v>
      </c>
      <c r="M247" t="s">
        <v>174</v>
      </c>
      <c r="N247">
        <v>145.298</v>
      </c>
      <c r="O247">
        <v>1452.98</v>
      </c>
      <c r="P247" t="s">
        <v>174</v>
      </c>
      <c r="Q247">
        <v>0.66</v>
      </c>
      <c r="R247">
        <v>130.607</v>
      </c>
      <c r="S247" t="s">
        <v>174</v>
      </c>
      <c r="U247" t="s">
        <v>174</v>
      </c>
      <c r="V247" t="s">
        <v>174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>
        <v>0</v>
      </c>
      <c r="AH247" t="e">
        <f>X247/100</f>
        <v>#VALUE!</v>
      </c>
      <c r="AI247" t="e">
        <f t="shared" ref="AI247:AO247" si="6">Y247/100</f>
        <v>#VALUE!</v>
      </c>
      <c r="AJ247" t="e">
        <f t="shared" si="6"/>
        <v>#VALUE!</v>
      </c>
      <c r="AK247" t="e">
        <f t="shared" si="6"/>
        <v>#VALUE!</v>
      </c>
      <c r="AL247" t="e">
        <f t="shared" si="6"/>
        <v>#VALUE!</v>
      </c>
      <c r="AM247" t="e">
        <f t="shared" si="6"/>
        <v>#VALUE!</v>
      </c>
      <c r="AN247" t="e">
        <f t="shared" si="6"/>
        <v>#VALUE!</v>
      </c>
      <c r="AO247">
        <f t="shared" si="6"/>
        <v>0</v>
      </c>
    </row>
    <row r="248" spans="1:41" hidden="1" x14ac:dyDescent="0.55000000000000004">
      <c r="A248" s="3" t="s">
        <v>290</v>
      </c>
      <c r="B248" s="9">
        <v>36152</v>
      </c>
      <c r="C248" t="s">
        <v>198</v>
      </c>
      <c r="D248" s="1">
        <v>33898</v>
      </c>
      <c r="E248" s="1">
        <v>33809</v>
      </c>
      <c r="F248">
        <v>206</v>
      </c>
      <c r="G248" s="10">
        <v>200.71799999999999</v>
      </c>
      <c r="H248">
        <v>295</v>
      </c>
      <c r="I248">
        <v>1992</v>
      </c>
      <c r="J248">
        <v>89</v>
      </c>
      <c r="K248" s="8">
        <v>1.76488</v>
      </c>
      <c r="L248" t="s">
        <v>174</v>
      </c>
      <c r="M248" t="s">
        <v>174</v>
      </c>
      <c r="N248">
        <v>227.751</v>
      </c>
      <c r="O248">
        <v>2277.5100000000002</v>
      </c>
      <c r="P248" t="s">
        <v>174</v>
      </c>
      <c r="Q248">
        <v>0.89</v>
      </c>
      <c r="R248">
        <v>134.41999999999999</v>
      </c>
      <c r="S248" t="s">
        <v>174</v>
      </c>
      <c r="U248" t="s">
        <v>174</v>
      </c>
      <c r="V248" t="s">
        <v>174</v>
      </c>
    </row>
    <row r="249" spans="1:41" hidden="1" x14ac:dyDescent="0.55000000000000004">
      <c r="A249" s="3" t="s">
        <v>290</v>
      </c>
      <c r="B249" s="9">
        <v>36162</v>
      </c>
      <c r="C249" t="s">
        <v>198</v>
      </c>
      <c r="D249" s="1">
        <v>33905</v>
      </c>
      <c r="E249" s="1">
        <v>33809</v>
      </c>
      <c r="F249">
        <v>206</v>
      </c>
      <c r="G249" s="10">
        <v>353.84800000000001</v>
      </c>
      <c r="H249">
        <v>302</v>
      </c>
      <c r="I249">
        <v>1992</v>
      </c>
      <c r="J249">
        <v>96</v>
      </c>
      <c r="K249" s="8">
        <v>3.2185800000000002</v>
      </c>
      <c r="L249" t="s">
        <v>174</v>
      </c>
      <c r="M249" t="s">
        <v>174</v>
      </c>
      <c r="N249">
        <v>239.029</v>
      </c>
      <c r="O249">
        <v>2390.29</v>
      </c>
      <c r="P249" t="s">
        <v>174</v>
      </c>
      <c r="Q249">
        <v>0.68</v>
      </c>
      <c r="R249">
        <v>121.07299999999999</v>
      </c>
      <c r="S249" t="s">
        <v>174</v>
      </c>
      <c r="U249" t="s">
        <v>174</v>
      </c>
      <c r="V249" t="s">
        <v>174</v>
      </c>
      <c r="X249">
        <v>0.30897200000000002</v>
      </c>
      <c r="Y249">
        <v>0.308444</v>
      </c>
      <c r="Z249">
        <v>0.29582599999999998</v>
      </c>
      <c r="AA249">
        <v>0.27655799999999997</v>
      </c>
      <c r="AB249">
        <v>0.25728800000000002</v>
      </c>
      <c r="AC249">
        <v>0.24769200000000002</v>
      </c>
      <c r="AD249">
        <v>0.246558</v>
      </c>
      <c r="AE249">
        <v>0.22245300000000001</v>
      </c>
      <c r="AH249">
        <f>X249/100</f>
        <v>3.0897200000000002E-3</v>
      </c>
      <c r="AI249">
        <f t="shared" ref="AI249:AO249" si="7">Y249/100</f>
        <v>3.0844399999999999E-3</v>
      </c>
      <c r="AJ249">
        <f t="shared" si="7"/>
        <v>2.9582599999999999E-3</v>
      </c>
      <c r="AK249">
        <f t="shared" si="7"/>
        <v>2.7655799999999997E-3</v>
      </c>
      <c r="AL249">
        <f t="shared" si="7"/>
        <v>2.57288E-3</v>
      </c>
      <c r="AM249">
        <f t="shared" si="7"/>
        <v>2.4769200000000001E-3</v>
      </c>
      <c r="AN249">
        <f t="shared" si="7"/>
        <v>2.4655800000000002E-3</v>
      </c>
      <c r="AO249">
        <f t="shared" si="7"/>
        <v>2.2245300000000002E-3</v>
      </c>
    </row>
    <row r="250" spans="1:41" hidden="1" x14ac:dyDescent="0.55000000000000004">
      <c r="A250" s="3" t="s">
        <v>290</v>
      </c>
      <c r="B250" s="9">
        <v>36173</v>
      </c>
      <c r="C250" t="s">
        <v>198</v>
      </c>
      <c r="D250" s="1">
        <v>33912</v>
      </c>
      <c r="E250" s="1">
        <v>33809</v>
      </c>
      <c r="F250">
        <v>206</v>
      </c>
      <c r="G250" s="10">
        <v>518.11</v>
      </c>
      <c r="H250">
        <v>309</v>
      </c>
      <c r="I250">
        <v>1992</v>
      </c>
      <c r="J250">
        <v>103</v>
      </c>
      <c r="K250" s="8">
        <v>3.9757899999999999</v>
      </c>
      <c r="L250" t="s">
        <v>174</v>
      </c>
      <c r="M250" t="s">
        <v>174</v>
      </c>
      <c r="N250">
        <v>305.06700000000001</v>
      </c>
      <c r="O250">
        <v>3050.67</v>
      </c>
      <c r="P250" t="s">
        <v>174</v>
      </c>
      <c r="Q250">
        <v>0.56999999999999995</v>
      </c>
      <c r="R250">
        <v>106.773</v>
      </c>
      <c r="S250" t="s">
        <v>174</v>
      </c>
      <c r="U250" t="s">
        <v>174</v>
      </c>
      <c r="V250" t="s">
        <v>174</v>
      </c>
      <c r="X250">
        <v>0.31018099999999998</v>
      </c>
      <c r="Y250">
        <v>0.304817</v>
      </c>
      <c r="Z250">
        <v>0.260764</v>
      </c>
      <c r="AA250">
        <v>0.24875</v>
      </c>
      <c r="AB250">
        <v>0.22887899999999997</v>
      </c>
      <c r="AC250">
        <v>0.20054200000000003</v>
      </c>
      <c r="AD250">
        <v>0.180065</v>
      </c>
      <c r="AE250">
        <v>0.123922</v>
      </c>
      <c r="AF250">
        <v>49.34</v>
      </c>
      <c r="AH250">
        <f>X250/100</f>
        <v>3.10181E-3</v>
      </c>
      <c r="AI250">
        <f t="shared" ref="AI250" si="8">Y250/100</f>
        <v>3.0481700000000002E-3</v>
      </c>
      <c r="AJ250">
        <f t="shared" ref="AJ250" si="9">Z250/100</f>
        <v>2.60764E-3</v>
      </c>
      <c r="AK250">
        <f t="shared" ref="AK250" si="10">AA250/100</f>
        <v>2.4875000000000001E-3</v>
      </c>
      <c r="AL250">
        <f t="shared" ref="AL250" si="11">AB250/100</f>
        <v>2.2887899999999997E-3</v>
      </c>
      <c r="AM250">
        <f t="shared" ref="AM250" si="12">AC250/100</f>
        <v>2.0054200000000004E-3</v>
      </c>
      <c r="AN250">
        <f t="shared" ref="AN250" si="13">AD250/100</f>
        <v>1.80065E-3</v>
      </c>
      <c r="AO250">
        <f t="shared" ref="AO250" si="14">AE250/100</f>
        <v>1.2392200000000001E-3</v>
      </c>
    </row>
    <row r="251" spans="1:41" hidden="1" x14ac:dyDescent="0.55000000000000004">
      <c r="A251" s="3" t="s">
        <v>290</v>
      </c>
      <c r="B251" s="9">
        <v>36180</v>
      </c>
      <c r="C251" t="s">
        <v>198</v>
      </c>
      <c r="D251" s="1">
        <v>33919</v>
      </c>
      <c r="E251" s="1">
        <v>33809</v>
      </c>
      <c r="F251">
        <v>206</v>
      </c>
      <c r="G251" s="10"/>
      <c r="H251">
        <v>316</v>
      </c>
      <c r="I251">
        <v>1992</v>
      </c>
      <c r="J251">
        <v>110</v>
      </c>
      <c r="K251" s="8"/>
      <c r="L251" t="s">
        <v>174</v>
      </c>
      <c r="M251" t="s">
        <v>174</v>
      </c>
      <c r="N251">
        <v>365.12700000000001</v>
      </c>
      <c r="O251">
        <v>3651.27</v>
      </c>
      <c r="P251" t="s">
        <v>174</v>
      </c>
      <c r="Q251">
        <v>0.48</v>
      </c>
      <c r="R251">
        <v>104.867</v>
      </c>
      <c r="S251" t="s">
        <v>174</v>
      </c>
      <c r="U251" t="s">
        <v>174</v>
      </c>
      <c r="V251" t="s">
        <v>174</v>
      </c>
    </row>
    <row r="252" spans="1:41" hidden="1" x14ac:dyDescent="0.55000000000000004">
      <c r="A252" s="3" t="s">
        <v>290</v>
      </c>
      <c r="B252" s="9">
        <v>36185</v>
      </c>
      <c r="C252" t="s">
        <v>198</v>
      </c>
      <c r="D252" s="1">
        <v>33926</v>
      </c>
      <c r="E252" s="1">
        <v>33809</v>
      </c>
      <c r="F252">
        <v>206</v>
      </c>
      <c r="G252" s="10">
        <v>619.98800000000006</v>
      </c>
      <c r="H252">
        <v>323</v>
      </c>
      <c r="I252">
        <v>1992</v>
      </c>
      <c r="J252">
        <v>117</v>
      </c>
      <c r="K252" s="8">
        <v>4.4227499999999997</v>
      </c>
      <c r="L252" t="s">
        <v>174</v>
      </c>
      <c r="M252" t="s">
        <v>174</v>
      </c>
      <c r="N252">
        <v>415.65300000000002</v>
      </c>
      <c r="O252">
        <v>4156.53</v>
      </c>
      <c r="P252" t="s">
        <v>174</v>
      </c>
      <c r="Q252">
        <v>0.32</v>
      </c>
      <c r="R252">
        <v>111.54</v>
      </c>
      <c r="S252" t="s">
        <v>174</v>
      </c>
      <c r="U252" t="s">
        <v>174</v>
      </c>
      <c r="V252" t="s">
        <v>174</v>
      </c>
    </row>
    <row r="253" spans="1:41" hidden="1" x14ac:dyDescent="0.55000000000000004">
      <c r="A253" s="3" t="s">
        <v>290</v>
      </c>
      <c r="B253" s="9">
        <v>36191</v>
      </c>
      <c r="C253" t="s">
        <v>198</v>
      </c>
      <c r="D253" s="1">
        <v>33933</v>
      </c>
      <c r="E253" s="1">
        <v>33809</v>
      </c>
      <c r="F253">
        <v>206</v>
      </c>
      <c r="G253" s="10"/>
      <c r="H253">
        <v>330</v>
      </c>
      <c r="I253">
        <v>1992</v>
      </c>
      <c r="J253">
        <v>124</v>
      </c>
      <c r="K253" s="8"/>
      <c r="L253" t="s">
        <v>174</v>
      </c>
      <c r="M253" t="s">
        <v>174</v>
      </c>
      <c r="N253">
        <v>407.07600000000002</v>
      </c>
      <c r="O253">
        <v>4070.76</v>
      </c>
      <c r="P253" t="s">
        <v>174</v>
      </c>
      <c r="Q253" t="s">
        <v>174</v>
      </c>
      <c r="R253">
        <v>102.96</v>
      </c>
      <c r="S253" t="s">
        <v>174</v>
      </c>
      <c r="U253" t="s">
        <v>174</v>
      </c>
      <c r="V253" t="s">
        <v>174</v>
      </c>
      <c r="X253">
        <v>0.309583</v>
      </c>
      <c r="Y253">
        <v>0.30368000000000001</v>
      </c>
      <c r="Z253">
        <v>0.22511199999999998</v>
      </c>
      <c r="AA253">
        <v>0.18711700000000001</v>
      </c>
      <c r="AB253">
        <v>0.176981</v>
      </c>
      <c r="AC253">
        <v>0.18015</v>
      </c>
      <c r="AD253">
        <v>0.15123699999999998</v>
      </c>
      <c r="AE253">
        <v>6.9637699999999997E-2</v>
      </c>
      <c r="AG253">
        <v>65.540000000000006</v>
      </c>
      <c r="AH253">
        <f>X253/100</f>
        <v>3.0958299999999999E-3</v>
      </c>
      <c r="AI253">
        <f t="shared" ref="AI253:AO253" si="15">Y253/100</f>
        <v>3.0368000000000001E-3</v>
      </c>
      <c r="AJ253">
        <f t="shared" si="15"/>
        <v>2.2511199999999997E-3</v>
      </c>
      <c r="AK253">
        <f t="shared" si="15"/>
        <v>1.8711700000000001E-3</v>
      </c>
      <c r="AL253">
        <f t="shared" si="15"/>
        <v>1.7698099999999999E-3</v>
      </c>
      <c r="AM253">
        <f t="shared" si="15"/>
        <v>1.8015000000000001E-3</v>
      </c>
      <c r="AN253">
        <f t="shared" si="15"/>
        <v>1.5123699999999999E-3</v>
      </c>
      <c r="AO253">
        <f t="shared" si="15"/>
        <v>6.9637699999999998E-4</v>
      </c>
    </row>
    <row r="254" spans="1:41" x14ac:dyDescent="0.55000000000000004">
      <c r="A254" s="3" t="s">
        <v>290</v>
      </c>
      <c r="B254" s="9">
        <v>36102</v>
      </c>
      <c r="C254" t="s">
        <v>198</v>
      </c>
      <c r="D254" s="1">
        <v>33939</v>
      </c>
      <c r="E254" s="1">
        <v>33809</v>
      </c>
      <c r="F254">
        <v>206</v>
      </c>
      <c r="G254" s="10">
        <v>0</v>
      </c>
      <c r="H254">
        <v>336</v>
      </c>
      <c r="I254">
        <v>1992</v>
      </c>
      <c r="J254">
        <v>130</v>
      </c>
      <c r="K254" s="8">
        <v>0</v>
      </c>
      <c r="L254">
        <v>220.1</v>
      </c>
      <c r="M254">
        <v>2201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U254" t="s">
        <v>174</v>
      </c>
      <c r="V254" t="s">
        <v>174</v>
      </c>
    </row>
    <row r="255" spans="1:41" hidden="1" x14ac:dyDescent="0.55000000000000004">
      <c r="A255" s="3" t="s">
        <v>290</v>
      </c>
      <c r="B255" s="9">
        <v>36130</v>
      </c>
      <c r="C255" t="s">
        <v>198</v>
      </c>
      <c r="D255" s="1">
        <v>32672</v>
      </c>
      <c r="E255" s="1">
        <v>32573</v>
      </c>
      <c r="F255">
        <v>65</v>
      </c>
      <c r="G255" s="10">
        <v>26.242000000000001</v>
      </c>
      <c r="H255">
        <v>164</v>
      </c>
      <c r="I255">
        <v>1989</v>
      </c>
      <c r="J255">
        <v>99</v>
      </c>
      <c r="K255" s="8">
        <v>0.10351399999999999</v>
      </c>
      <c r="L255" t="s">
        <v>174</v>
      </c>
      <c r="M255" t="s">
        <v>174</v>
      </c>
      <c r="N255">
        <v>240.42599999999999</v>
      </c>
      <c r="O255">
        <v>2404.2600000000002</v>
      </c>
      <c r="P255" t="s">
        <v>174</v>
      </c>
      <c r="Q255">
        <v>2.4700000000000002</v>
      </c>
      <c r="R255">
        <v>11.1</v>
      </c>
      <c r="S255" t="s">
        <v>174</v>
      </c>
      <c r="U255" t="s">
        <v>174</v>
      </c>
      <c r="V255" t="s">
        <v>174</v>
      </c>
    </row>
    <row r="256" spans="1:41" hidden="1" x14ac:dyDescent="0.55000000000000004">
      <c r="A256" s="3" t="s">
        <v>290</v>
      </c>
      <c r="B256" s="9">
        <v>36151</v>
      </c>
      <c r="C256" t="s">
        <v>198</v>
      </c>
      <c r="D256" s="1">
        <v>32693</v>
      </c>
      <c r="E256" s="1">
        <v>32573</v>
      </c>
      <c r="F256">
        <v>65</v>
      </c>
      <c r="G256" s="10"/>
      <c r="H256">
        <v>185</v>
      </c>
      <c r="I256" s="10">
        <v>491.69</v>
      </c>
      <c r="J256">
        <v>120</v>
      </c>
      <c r="K256" s="8"/>
      <c r="L256" t="s">
        <v>174</v>
      </c>
      <c r="M256" t="s">
        <v>174</v>
      </c>
      <c r="N256">
        <v>431.38299999999998</v>
      </c>
      <c r="O256">
        <v>4313.83</v>
      </c>
      <c r="P256" t="s">
        <v>174</v>
      </c>
      <c r="Q256">
        <v>3.66</v>
      </c>
      <c r="R256" s="10">
        <v>43.504300000000001</v>
      </c>
      <c r="S256" t="s">
        <v>174</v>
      </c>
      <c r="U256" t="s">
        <v>174</v>
      </c>
      <c r="V256" t="s">
        <v>174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>
        <v>0</v>
      </c>
      <c r="AH256">
        <v>85.13</v>
      </c>
      <c r="AI256" t="e">
        <f t="shared" ref="AI256:AO256" si="16">Y256/100</f>
        <v>#VALUE!</v>
      </c>
      <c r="AJ256" t="e">
        <f t="shared" si="16"/>
        <v>#VALUE!</v>
      </c>
      <c r="AK256" t="e">
        <f t="shared" si="16"/>
        <v>#VALUE!</v>
      </c>
      <c r="AL256" t="e">
        <f t="shared" si="16"/>
        <v>#VALUE!</v>
      </c>
      <c r="AM256" t="e">
        <f t="shared" si="16"/>
        <v>#VALUE!</v>
      </c>
      <c r="AN256" t="e">
        <f t="shared" si="16"/>
        <v>#VALUE!</v>
      </c>
      <c r="AO256">
        <f t="shared" si="16"/>
        <v>0</v>
      </c>
    </row>
    <row r="257" spans="1:41" x14ac:dyDescent="0.55000000000000004">
      <c r="A257" s="3" t="s">
        <v>290</v>
      </c>
      <c r="B257" s="9">
        <v>36102</v>
      </c>
      <c r="C257" t="s">
        <v>198</v>
      </c>
      <c r="D257" s="1">
        <v>32797</v>
      </c>
      <c r="E257" s="1">
        <v>32573</v>
      </c>
      <c r="F257">
        <v>65</v>
      </c>
      <c r="G257" s="10">
        <v>0</v>
      </c>
      <c r="H257">
        <v>289</v>
      </c>
      <c r="I257">
        <v>1989</v>
      </c>
      <c r="J257">
        <v>224</v>
      </c>
      <c r="K257" s="8">
        <v>0</v>
      </c>
      <c r="L257">
        <v>172.642</v>
      </c>
      <c r="M257">
        <v>1726.42</v>
      </c>
      <c r="N257" t="s">
        <v>174</v>
      </c>
      <c r="O257" t="s">
        <v>174</v>
      </c>
      <c r="P257" t="s">
        <v>174</v>
      </c>
      <c r="Q257" t="s">
        <v>174</v>
      </c>
      <c r="R257">
        <v>14.8</v>
      </c>
      <c r="S257" t="s">
        <v>174</v>
      </c>
      <c r="U257" t="s">
        <v>174</v>
      </c>
      <c r="V257" t="s">
        <v>174</v>
      </c>
    </row>
    <row r="258" spans="1:41" hidden="1" x14ac:dyDescent="0.55000000000000004">
      <c r="A258" s="3" t="s">
        <v>290</v>
      </c>
      <c r="B258" s="9">
        <v>36130</v>
      </c>
      <c r="C258" t="s">
        <v>198</v>
      </c>
      <c r="D258" s="1">
        <v>32694</v>
      </c>
      <c r="E258" s="1">
        <v>32612</v>
      </c>
      <c r="F258">
        <v>104</v>
      </c>
      <c r="G258" s="10">
        <v>26.242000000000001</v>
      </c>
      <c r="H258">
        <v>186</v>
      </c>
      <c r="I258">
        <v>1989</v>
      </c>
      <c r="J258">
        <v>82</v>
      </c>
      <c r="K258" s="8">
        <v>0.10351399999999999</v>
      </c>
      <c r="L258" t="s">
        <v>174</v>
      </c>
      <c r="M258" t="s">
        <v>174</v>
      </c>
      <c r="N258">
        <v>209.08699999999999</v>
      </c>
      <c r="O258">
        <v>2090.87</v>
      </c>
      <c r="P258" t="s">
        <v>174</v>
      </c>
      <c r="Q258">
        <v>2.46</v>
      </c>
      <c r="R258">
        <v>24.05</v>
      </c>
      <c r="S258" t="s">
        <v>174</v>
      </c>
      <c r="U258" t="s">
        <v>174</v>
      </c>
      <c r="V258" t="s">
        <v>174</v>
      </c>
      <c r="X258" t="e">
        <v>#VALUE!</v>
      </c>
      <c r="Y258" t="e">
        <v>#VALUE!</v>
      </c>
      <c r="Z258" t="e">
        <v>#VALUE!</v>
      </c>
      <c r="AA258">
        <v>11.7</v>
      </c>
      <c r="AB258" t="e">
        <v>#VALUE!</v>
      </c>
      <c r="AC258" t="e">
        <v>#VALUE!</v>
      </c>
      <c r="AD258" t="e">
        <v>#VALUE!</v>
      </c>
      <c r="AE258">
        <v>0</v>
      </c>
      <c r="AH258" t="e">
        <f>X258/100</f>
        <v>#VALUE!</v>
      </c>
      <c r="AI258" t="e">
        <f t="shared" ref="AI258:AO258" si="17">Y258/100</f>
        <v>#VALUE!</v>
      </c>
      <c r="AJ258" t="e">
        <f t="shared" si="17"/>
        <v>#VALUE!</v>
      </c>
      <c r="AK258">
        <f t="shared" si="17"/>
        <v>0.11699999999999999</v>
      </c>
      <c r="AL258" t="e">
        <f t="shared" si="17"/>
        <v>#VALUE!</v>
      </c>
      <c r="AM258" t="e">
        <f t="shared" si="17"/>
        <v>#VALUE!</v>
      </c>
      <c r="AN258" t="e">
        <f t="shared" si="17"/>
        <v>#VALUE!</v>
      </c>
      <c r="AO258">
        <f t="shared" si="17"/>
        <v>0</v>
      </c>
    </row>
    <row r="259" spans="1:41" hidden="1" x14ac:dyDescent="0.55000000000000004">
      <c r="A259" s="3" t="s">
        <v>291</v>
      </c>
      <c r="B259" s="9">
        <v>36151</v>
      </c>
      <c r="C259" t="s">
        <v>198</v>
      </c>
      <c r="D259" s="1">
        <v>32762</v>
      </c>
      <c r="E259" s="1">
        <v>32612</v>
      </c>
      <c r="F259">
        <v>104</v>
      </c>
      <c r="G259" s="10"/>
      <c r="H259">
        <v>254</v>
      </c>
      <c r="I259">
        <v>1989</v>
      </c>
      <c r="J259">
        <v>150</v>
      </c>
      <c r="K259" s="8"/>
      <c r="L259" t="s">
        <v>174</v>
      </c>
      <c r="M259" t="s">
        <v>174</v>
      </c>
      <c r="N259">
        <v>708.40200000000004</v>
      </c>
      <c r="O259">
        <v>7084.02</v>
      </c>
      <c r="P259" t="s">
        <v>174</v>
      </c>
      <c r="Q259">
        <v>3.6</v>
      </c>
      <c r="R259">
        <v>15.91</v>
      </c>
      <c r="S259" t="s">
        <v>174</v>
      </c>
      <c r="U259" t="s">
        <v>174</v>
      </c>
      <c r="V259" t="s">
        <v>174</v>
      </c>
    </row>
    <row r="260" spans="1:41" x14ac:dyDescent="0.55000000000000004">
      <c r="A260" s="3" t="s">
        <v>291</v>
      </c>
      <c r="B260" s="9">
        <v>36102</v>
      </c>
      <c r="C260" t="s">
        <v>198</v>
      </c>
      <c r="D260" s="1">
        <v>32797</v>
      </c>
      <c r="E260" s="1">
        <v>32612</v>
      </c>
      <c r="F260">
        <v>104</v>
      </c>
      <c r="G260" s="10">
        <v>0</v>
      </c>
      <c r="H260">
        <v>289</v>
      </c>
      <c r="I260">
        <v>1989</v>
      </c>
      <c r="J260">
        <v>185</v>
      </c>
      <c r="K260" s="8">
        <v>0</v>
      </c>
      <c r="L260">
        <v>270.76600000000002</v>
      </c>
      <c r="M260">
        <v>2707.66</v>
      </c>
      <c r="N260" t="s">
        <v>174</v>
      </c>
      <c r="O260" t="s">
        <v>174</v>
      </c>
      <c r="P260" t="s">
        <v>174</v>
      </c>
      <c r="Q260" t="s">
        <v>174</v>
      </c>
      <c r="R260">
        <v>15.91</v>
      </c>
      <c r="S260" t="s">
        <v>174</v>
      </c>
      <c r="U260" t="s">
        <v>174</v>
      </c>
      <c r="V260" t="s">
        <v>174</v>
      </c>
      <c r="X260">
        <v>0.31137899999999996</v>
      </c>
      <c r="Y260">
        <v>0.31439699999999998</v>
      </c>
      <c r="Z260">
        <v>0.30232799999999999</v>
      </c>
      <c r="AA260">
        <v>0.29267199999999999</v>
      </c>
      <c r="AB260">
        <v>0.27275899999999997</v>
      </c>
      <c r="AC260">
        <v>0.25344800000000001</v>
      </c>
      <c r="AD260">
        <v>0.25163799999999997</v>
      </c>
      <c r="AE260">
        <v>0.230517</v>
      </c>
    </row>
    <row r="261" spans="1:41" hidden="1" x14ac:dyDescent="0.55000000000000004">
      <c r="A261" s="3" t="s">
        <v>291</v>
      </c>
      <c r="B261" s="9">
        <v>36130</v>
      </c>
      <c r="C261" t="s">
        <v>198</v>
      </c>
      <c r="D261" s="1">
        <v>32713</v>
      </c>
      <c r="E261" s="1">
        <v>32631</v>
      </c>
      <c r="F261">
        <v>123</v>
      </c>
      <c r="G261" s="10">
        <v>25.392399999999999</v>
      </c>
      <c r="H261">
        <v>205</v>
      </c>
      <c r="I261">
        <v>1989</v>
      </c>
      <c r="J261">
        <v>82</v>
      </c>
      <c r="K261" s="8">
        <v>0.20336699999999999</v>
      </c>
      <c r="L261" t="s">
        <v>174</v>
      </c>
      <c r="M261" t="s">
        <v>174</v>
      </c>
      <c r="N261">
        <v>139.37899999999999</v>
      </c>
      <c r="O261">
        <v>1393.79</v>
      </c>
      <c r="P261" t="s">
        <v>174</v>
      </c>
      <c r="Q261">
        <v>1.55</v>
      </c>
      <c r="R261">
        <v>19.61</v>
      </c>
      <c r="S261" t="s">
        <v>174</v>
      </c>
      <c r="U261" t="s">
        <v>174</v>
      </c>
      <c r="V261" t="s">
        <v>174</v>
      </c>
    </row>
    <row r="262" spans="1:41" x14ac:dyDescent="0.55000000000000004">
      <c r="A262" s="3" t="s">
        <v>291</v>
      </c>
      <c r="B262" s="9">
        <v>36102</v>
      </c>
      <c r="C262" t="s">
        <v>198</v>
      </c>
      <c r="D262" s="1">
        <v>32800</v>
      </c>
      <c r="E262" s="1">
        <v>32631</v>
      </c>
      <c r="F262">
        <v>123</v>
      </c>
      <c r="G262" s="10">
        <v>0</v>
      </c>
      <c r="H262">
        <v>292</v>
      </c>
      <c r="I262">
        <v>1989</v>
      </c>
      <c r="J262">
        <v>169</v>
      </c>
      <c r="K262" s="8">
        <v>0</v>
      </c>
      <c r="L262">
        <v>300.18099999999998</v>
      </c>
      <c r="M262">
        <v>3001.81</v>
      </c>
      <c r="N262" t="s">
        <v>174</v>
      </c>
      <c r="O262" t="s">
        <v>174</v>
      </c>
      <c r="P262" t="s">
        <v>174</v>
      </c>
      <c r="Q262" t="s">
        <v>174</v>
      </c>
      <c r="R262">
        <v>17.760000000000002</v>
      </c>
      <c r="S262" t="s">
        <v>174</v>
      </c>
      <c r="U262" t="s">
        <v>174</v>
      </c>
      <c r="V262" t="s">
        <v>174</v>
      </c>
    </row>
    <row r="263" spans="1:41" hidden="1" x14ac:dyDescent="0.55000000000000004">
      <c r="A263" s="3" t="s">
        <v>291</v>
      </c>
      <c r="B263" s="9">
        <v>36130</v>
      </c>
      <c r="C263" t="s">
        <v>198</v>
      </c>
      <c r="D263" s="1">
        <v>32766</v>
      </c>
      <c r="E263" s="1">
        <v>32695</v>
      </c>
      <c r="F263">
        <v>187</v>
      </c>
      <c r="G263" s="10">
        <v>25.392399999999999</v>
      </c>
      <c r="H263">
        <v>258</v>
      </c>
      <c r="I263">
        <v>1989</v>
      </c>
      <c r="J263">
        <v>71</v>
      </c>
      <c r="K263" s="8">
        <v>0.20336699999999999</v>
      </c>
      <c r="L263" t="s">
        <v>174</v>
      </c>
      <c r="M263" t="s">
        <v>174</v>
      </c>
      <c r="N263">
        <v>66.748000000000005</v>
      </c>
      <c r="O263">
        <v>667.48</v>
      </c>
      <c r="P263" t="s">
        <v>174</v>
      </c>
      <c r="Q263">
        <v>0.76</v>
      </c>
      <c r="R263">
        <v>21.09</v>
      </c>
      <c r="S263" t="s">
        <v>174</v>
      </c>
      <c r="U263" t="s">
        <v>174</v>
      </c>
      <c r="V263" t="s">
        <v>174</v>
      </c>
      <c r="X263">
        <v>0.31137899999999996</v>
      </c>
      <c r="Y263">
        <v>0.30896600000000002</v>
      </c>
      <c r="Z263">
        <v>0.27275899999999997</v>
      </c>
      <c r="AA263">
        <v>0.265517</v>
      </c>
      <c r="AB263">
        <v>0.22931000000000001</v>
      </c>
      <c r="AC263">
        <v>0.20517199999999999</v>
      </c>
      <c r="AD263">
        <v>0.18948299999999998</v>
      </c>
      <c r="AE263">
        <v>0.11586199999999999</v>
      </c>
      <c r="AF263">
        <v>52.99</v>
      </c>
      <c r="AH263">
        <f>X263/100</f>
        <v>3.1137899999999995E-3</v>
      </c>
      <c r="AI263">
        <f t="shared" ref="AI263:AO263" si="18">Y263/100</f>
        <v>3.0896600000000001E-3</v>
      </c>
      <c r="AJ263">
        <f t="shared" si="18"/>
        <v>2.7275899999999998E-3</v>
      </c>
      <c r="AK263">
        <f t="shared" si="18"/>
        <v>2.6551700000000001E-3</v>
      </c>
      <c r="AL263">
        <f t="shared" si="18"/>
        <v>2.2931000000000002E-3</v>
      </c>
      <c r="AM263">
        <f t="shared" si="18"/>
        <v>2.0517199999999999E-3</v>
      </c>
      <c r="AN263">
        <f t="shared" si="18"/>
        <v>1.8948299999999999E-3</v>
      </c>
      <c r="AO263">
        <f t="shared" si="18"/>
        <v>1.15862E-3</v>
      </c>
    </row>
    <row r="264" spans="1:41" hidden="1" x14ac:dyDescent="0.55000000000000004">
      <c r="A264" s="3" t="s">
        <v>291</v>
      </c>
      <c r="B264" s="9">
        <v>36141</v>
      </c>
      <c r="C264" t="s">
        <v>198</v>
      </c>
      <c r="D264" s="1">
        <v>32790</v>
      </c>
      <c r="E264" s="1">
        <v>32695</v>
      </c>
      <c r="F264">
        <v>187</v>
      </c>
      <c r="G264" s="10">
        <v>59.8142</v>
      </c>
      <c r="H264">
        <v>282</v>
      </c>
      <c r="I264">
        <v>1989</v>
      </c>
      <c r="J264">
        <v>95</v>
      </c>
      <c r="K264" s="8">
        <v>0.83377699999999999</v>
      </c>
      <c r="L264" t="s">
        <v>174</v>
      </c>
      <c r="M264" t="s">
        <v>174</v>
      </c>
      <c r="N264">
        <v>195.619</v>
      </c>
      <c r="O264">
        <v>1956.19</v>
      </c>
      <c r="P264" t="s">
        <v>174</v>
      </c>
      <c r="Q264">
        <v>1.34</v>
      </c>
      <c r="R264">
        <v>18.13</v>
      </c>
      <c r="S264" t="s">
        <v>174</v>
      </c>
      <c r="U264" t="s">
        <v>174</v>
      </c>
      <c r="V264" t="s">
        <v>174</v>
      </c>
    </row>
    <row r="265" spans="1:41" x14ac:dyDescent="0.55000000000000004">
      <c r="A265" s="3" t="s">
        <v>291</v>
      </c>
      <c r="B265" s="9">
        <v>36102</v>
      </c>
      <c r="C265" t="s">
        <v>198</v>
      </c>
      <c r="D265" s="1">
        <v>32846</v>
      </c>
      <c r="E265" s="1">
        <v>32695</v>
      </c>
      <c r="F265">
        <v>187</v>
      </c>
      <c r="G265" s="10">
        <v>0</v>
      </c>
      <c r="H265">
        <v>338</v>
      </c>
      <c r="I265">
        <v>1989</v>
      </c>
      <c r="J265">
        <v>151</v>
      </c>
      <c r="K265" s="8">
        <v>0</v>
      </c>
      <c r="L265">
        <v>158.804</v>
      </c>
      <c r="M265">
        <v>1588.04</v>
      </c>
      <c r="N265" t="s">
        <v>174</v>
      </c>
      <c r="O265" t="s">
        <v>174</v>
      </c>
      <c r="P265" t="s">
        <v>174</v>
      </c>
      <c r="Q265" t="s">
        <v>174</v>
      </c>
      <c r="R265">
        <v>17.02</v>
      </c>
      <c r="S265" t="s">
        <v>174</v>
      </c>
      <c r="U265" t="s">
        <v>174</v>
      </c>
      <c r="V265" t="s">
        <v>174</v>
      </c>
      <c r="X265">
        <v>0.31198300000000001</v>
      </c>
      <c r="Y265">
        <v>0.30896600000000002</v>
      </c>
      <c r="Z265">
        <v>0.26068999999999998</v>
      </c>
      <c r="AA265">
        <v>0.25284499999999999</v>
      </c>
      <c r="AB265">
        <v>0.17982800000000002</v>
      </c>
      <c r="AC265">
        <v>0.150862</v>
      </c>
      <c r="AD265">
        <v>0.167155</v>
      </c>
      <c r="AE265">
        <v>0.12430999999999999</v>
      </c>
      <c r="AG265">
        <v>68.92</v>
      </c>
    </row>
    <row r="266" spans="1:41" hidden="1" x14ac:dyDescent="0.55000000000000004">
      <c r="A266" s="3" t="s">
        <v>291</v>
      </c>
      <c r="B266" s="9">
        <v>36130</v>
      </c>
      <c r="C266" t="s">
        <v>198</v>
      </c>
      <c r="D266" s="1">
        <v>33004</v>
      </c>
      <c r="E266" s="1">
        <v>32945</v>
      </c>
      <c r="F266">
        <v>72</v>
      </c>
      <c r="G266" s="10">
        <v>25.392399999999999</v>
      </c>
      <c r="H266">
        <v>131</v>
      </c>
      <c r="I266">
        <v>1990</v>
      </c>
      <c r="J266">
        <v>59</v>
      </c>
      <c r="K266" s="8">
        <v>0.20336699999999999</v>
      </c>
      <c r="L266" t="s">
        <v>174</v>
      </c>
      <c r="M266" t="s">
        <v>174</v>
      </c>
      <c r="N266">
        <v>162.60499999999999</v>
      </c>
      <c r="O266">
        <v>1626.05</v>
      </c>
      <c r="P266" t="s">
        <v>174</v>
      </c>
      <c r="Q266">
        <v>1.1599999999999999</v>
      </c>
      <c r="R266">
        <v>25.3</v>
      </c>
      <c r="S266" t="s">
        <v>174</v>
      </c>
      <c r="U266" t="s">
        <v>174</v>
      </c>
      <c r="V266" t="s">
        <v>174</v>
      </c>
    </row>
    <row r="267" spans="1:41" hidden="1" x14ac:dyDescent="0.55000000000000004">
      <c r="A267" s="3" t="s">
        <v>291</v>
      </c>
      <c r="B267" s="9">
        <v>36141</v>
      </c>
      <c r="C267" t="s">
        <v>198</v>
      </c>
      <c r="D267" s="1">
        <v>33050</v>
      </c>
      <c r="E267" s="1">
        <v>32945</v>
      </c>
      <c r="F267">
        <v>72</v>
      </c>
      <c r="G267" s="10">
        <v>59.8142</v>
      </c>
      <c r="H267">
        <v>177</v>
      </c>
      <c r="I267">
        <v>1990</v>
      </c>
      <c r="J267">
        <v>105</v>
      </c>
      <c r="K267" s="8">
        <v>0.83377699999999999</v>
      </c>
      <c r="L267" t="s">
        <v>174</v>
      </c>
      <c r="M267" t="s">
        <v>174</v>
      </c>
      <c r="N267">
        <v>458.81</v>
      </c>
      <c r="O267">
        <v>4588.1000000000004</v>
      </c>
      <c r="P267" t="s">
        <v>174</v>
      </c>
      <c r="Q267">
        <v>3.51</v>
      </c>
      <c r="R267">
        <v>28.933299999999999</v>
      </c>
      <c r="S267" t="s">
        <v>174</v>
      </c>
      <c r="U267" t="s">
        <v>174</v>
      </c>
      <c r="V267" t="s">
        <v>174</v>
      </c>
    </row>
    <row r="268" spans="1:41" x14ac:dyDescent="0.55000000000000004">
      <c r="A268" s="3" t="s">
        <v>291</v>
      </c>
      <c r="B268" s="9">
        <v>36102</v>
      </c>
      <c r="C268" t="s">
        <v>198</v>
      </c>
      <c r="D268" s="1">
        <v>33126</v>
      </c>
      <c r="E268" s="1">
        <v>32945</v>
      </c>
      <c r="F268">
        <v>72</v>
      </c>
      <c r="G268" s="10">
        <v>0</v>
      </c>
      <c r="H268">
        <v>253</v>
      </c>
      <c r="I268" s="10">
        <v>380.71</v>
      </c>
      <c r="J268">
        <v>181</v>
      </c>
      <c r="K268" s="8">
        <v>0</v>
      </c>
      <c r="L268">
        <v>206.625</v>
      </c>
      <c r="M268">
        <v>2066.25</v>
      </c>
      <c r="N268" t="s">
        <v>174</v>
      </c>
      <c r="O268" t="s">
        <v>174</v>
      </c>
      <c r="P268" t="s">
        <v>174</v>
      </c>
      <c r="Q268" t="s">
        <v>174</v>
      </c>
      <c r="R268" s="10">
        <v>36.947299999999998</v>
      </c>
      <c r="S268" t="s">
        <v>174</v>
      </c>
      <c r="U268" t="s">
        <v>174</v>
      </c>
      <c r="V268" t="s">
        <v>174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>
        <v>0</v>
      </c>
      <c r="AH268">
        <v>85.03</v>
      </c>
    </row>
    <row r="269" spans="1:41" hidden="1" x14ac:dyDescent="0.55000000000000004">
      <c r="A269" s="3" t="s">
        <v>291</v>
      </c>
      <c r="B269" s="9">
        <v>36130</v>
      </c>
      <c r="C269" t="s">
        <v>198</v>
      </c>
      <c r="D269" s="1">
        <v>33070</v>
      </c>
      <c r="E269" s="1">
        <v>32990</v>
      </c>
      <c r="F269">
        <v>117</v>
      </c>
      <c r="G269" s="10">
        <v>25.392399999999999</v>
      </c>
      <c r="H269">
        <v>197</v>
      </c>
      <c r="I269">
        <v>1990</v>
      </c>
      <c r="J269">
        <v>80</v>
      </c>
      <c r="K269" s="8">
        <v>0.20336699999999999</v>
      </c>
      <c r="L269" t="s">
        <v>174</v>
      </c>
      <c r="M269" t="s">
        <v>174</v>
      </c>
      <c r="N269">
        <v>244.053</v>
      </c>
      <c r="O269">
        <v>2440.5300000000002</v>
      </c>
      <c r="P269" t="s">
        <v>174</v>
      </c>
      <c r="Q269">
        <v>1.62</v>
      </c>
      <c r="R269" t="s">
        <v>174</v>
      </c>
      <c r="S269" t="s">
        <v>174</v>
      </c>
      <c r="U269" t="s">
        <v>174</v>
      </c>
      <c r="V269" t="s">
        <v>174</v>
      </c>
    </row>
    <row r="270" spans="1:41" hidden="1" x14ac:dyDescent="0.55000000000000004">
      <c r="A270" s="3" t="s">
        <v>291</v>
      </c>
      <c r="B270" s="9">
        <v>36141</v>
      </c>
      <c r="C270" t="s">
        <v>198</v>
      </c>
      <c r="D270" s="1">
        <v>33094</v>
      </c>
      <c r="E270" s="1">
        <v>32990</v>
      </c>
      <c r="F270">
        <v>117</v>
      </c>
      <c r="G270" s="10">
        <v>59.8142</v>
      </c>
      <c r="H270">
        <v>221</v>
      </c>
      <c r="I270">
        <v>1990</v>
      </c>
      <c r="J270">
        <v>104</v>
      </c>
      <c r="K270" s="8">
        <v>0.83377699999999999</v>
      </c>
      <c r="L270" t="s">
        <v>174</v>
      </c>
      <c r="M270" t="s">
        <v>174</v>
      </c>
      <c r="N270">
        <v>371.86599999999999</v>
      </c>
      <c r="O270">
        <v>3718.66</v>
      </c>
      <c r="P270" t="s">
        <v>174</v>
      </c>
      <c r="Q270">
        <v>2.82</v>
      </c>
      <c r="R270">
        <v>22.423300000000001</v>
      </c>
      <c r="S270" t="s">
        <v>174</v>
      </c>
      <c r="U270" t="s">
        <v>174</v>
      </c>
      <c r="V270" t="s">
        <v>174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>
        <v>0</v>
      </c>
      <c r="AH270" t="e">
        <f>X270/100</f>
        <v>#VALUE!</v>
      </c>
      <c r="AI270" t="e">
        <f t="shared" ref="AI270:AO270" si="19">Y270/100</f>
        <v>#VALUE!</v>
      </c>
      <c r="AJ270" t="e">
        <f t="shared" si="19"/>
        <v>#VALUE!</v>
      </c>
      <c r="AK270" t="e">
        <f t="shared" si="19"/>
        <v>#VALUE!</v>
      </c>
      <c r="AL270" t="e">
        <f t="shared" si="19"/>
        <v>#VALUE!</v>
      </c>
      <c r="AM270" t="e">
        <f t="shared" si="19"/>
        <v>#VALUE!</v>
      </c>
      <c r="AN270" t="e">
        <f t="shared" si="19"/>
        <v>#VALUE!</v>
      </c>
      <c r="AO270">
        <f t="shared" si="19"/>
        <v>0</v>
      </c>
    </row>
    <row r="271" spans="1:41" x14ac:dyDescent="0.55000000000000004">
      <c r="A271" s="3" t="s">
        <v>292</v>
      </c>
      <c r="B271" s="9">
        <v>36102</v>
      </c>
      <c r="C271" t="s">
        <v>198</v>
      </c>
      <c r="D271" s="1">
        <v>33170</v>
      </c>
      <c r="E271" s="1">
        <v>32990</v>
      </c>
      <c r="F271">
        <v>117</v>
      </c>
      <c r="G271" s="10">
        <v>0</v>
      </c>
      <c r="H271">
        <v>297</v>
      </c>
      <c r="I271">
        <v>1990</v>
      </c>
      <c r="J271">
        <v>180</v>
      </c>
      <c r="K271" s="8">
        <v>0</v>
      </c>
      <c r="L271">
        <v>213.947</v>
      </c>
      <c r="M271">
        <v>2139.4699999999998</v>
      </c>
      <c r="N271" t="s">
        <v>174</v>
      </c>
      <c r="O271" t="s">
        <v>174</v>
      </c>
      <c r="P271" t="s">
        <v>174</v>
      </c>
      <c r="Q271" t="s">
        <v>174</v>
      </c>
      <c r="R271">
        <v>19.574999999999999</v>
      </c>
      <c r="S271" t="s">
        <v>174</v>
      </c>
      <c r="U271" t="s">
        <v>174</v>
      </c>
      <c r="V271" t="s">
        <v>174</v>
      </c>
    </row>
    <row r="272" spans="1:41" hidden="1" x14ac:dyDescent="0.55000000000000004">
      <c r="A272" s="3" t="s">
        <v>292</v>
      </c>
      <c r="B272" s="9">
        <v>36130</v>
      </c>
      <c r="C272" t="s">
        <v>198</v>
      </c>
      <c r="D272" s="1">
        <v>33123</v>
      </c>
      <c r="E272" s="1">
        <v>33043</v>
      </c>
      <c r="F272">
        <v>170</v>
      </c>
      <c r="G272" s="10">
        <v>27.096699999999998</v>
      </c>
      <c r="H272">
        <v>250</v>
      </c>
      <c r="I272">
        <v>1990</v>
      </c>
      <c r="J272">
        <v>80</v>
      </c>
      <c r="K272" s="8">
        <v>0.154416</v>
      </c>
      <c r="L272" t="s">
        <v>174</v>
      </c>
      <c r="M272" t="s">
        <v>174</v>
      </c>
      <c r="N272">
        <v>96.71</v>
      </c>
      <c r="O272">
        <v>967.1</v>
      </c>
      <c r="P272" t="s">
        <v>174</v>
      </c>
      <c r="Q272">
        <v>0.48</v>
      </c>
      <c r="R272" t="s">
        <v>174</v>
      </c>
      <c r="S272" t="s">
        <v>174</v>
      </c>
      <c r="U272" t="s">
        <v>174</v>
      </c>
      <c r="V272" t="s">
        <v>174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>
        <v>0</v>
      </c>
      <c r="AH272" t="e">
        <f>X272/100</f>
        <v>#VALUE!</v>
      </c>
      <c r="AI272" t="e">
        <f t="shared" ref="AI272:AO272" si="20">Y272/100</f>
        <v>#VALUE!</v>
      </c>
      <c r="AJ272" t="e">
        <f t="shared" si="20"/>
        <v>#VALUE!</v>
      </c>
      <c r="AK272" t="e">
        <f t="shared" si="20"/>
        <v>#VALUE!</v>
      </c>
      <c r="AL272" t="e">
        <f t="shared" si="20"/>
        <v>#VALUE!</v>
      </c>
      <c r="AM272" t="e">
        <f t="shared" si="20"/>
        <v>#VALUE!</v>
      </c>
      <c r="AN272" t="e">
        <f t="shared" si="20"/>
        <v>#VALUE!</v>
      </c>
      <c r="AO272">
        <f t="shared" si="20"/>
        <v>0</v>
      </c>
    </row>
    <row r="273" spans="1:41" hidden="1" x14ac:dyDescent="0.55000000000000004">
      <c r="A273" s="3" t="s">
        <v>292</v>
      </c>
      <c r="B273" s="9">
        <v>36141</v>
      </c>
      <c r="C273" t="s">
        <v>198</v>
      </c>
      <c r="D273" s="1">
        <v>33152</v>
      </c>
      <c r="E273" s="1">
        <v>33043</v>
      </c>
      <c r="F273">
        <v>170</v>
      </c>
      <c r="G273" s="10">
        <v>59.8142</v>
      </c>
      <c r="H273">
        <v>279</v>
      </c>
      <c r="I273">
        <v>1990</v>
      </c>
      <c r="J273">
        <v>109</v>
      </c>
      <c r="K273" s="8">
        <v>0.83463699999999996</v>
      </c>
      <c r="L273" t="s">
        <v>174</v>
      </c>
      <c r="M273" t="s">
        <v>174</v>
      </c>
      <c r="N273">
        <v>177.072</v>
      </c>
      <c r="O273">
        <v>1770.72</v>
      </c>
      <c r="P273" t="s">
        <v>174</v>
      </c>
      <c r="Q273">
        <v>1.98</v>
      </c>
      <c r="R273">
        <v>24.593299999999999</v>
      </c>
      <c r="S273" t="s">
        <v>174</v>
      </c>
      <c r="U273" t="s">
        <v>174</v>
      </c>
      <c r="V273" t="s">
        <v>174</v>
      </c>
    </row>
    <row r="274" spans="1:41" x14ac:dyDescent="0.55000000000000004">
      <c r="A274" s="3" t="s">
        <v>292</v>
      </c>
      <c r="B274" s="9">
        <v>36102</v>
      </c>
      <c r="C274" t="s">
        <v>198</v>
      </c>
      <c r="D274" s="1">
        <v>33203</v>
      </c>
      <c r="E274" s="1">
        <v>33043</v>
      </c>
      <c r="F274">
        <v>170</v>
      </c>
      <c r="G274" s="10">
        <v>0</v>
      </c>
      <c r="H274">
        <v>330</v>
      </c>
      <c r="I274">
        <v>1990</v>
      </c>
      <c r="J274">
        <v>160</v>
      </c>
      <c r="K274" s="8">
        <v>0</v>
      </c>
      <c r="L274">
        <v>214.02</v>
      </c>
      <c r="M274">
        <v>2140.1999999999998</v>
      </c>
      <c r="N274" t="s">
        <v>174</v>
      </c>
      <c r="O274" t="s">
        <v>174</v>
      </c>
      <c r="P274" t="s">
        <v>174</v>
      </c>
      <c r="Q274" t="s">
        <v>174</v>
      </c>
      <c r="R274">
        <v>25.375</v>
      </c>
      <c r="S274" t="s">
        <v>174</v>
      </c>
      <c r="U274" t="s">
        <v>174</v>
      </c>
      <c r="V274" t="s">
        <v>174</v>
      </c>
    </row>
    <row r="275" spans="1:41" hidden="1" x14ac:dyDescent="0.55000000000000004">
      <c r="A275" s="3" t="s">
        <v>292</v>
      </c>
      <c r="B275" s="9">
        <v>36130</v>
      </c>
      <c r="C275" t="s">
        <v>198</v>
      </c>
      <c r="D275" s="1">
        <v>33137</v>
      </c>
      <c r="E275" s="1">
        <v>33071</v>
      </c>
      <c r="F275">
        <v>198</v>
      </c>
      <c r="G275" s="10">
        <v>27.096699999999998</v>
      </c>
      <c r="H275">
        <v>264</v>
      </c>
      <c r="I275">
        <v>1990</v>
      </c>
      <c r="J275">
        <v>66</v>
      </c>
      <c r="K275" s="8">
        <v>0.154416</v>
      </c>
      <c r="L275" t="s">
        <v>174</v>
      </c>
      <c r="M275" t="s">
        <v>174</v>
      </c>
      <c r="N275">
        <v>107.343</v>
      </c>
      <c r="O275">
        <v>1073.43</v>
      </c>
      <c r="P275" t="s">
        <v>174</v>
      </c>
      <c r="Q275">
        <v>0.62</v>
      </c>
      <c r="R275" t="s">
        <v>174</v>
      </c>
      <c r="S275" t="s">
        <v>174</v>
      </c>
      <c r="U275" t="s">
        <v>174</v>
      </c>
      <c r="V275" t="s">
        <v>174</v>
      </c>
      <c r="X275">
        <v>0.30971300000000002</v>
      </c>
      <c r="Y275">
        <v>0.302564</v>
      </c>
      <c r="Z275">
        <v>0.28034999999999999</v>
      </c>
      <c r="AA275">
        <v>0.254521</v>
      </c>
      <c r="AB275">
        <v>0.22568100000000002</v>
      </c>
      <c r="AC275">
        <v>0.20527200000000001</v>
      </c>
      <c r="AD275">
        <v>0.20414200000000002</v>
      </c>
      <c r="AE275">
        <v>0.12771100000000002</v>
      </c>
      <c r="AF275">
        <v>54.54</v>
      </c>
      <c r="AH275">
        <f>X275/100</f>
        <v>3.09713E-3</v>
      </c>
      <c r="AI275">
        <f t="shared" ref="AI275:AO275" si="21">Y275/100</f>
        <v>3.02564E-3</v>
      </c>
      <c r="AJ275">
        <f t="shared" si="21"/>
        <v>2.8035E-3</v>
      </c>
      <c r="AK275">
        <f t="shared" si="21"/>
        <v>2.54521E-3</v>
      </c>
      <c r="AL275">
        <f t="shared" si="21"/>
        <v>2.2568100000000002E-3</v>
      </c>
      <c r="AM275">
        <f t="shared" si="21"/>
        <v>2.0527200000000001E-3</v>
      </c>
      <c r="AN275">
        <f t="shared" si="21"/>
        <v>2.0414200000000004E-3</v>
      </c>
      <c r="AO275">
        <f t="shared" si="21"/>
        <v>1.2771100000000001E-3</v>
      </c>
    </row>
    <row r="276" spans="1:41" hidden="1" x14ac:dyDescent="0.55000000000000004">
      <c r="A276" s="3" t="s">
        <v>292</v>
      </c>
      <c r="B276" s="9">
        <v>36141</v>
      </c>
      <c r="C276" t="s">
        <v>198</v>
      </c>
      <c r="D276" s="1">
        <v>33170</v>
      </c>
      <c r="E276" s="1">
        <v>33071</v>
      </c>
      <c r="F276">
        <v>198</v>
      </c>
      <c r="G276" s="10">
        <v>59.8142</v>
      </c>
      <c r="H276">
        <v>297</v>
      </c>
      <c r="I276">
        <v>1990</v>
      </c>
      <c r="J276">
        <v>99</v>
      </c>
      <c r="K276" s="8">
        <v>0.83463699999999996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U276" t="s">
        <v>174</v>
      </c>
      <c r="V276" t="s">
        <v>174</v>
      </c>
    </row>
    <row r="277" spans="1:41" x14ac:dyDescent="0.55000000000000004">
      <c r="A277" s="3" t="s">
        <v>292</v>
      </c>
      <c r="B277" s="9">
        <v>36102</v>
      </c>
      <c r="C277" t="s">
        <v>198</v>
      </c>
      <c r="D277" s="1">
        <v>33210</v>
      </c>
      <c r="E277" s="1">
        <v>33071</v>
      </c>
      <c r="F277">
        <v>198</v>
      </c>
      <c r="G277" s="10">
        <v>0</v>
      </c>
      <c r="H277">
        <v>337</v>
      </c>
      <c r="I277">
        <v>1990</v>
      </c>
      <c r="J277">
        <v>139</v>
      </c>
      <c r="K277" s="8">
        <v>0</v>
      </c>
      <c r="L277">
        <v>164.57499999999999</v>
      </c>
      <c r="M277">
        <v>1645.75</v>
      </c>
      <c r="N277" t="s">
        <v>174</v>
      </c>
      <c r="O277" t="s">
        <v>174</v>
      </c>
      <c r="P277" t="s">
        <v>174</v>
      </c>
      <c r="Q277" t="s">
        <v>174</v>
      </c>
      <c r="R277">
        <v>26.1</v>
      </c>
      <c r="S277" t="s">
        <v>174</v>
      </c>
      <c r="U277" t="s">
        <v>174</v>
      </c>
      <c r="V277" t="s">
        <v>174</v>
      </c>
      <c r="X277">
        <v>0.30963000000000002</v>
      </c>
      <c r="Y277">
        <v>0.301734</v>
      </c>
      <c r="Z277">
        <v>0.26136700000000002</v>
      </c>
      <c r="AA277">
        <v>0.23363199999999998</v>
      </c>
      <c r="AB277">
        <v>0.21190600000000001</v>
      </c>
      <c r="AC277">
        <v>0.20461600000000002</v>
      </c>
      <c r="AD277">
        <v>0.193717</v>
      </c>
      <c r="AE277">
        <v>0.12027599999999999</v>
      </c>
      <c r="AG277">
        <v>70.56</v>
      </c>
    </row>
    <row r="278" spans="1:41" hidden="1" x14ac:dyDescent="0.55000000000000004">
      <c r="A278" s="3" t="s">
        <v>292</v>
      </c>
      <c r="B278" s="9">
        <v>36130</v>
      </c>
      <c r="C278" t="s">
        <v>198</v>
      </c>
      <c r="D278" s="1">
        <v>33080</v>
      </c>
      <c r="E278" s="1">
        <v>33014</v>
      </c>
      <c r="F278">
        <v>141</v>
      </c>
      <c r="G278" s="10">
        <v>27.096699999999998</v>
      </c>
      <c r="H278">
        <v>207</v>
      </c>
      <c r="I278">
        <v>1990</v>
      </c>
      <c r="J278">
        <v>66</v>
      </c>
      <c r="K278" s="8">
        <v>0.154416</v>
      </c>
      <c r="L278" t="s">
        <v>174</v>
      </c>
      <c r="M278" t="s">
        <v>174</v>
      </c>
      <c r="N278">
        <v>27.646699999999999</v>
      </c>
      <c r="O278">
        <v>276.46699999999998</v>
      </c>
      <c r="P278" t="s">
        <v>174</v>
      </c>
      <c r="Q278">
        <v>0.27</v>
      </c>
      <c r="R278">
        <v>42.9</v>
      </c>
      <c r="S278" t="s">
        <v>174</v>
      </c>
      <c r="U278" t="s">
        <v>174</v>
      </c>
      <c r="V278" t="s">
        <v>174</v>
      </c>
    </row>
    <row r="279" spans="1:41" hidden="1" x14ac:dyDescent="0.55000000000000004">
      <c r="A279" s="3" t="s">
        <v>292</v>
      </c>
      <c r="B279" s="9">
        <v>36141</v>
      </c>
      <c r="C279" t="s">
        <v>198</v>
      </c>
      <c r="D279" s="1">
        <v>33092</v>
      </c>
      <c r="E279" s="1">
        <v>33014</v>
      </c>
      <c r="F279">
        <v>141</v>
      </c>
      <c r="G279" s="10">
        <v>59.8142</v>
      </c>
      <c r="H279">
        <v>219</v>
      </c>
      <c r="I279">
        <v>1990</v>
      </c>
      <c r="J279">
        <v>78</v>
      </c>
      <c r="K279" s="8">
        <v>0.83463699999999996</v>
      </c>
      <c r="L279" t="s">
        <v>174</v>
      </c>
      <c r="M279" t="s">
        <v>174</v>
      </c>
      <c r="N279">
        <v>64.111699999999999</v>
      </c>
      <c r="O279">
        <v>641.11699999999996</v>
      </c>
      <c r="P279" t="s">
        <v>174</v>
      </c>
      <c r="Q279">
        <v>0.47</v>
      </c>
      <c r="R279">
        <v>38.133299999999998</v>
      </c>
      <c r="S279" t="s">
        <v>174</v>
      </c>
      <c r="U279" t="s">
        <v>174</v>
      </c>
      <c r="V279" t="s">
        <v>174</v>
      </c>
    </row>
    <row r="280" spans="1:41" hidden="1" x14ac:dyDescent="0.55000000000000004">
      <c r="A280" s="3" t="s">
        <v>292</v>
      </c>
      <c r="B280" s="9">
        <v>36152</v>
      </c>
      <c r="C280" t="s">
        <v>198</v>
      </c>
      <c r="D280" s="1">
        <v>33106</v>
      </c>
      <c r="E280" s="1">
        <v>33014</v>
      </c>
      <c r="F280">
        <v>141</v>
      </c>
      <c r="G280" s="10">
        <v>130.99299999999999</v>
      </c>
      <c r="H280">
        <v>233</v>
      </c>
      <c r="I280" s="10">
        <v>260.84399999999999</v>
      </c>
      <c r="J280">
        <v>92</v>
      </c>
      <c r="K280" s="8">
        <v>1.3041700000000001</v>
      </c>
      <c r="L280" t="s">
        <v>174</v>
      </c>
      <c r="M280" t="s">
        <v>174</v>
      </c>
      <c r="N280">
        <v>102.197</v>
      </c>
      <c r="O280">
        <v>1021.97</v>
      </c>
      <c r="P280" t="s">
        <v>174</v>
      </c>
      <c r="Q280">
        <v>0.68</v>
      </c>
      <c r="R280" s="10">
        <v>32.390799999999999</v>
      </c>
      <c r="S280" t="s">
        <v>174</v>
      </c>
      <c r="U280" t="s">
        <v>174</v>
      </c>
      <c r="V280" t="s">
        <v>174</v>
      </c>
      <c r="X280">
        <v>0.30843100000000001</v>
      </c>
      <c r="Y280">
        <v>0.29932999999999998</v>
      </c>
      <c r="Z280">
        <v>0.26257200000000003</v>
      </c>
      <c r="AA280">
        <v>0.22039899999999998</v>
      </c>
      <c r="AB280">
        <v>0.19927800000000001</v>
      </c>
      <c r="AC280">
        <v>0.18717500000000001</v>
      </c>
      <c r="AD280">
        <v>0.17206700000000003</v>
      </c>
      <c r="AE280">
        <v>0.109449</v>
      </c>
      <c r="AH280">
        <v>84.81</v>
      </c>
      <c r="AI280">
        <f t="shared" ref="AI280:AO280" si="22">Y280/100</f>
        <v>2.9933E-3</v>
      </c>
      <c r="AJ280">
        <f t="shared" si="22"/>
        <v>2.6257200000000002E-3</v>
      </c>
      <c r="AK280">
        <f t="shared" si="22"/>
        <v>2.2039899999999999E-3</v>
      </c>
      <c r="AL280">
        <f t="shared" si="22"/>
        <v>1.99278E-3</v>
      </c>
      <c r="AM280">
        <f t="shared" si="22"/>
        <v>1.8717500000000001E-3</v>
      </c>
      <c r="AN280">
        <f t="shared" si="22"/>
        <v>1.7206700000000003E-3</v>
      </c>
      <c r="AO280">
        <f t="shared" si="22"/>
        <v>1.09449E-3</v>
      </c>
    </row>
    <row r="281" spans="1:41" hidden="1" x14ac:dyDescent="0.55000000000000004">
      <c r="A281" s="3" t="s">
        <v>292</v>
      </c>
      <c r="B281" s="9">
        <v>36156</v>
      </c>
      <c r="C281" t="s">
        <v>198</v>
      </c>
      <c r="D281" s="1">
        <v>33120</v>
      </c>
      <c r="E281" s="1">
        <v>33014</v>
      </c>
      <c r="F281">
        <v>141</v>
      </c>
      <c r="G281" s="10"/>
      <c r="H281">
        <v>247</v>
      </c>
      <c r="I281">
        <v>1990</v>
      </c>
      <c r="J281">
        <v>106</v>
      </c>
      <c r="K281" s="8"/>
      <c r="L281" t="s">
        <v>174</v>
      </c>
      <c r="M281" t="s">
        <v>174</v>
      </c>
      <c r="N281">
        <v>232.041</v>
      </c>
      <c r="O281">
        <v>2320.41</v>
      </c>
      <c r="P281" t="s">
        <v>174</v>
      </c>
      <c r="Q281">
        <v>2.85</v>
      </c>
      <c r="R281">
        <v>29.5533</v>
      </c>
      <c r="S281" t="s">
        <v>174</v>
      </c>
      <c r="U281" t="s">
        <v>174</v>
      </c>
      <c r="V281" t="s">
        <v>174</v>
      </c>
    </row>
    <row r="282" spans="1:41" hidden="1" x14ac:dyDescent="0.55000000000000004">
      <c r="A282" s="3" t="s">
        <v>292</v>
      </c>
      <c r="B282" s="9">
        <v>36162</v>
      </c>
      <c r="C282" t="s">
        <v>198</v>
      </c>
      <c r="D282" s="1">
        <v>33132</v>
      </c>
      <c r="E282" s="1">
        <v>33014</v>
      </c>
      <c r="F282">
        <v>141</v>
      </c>
      <c r="G282" s="10">
        <v>234.62299999999999</v>
      </c>
      <c r="H282">
        <v>259</v>
      </c>
      <c r="I282">
        <v>1990</v>
      </c>
      <c r="J282">
        <v>118</v>
      </c>
      <c r="K282" s="8">
        <v>2.4773700000000001</v>
      </c>
      <c r="L282" t="s">
        <v>174</v>
      </c>
      <c r="M282" t="s">
        <v>174</v>
      </c>
      <c r="N282">
        <v>382.334</v>
      </c>
      <c r="O282">
        <v>3823.34</v>
      </c>
      <c r="P282" t="s">
        <v>174</v>
      </c>
      <c r="Q282">
        <v>2.39</v>
      </c>
      <c r="R282">
        <v>26.216699999999999</v>
      </c>
      <c r="S282" t="s">
        <v>174</v>
      </c>
      <c r="U282" t="s">
        <v>174</v>
      </c>
      <c r="V282" t="s">
        <v>174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>
        <v>0</v>
      </c>
      <c r="AH282" t="e">
        <f>X282/100</f>
        <v>#VALUE!</v>
      </c>
      <c r="AI282" t="e">
        <f t="shared" ref="AI282:AO282" si="23">Y282/100</f>
        <v>#VALUE!</v>
      </c>
      <c r="AJ282" t="e">
        <f t="shared" si="23"/>
        <v>#VALUE!</v>
      </c>
      <c r="AK282" t="e">
        <f t="shared" si="23"/>
        <v>#VALUE!</v>
      </c>
      <c r="AL282" t="e">
        <f t="shared" si="23"/>
        <v>#VALUE!</v>
      </c>
      <c r="AM282" t="e">
        <f t="shared" si="23"/>
        <v>#VALUE!</v>
      </c>
      <c r="AN282" t="e">
        <f t="shared" si="23"/>
        <v>#VALUE!</v>
      </c>
      <c r="AO282">
        <f t="shared" si="23"/>
        <v>0</v>
      </c>
    </row>
    <row r="283" spans="1:41" hidden="1" x14ac:dyDescent="0.55000000000000004">
      <c r="A283" s="3" t="s">
        <v>293</v>
      </c>
      <c r="B283" s="9">
        <v>36172</v>
      </c>
      <c r="C283" t="s">
        <v>198</v>
      </c>
      <c r="D283" s="1">
        <v>33146</v>
      </c>
      <c r="E283" s="1">
        <v>33014</v>
      </c>
      <c r="F283">
        <v>141</v>
      </c>
      <c r="G283" s="10"/>
      <c r="H283">
        <v>273</v>
      </c>
      <c r="I283">
        <v>1990</v>
      </c>
      <c r="J283">
        <v>132</v>
      </c>
      <c r="K283" s="8"/>
      <c r="L283" t="s">
        <v>174</v>
      </c>
      <c r="M283" t="s">
        <v>174</v>
      </c>
      <c r="N283">
        <v>749.22500000000002</v>
      </c>
      <c r="O283">
        <v>7492.25</v>
      </c>
      <c r="P283" t="s">
        <v>174</v>
      </c>
      <c r="Q283">
        <v>3.82</v>
      </c>
      <c r="R283">
        <v>34.796700000000001</v>
      </c>
      <c r="S283" t="s">
        <v>174</v>
      </c>
      <c r="U283" t="s">
        <v>174</v>
      </c>
      <c r="V283" t="s">
        <v>174</v>
      </c>
    </row>
    <row r="284" spans="1:41" x14ac:dyDescent="0.55000000000000004">
      <c r="A284" s="3" t="s">
        <v>293</v>
      </c>
      <c r="B284" s="9">
        <v>36102</v>
      </c>
      <c r="C284" t="s">
        <v>198</v>
      </c>
      <c r="D284" s="1">
        <v>33161</v>
      </c>
      <c r="E284" s="1">
        <v>33014</v>
      </c>
      <c r="F284">
        <v>141</v>
      </c>
      <c r="G284" s="10">
        <v>0</v>
      </c>
      <c r="H284">
        <v>288</v>
      </c>
      <c r="I284">
        <v>1990</v>
      </c>
      <c r="J284">
        <v>147</v>
      </c>
      <c r="K284" s="8">
        <v>0</v>
      </c>
      <c r="L284">
        <v>359.1</v>
      </c>
      <c r="M284">
        <v>3591</v>
      </c>
      <c r="N284">
        <v>1114.07</v>
      </c>
      <c r="O284">
        <v>11140.7</v>
      </c>
      <c r="P284" t="s">
        <v>174</v>
      </c>
      <c r="Q284">
        <v>1.66</v>
      </c>
      <c r="R284">
        <v>36.703299999999999</v>
      </c>
      <c r="S284" t="s">
        <v>174</v>
      </c>
      <c r="U284" t="s">
        <v>174</v>
      </c>
      <c r="V284" t="s">
        <v>174</v>
      </c>
      <c r="X284">
        <v>0.306701</v>
      </c>
      <c r="Y284">
        <v>0.30790400000000001</v>
      </c>
      <c r="Z284">
        <v>0.29226800000000003</v>
      </c>
      <c r="AA284">
        <v>0.28444999999999998</v>
      </c>
      <c r="AB284">
        <v>0.27242300000000003</v>
      </c>
      <c r="AC284">
        <v>0.25979399999999997</v>
      </c>
      <c r="AD284">
        <v>0.25678699999999999</v>
      </c>
      <c r="AE284">
        <v>0.22491399999999998</v>
      </c>
    </row>
    <row r="285" spans="1:41" hidden="1" x14ac:dyDescent="0.55000000000000004">
      <c r="A285" s="3" t="s">
        <v>293</v>
      </c>
      <c r="B285" s="9">
        <v>36130</v>
      </c>
      <c r="C285" t="s">
        <v>198</v>
      </c>
      <c r="D285" s="1">
        <v>33132</v>
      </c>
      <c r="E285" s="1">
        <v>33092</v>
      </c>
      <c r="F285">
        <v>219</v>
      </c>
      <c r="G285" s="10">
        <v>25.384799999999998</v>
      </c>
      <c r="H285">
        <v>259</v>
      </c>
      <c r="I285">
        <v>1990</v>
      </c>
      <c r="J285">
        <v>40</v>
      </c>
      <c r="K285" s="8">
        <v>0.13320000000000001</v>
      </c>
      <c r="L285" t="s">
        <v>174</v>
      </c>
      <c r="M285" t="s">
        <v>174</v>
      </c>
      <c r="N285">
        <v>17.112300000000001</v>
      </c>
      <c r="O285">
        <v>171.12299999999999</v>
      </c>
      <c r="P285" t="s">
        <v>174</v>
      </c>
      <c r="Q285">
        <v>0.2</v>
      </c>
      <c r="R285">
        <v>40.04</v>
      </c>
      <c r="S285" t="s">
        <v>174</v>
      </c>
      <c r="U285" t="s">
        <v>174</v>
      </c>
      <c r="V285" t="s">
        <v>174</v>
      </c>
    </row>
    <row r="286" spans="1:41" hidden="1" x14ac:dyDescent="0.55000000000000004">
      <c r="A286" s="3" t="s">
        <v>293</v>
      </c>
      <c r="B286" s="9">
        <v>36141</v>
      </c>
      <c r="C286" t="s">
        <v>198</v>
      </c>
      <c r="D286" s="1">
        <v>33146</v>
      </c>
      <c r="E286" s="1">
        <v>33092</v>
      </c>
      <c r="F286">
        <v>219</v>
      </c>
      <c r="G286" s="10">
        <v>58.959600000000002</v>
      </c>
      <c r="H286">
        <v>273</v>
      </c>
      <c r="I286">
        <v>1990</v>
      </c>
      <c r="J286">
        <v>54</v>
      </c>
      <c r="K286" s="8">
        <v>0.85559799999999997</v>
      </c>
      <c r="L286" t="s">
        <v>174</v>
      </c>
      <c r="M286" t="s">
        <v>174</v>
      </c>
      <c r="N286">
        <v>106.916</v>
      </c>
      <c r="O286">
        <v>1069.1600000000001</v>
      </c>
      <c r="P286" t="s">
        <v>174</v>
      </c>
      <c r="Q286">
        <v>1.01</v>
      </c>
      <c r="R286">
        <v>42.423299999999998</v>
      </c>
      <c r="S286" t="s">
        <v>174</v>
      </c>
      <c r="U286" t="s">
        <v>174</v>
      </c>
      <c r="V286" t="s">
        <v>174</v>
      </c>
    </row>
    <row r="287" spans="1:41" hidden="1" x14ac:dyDescent="0.55000000000000004">
      <c r="A287" s="3" t="s">
        <v>293</v>
      </c>
      <c r="B287" s="9">
        <v>36152</v>
      </c>
      <c r="C287" t="s">
        <v>198</v>
      </c>
      <c r="D287" s="1">
        <v>33161</v>
      </c>
      <c r="E287" s="1">
        <v>33092</v>
      </c>
      <c r="F287">
        <v>219</v>
      </c>
      <c r="G287" s="10">
        <v>126.714</v>
      </c>
      <c r="H287">
        <v>288</v>
      </c>
      <c r="I287">
        <v>1990</v>
      </c>
      <c r="J287">
        <v>69</v>
      </c>
      <c r="K287" s="8">
        <v>1.2268399999999999</v>
      </c>
      <c r="L287" t="s">
        <v>174</v>
      </c>
      <c r="M287" t="s">
        <v>174</v>
      </c>
      <c r="N287">
        <v>317.98399999999998</v>
      </c>
      <c r="O287">
        <v>3179.84</v>
      </c>
      <c r="P287" t="s">
        <v>174</v>
      </c>
      <c r="Q287">
        <v>2.33</v>
      </c>
      <c r="R287">
        <v>51.48</v>
      </c>
      <c r="S287" t="s">
        <v>174</v>
      </c>
      <c r="U287" t="s">
        <v>174</v>
      </c>
      <c r="V287" t="s">
        <v>174</v>
      </c>
      <c r="X287">
        <v>0.30361399999999999</v>
      </c>
      <c r="Y287">
        <v>0.29819299999999999</v>
      </c>
      <c r="Z287">
        <v>0.21626500000000001</v>
      </c>
      <c r="AA287">
        <v>0.21204799999999999</v>
      </c>
      <c r="AB287">
        <v>0.19156600000000001</v>
      </c>
      <c r="AC287">
        <v>0.19397600000000001</v>
      </c>
      <c r="AD287">
        <v>0.192771</v>
      </c>
      <c r="AE287">
        <v>0.12168699999999999</v>
      </c>
      <c r="AF287">
        <v>54.49</v>
      </c>
      <c r="AH287">
        <f>X287/100</f>
        <v>3.0361400000000001E-3</v>
      </c>
      <c r="AI287">
        <f t="shared" ref="AI287:AO287" si="24">Y287/100</f>
        <v>2.9819299999999998E-3</v>
      </c>
      <c r="AJ287">
        <f t="shared" si="24"/>
        <v>2.1626500000000003E-3</v>
      </c>
      <c r="AK287">
        <f t="shared" si="24"/>
        <v>2.1204799999999997E-3</v>
      </c>
      <c r="AL287">
        <f t="shared" si="24"/>
        <v>1.9156600000000002E-3</v>
      </c>
      <c r="AM287">
        <f t="shared" si="24"/>
        <v>1.93976E-3</v>
      </c>
      <c r="AN287">
        <f t="shared" si="24"/>
        <v>1.92771E-3</v>
      </c>
      <c r="AO287">
        <f t="shared" si="24"/>
        <v>1.2168699999999999E-3</v>
      </c>
    </row>
    <row r="288" spans="1:41" hidden="1" x14ac:dyDescent="0.55000000000000004">
      <c r="A288" s="3" t="s">
        <v>293</v>
      </c>
      <c r="B288" s="9">
        <v>36156</v>
      </c>
      <c r="C288" t="s">
        <v>198</v>
      </c>
      <c r="D288" s="1">
        <v>33175</v>
      </c>
      <c r="E288" s="1">
        <v>33092</v>
      </c>
      <c r="F288">
        <v>219</v>
      </c>
      <c r="G288" s="10"/>
      <c r="H288">
        <v>302</v>
      </c>
      <c r="I288">
        <v>1990</v>
      </c>
      <c r="J288">
        <v>83</v>
      </c>
      <c r="K288" s="8"/>
      <c r="L288" t="s">
        <v>174</v>
      </c>
      <c r="M288" t="s">
        <v>174</v>
      </c>
      <c r="N288">
        <v>583.05899999999997</v>
      </c>
      <c r="O288">
        <v>5830.59</v>
      </c>
      <c r="P288" t="s">
        <v>174</v>
      </c>
      <c r="Q288">
        <v>2.5499999999999998</v>
      </c>
      <c r="R288">
        <v>40.04</v>
      </c>
      <c r="S288" t="s">
        <v>174</v>
      </c>
      <c r="U288" t="s">
        <v>174</v>
      </c>
      <c r="V288" t="s">
        <v>174</v>
      </c>
    </row>
    <row r="289" spans="1:41" x14ac:dyDescent="0.55000000000000004">
      <c r="A289" s="3" t="s">
        <v>293</v>
      </c>
      <c r="B289" s="9">
        <v>36102</v>
      </c>
      <c r="C289" t="s">
        <v>198</v>
      </c>
      <c r="D289" s="1">
        <v>33191</v>
      </c>
      <c r="E289" s="1">
        <v>33092</v>
      </c>
      <c r="F289">
        <v>219</v>
      </c>
      <c r="G289" s="10">
        <v>0</v>
      </c>
      <c r="H289">
        <v>318</v>
      </c>
      <c r="I289">
        <v>1990</v>
      </c>
      <c r="J289">
        <v>99</v>
      </c>
      <c r="K289" s="8">
        <v>0</v>
      </c>
      <c r="L289">
        <v>321.5</v>
      </c>
      <c r="M289">
        <v>3215</v>
      </c>
      <c r="N289">
        <v>720.48199999999997</v>
      </c>
      <c r="O289">
        <v>7204.82</v>
      </c>
      <c r="P289" t="s">
        <v>174</v>
      </c>
      <c r="Q289">
        <v>0.85</v>
      </c>
      <c r="R289">
        <v>41.47</v>
      </c>
      <c r="S289" t="s">
        <v>174</v>
      </c>
      <c r="U289" t="s">
        <v>174</v>
      </c>
      <c r="V289" t="s">
        <v>174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>
        <v>0</v>
      </c>
      <c r="AG289">
        <v>70.45</v>
      </c>
    </row>
    <row r="290" spans="1:41" hidden="1" x14ac:dyDescent="0.55000000000000004">
      <c r="A290" s="3" t="s">
        <v>293</v>
      </c>
      <c r="B290" s="9">
        <v>36130</v>
      </c>
      <c r="C290" t="s">
        <v>173</v>
      </c>
      <c r="D290" s="1">
        <v>34943</v>
      </c>
      <c r="E290" s="1">
        <v>34865</v>
      </c>
      <c r="F290">
        <v>166</v>
      </c>
      <c r="G290" s="10">
        <v>25.384799999999998</v>
      </c>
      <c r="H290">
        <v>244</v>
      </c>
      <c r="I290">
        <v>1995</v>
      </c>
      <c r="J290">
        <v>78</v>
      </c>
      <c r="K290" s="8">
        <v>0.13320000000000001</v>
      </c>
      <c r="L290" t="s">
        <v>174</v>
      </c>
      <c r="M290" t="s">
        <v>174</v>
      </c>
      <c r="N290">
        <v>166.6</v>
      </c>
      <c r="O290">
        <v>1666</v>
      </c>
      <c r="P290" t="s">
        <v>174</v>
      </c>
      <c r="Q290" t="s">
        <v>174</v>
      </c>
      <c r="R290">
        <v>38.5</v>
      </c>
      <c r="S290" t="s">
        <v>174</v>
      </c>
      <c r="U290" t="s">
        <v>174</v>
      </c>
      <c r="V290" t="s">
        <v>174</v>
      </c>
    </row>
    <row r="291" spans="1:41" hidden="1" x14ac:dyDescent="0.55000000000000004">
      <c r="A291" s="3" t="s">
        <v>293</v>
      </c>
      <c r="B291" s="9">
        <v>36141</v>
      </c>
      <c r="C291" t="s">
        <v>173</v>
      </c>
      <c r="D291" s="1">
        <v>34962</v>
      </c>
      <c r="E291" s="1">
        <v>34865</v>
      </c>
      <c r="F291">
        <v>166</v>
      </c>
      <c r="G291" s="10">
        <v>58.959600000000002</v>
      </c>
      <c r="H291">
        <v>263</v>
      </c>
      <c r="I291">
        <v>1995</v>
      </c>
      <c r="J291">
        <v>97</v>
      </c>
      <c r="K291" s="8">
        <v>0.85559799999999997</v>
      </c>
      <c r="L291" t="s">
        <v>174</v>
      </c>
      <c r="M291" t="s">
        <v>174</v>
      </c>
      <c r="N291">
        <v>311.3</v>
      </c>
      <c r="O291">
        <v>3113</v>
      </c>
      <c r="P291" t="s">
        <v>174</v>
      </c>
      <c r="Q291" t="s">
        <v>174</v>
      </c>
      <c r="R291">
        <v>35.5</v>
      </c>
      <c r="S291" t="s">
        <v>174</v>
      </c>
      <c r="U291" t="s">
        <v>174</v>
      </c>
      <c r="V291" t="s">
        <v>174</v>
      </c>
    </row>
    <row r="292" spans="1:41" x14ac:dyDescent="0.55000000000000004">
      <c r="A292" s="3" t="s">
        <v>293</v>
      </c>
      <c r="B292" s="9">
        <v>36102</v>
      </c>
      <c r="C292" t="s">
        <v>173</v>
      </c>
      <c r="D292" s="1">
        <v>35009</v>
      </c>
      <c r="E292" s="1">
        <v>34865</v>
      </c>
      <c r="F292">
        <v>166</v>
      </c>
      <c r="G292" s="10">
        <v>0</v>
      </c>
      <c r="H292">
        <v>310</v>
      </c>
      <c r="I292" s="10">
        <v>327.447</v>
      </c>
      <c r="J292">
        <v>144</v>
      </c>
      <c r="K292" s="8">
        <v>0</v>
      </c>
      <c r="L292">
        <v>291.2</v>
      </c>
      <c r="M292">
        <v>2912</v>
      </c>
      <c r="N292">
        <v>802.6</v>
      </c>
      <c r="O292">
        <v>8026</v>
      </c>
      <c r="P292" t="s">
        <v>174</v>
      </c>
      <c r="Q292" t="s">
        <v>174</v>
      </c>
      <c r="R292" s="10">
        <v>31.762799999999999</v>
      </c>
      <c r="S292" t="s">
        <v>174</v>
      </c>
      <c r="U292" t="s">
        <v>174</v>
      </c>
      <c r="V292" t="s">
        <v>174</v>
      </c>
      <c r="X292" t="e">
        <v>#VALUE!</v>
      </c>
      <c r="Y292">
        <v>2.37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>
        <v>0</v>
      </c>
      <c r="AH292">
        <v>84.27</v>
      </c>
    </row>
    <row r="293" spans="1:41" hidden="1" x14ac:dyDescent="0.55000000000000004">
      <c r="A293" s="3" t="s">
        <v>293</v>
      </c>
      <c r="B293" s="9">
        <v>36130</v>
      </c>
      <c r="C293" t="s">
        <v>173</v>
      </c>
      <c r="D293" s="1">
        <v>34943</v>
      </c>
      <c r="E293" s="1">
        <v>34865</v>
      </c>
      <c r="F293">
        <v>166</v>
      </c>
      <c r="G293" s="10">
        <v>25.384799999999998</v>
      </c>
      <c r="H293">
        <v>244</v>
      </c>
      <c r="I293">
        <v>1995</v>
      </c>
      <c r="J293">
        <v>78</v>
      </c>
      <c r="K293" s="8">
        <v>0.13320000000000001</v>
      </c>
      <c r="L293" t="s">
        <v>174</v>
      </c>
      <c r="M293" t="s">
        <v>174</v>
      </c>
      <c r="N293">
        <v>112</v>
      </c>
      <c r="O293">
        <v>1120</v>
      </c>
      <c r="P293" t="s">
        <v>174</v>
      </c>
      <c r="Q293" t="s">
        <v>174</v>
      </c>
      <c r="R293">
        <v>45</v>
      </c>
      <c r="S293" t="s">
        <v>174</v>
      </c>
      <c r="U293" t="s">
        <v>174</v>
      </c>
      <c r="V293" t="s">
        <v>174</v>
      </c>
    </row>
    <row r="294" spans="1:41" hidden="1" x14ac:dyDescent="0.55000000000000004">
      <c r="A294" s="3" t="s">
        <v>293</v>
      </c>
      <c r="B294" s="9">
        <v>36141</v>
      </c>
      <c r="C294" t="s">
        <v>173</v>
      </c>
      <c r="D294" s="1">
        <v>34962</v>
      </c>
      <c r="E294" s="1">
        <v>34865</v>
      </c>
      <c r="F294">
        <v>166</v>
      </c>
      <c r="G294" s="10">
        <v>58.959600000000002</v>
      </c>
      <c r="H294">
        <v>263</v>
      </c>
      <c r="I294">
        <v>1995</v>
      </c>
      <c r="J294">
        <v>97</v>
      </c>
      <c r="K294" s="8">
        <v>0.85559799999999997</v>
      </c>
      <c r="L294" t="s">
        <v>174</v>
      </c>
      <c r="M294" t="s">
        <v>174</v>
      </c>
      <c r="N294">
        <v>241.7</v>
      </c>
      <c r="O294">
        <v>2417</v>
      </c>
      <c r="P294" t="s">
        <v>174</v>
      </c>
      <c r="Q294" t="s">
        <v>174</v>
      </c>
      <c r="R294">
        <v>35.833333330000002</v>
      </c>
      <c r="S294" t="s">
        <v>174</v>
      </c>
      <c r="U294" t="s">
        <v>174</v>
      </c>
      <c r="V294" t="s">
        <v>174</v>
      </c>
      <c r="X294" t="e">
        <v>#VALUE!</v>
      </c>
      <c r="Y294">
        <v>2.37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>
        <v>0</v>
      </c>
      <c r="AH294" t="e">
        <f>X294/100</f>
        <v>#VALUE!</v>
      </c>
      <c r="AI294">
        <f t="shared" ref="AI294:AO294" si="25">Y294/100</f>
        <v>2.3700000000000002E-2</v>
      </c>
      <c r="AJ294" t="e">
        <f t="shared" si="25"/>
        <v>#VALUE!</v>
      </c>
      <c r="AK294" t="e">
        <f t="shared" si="25"/>
        <v>#VALUE!</v>
      </c>
      <c r="AL294" t="e">
        <f t="shared" si="25"/>
        <v>#VALUE!</v>
      </c>
      <c r="AM294" t="e">
        <f t="shared" si="25"/>
        <v>#VALUE!</v>
      </c>
      <c r="AN294" t="e">
        <f t="shared" si="25"/>
        <v>#VALUE!</v>
      </c>
      <c r="AO294">
        <f t="shared" si="25"/>
        <v>0</v>
      </c>
    </row>
    <row r="295" spans="1:41" x14ac:dyDescent="0.55000000000000004">
      <c r="A295" s="3" t="s">
        <v>294</v>
      </c>
      <c r="B295" s="9">
        <v>36152</v>
      </c>
      <c r="C295" t="s">
        <v>173</v>
      </c>
      <c r="D295" s="1">
        <v>34999</v>
      </c>
      <c r="E295" s="1">
        <v>34865</v>
      </c>
      <c r="F295">
        <v>166</v>
      </c>
      <c r="G295" s="10">
        <v>126.714</v>
      </c>
      <c r="H295">
        <v>300</v>
      </c>
      <c r="I295">
        <v>1995</v>
      </c>
      <c r="J295">
        <v>134</v>
      </c>
      <c r="K295" s="8">
        <v>1.2268399999999999</v>
      </c>
      <c r="L295">
        <v>204.5</v>
      </c>
      <c r="M295">
        <v>2045</v>
      </c>
      <c r="N295">
        <v>428</v>
      </c>
      <c r="O295">
        <v>4280</v>
      </c>
      <c r="P295" t="s">
        <v>174</v>
      </c>
      <c r="Q295" t="s">
        <v>174</v>
      </c>
      <c r="R295">
        <v>39.5</v>
      </c>
      <c r="S295" t="s">
        <v>174</v>
      </c>
      <c r="U295" t="s">
        <v>174</v>
      </c>
      <c r="V295" t="s">
        <v>174</v>
      </c>
    </row>
    <row r="296" spans="1:41" hidden="1" x14ac:dyDescent="0.55000000000000004">
      <c r="A296" s="3" t="s">
        <v>294</v>
      </c>
      <c r="B296" s="9">
        <v>36156</v>
      </c>
      <c r="C296" t="s">
        <v>174</v>
      </c>
      <c r="D296" s="1">
        <v>40221</v>
      </c>
      <c r="E296" t="s">
        <v>174</v>
      </c>
      <c r="F296">
        <v>131</v>
      </c>
      <c r="G296" s="10"/>
      <c r="H296" t="s">
        <v>174</v>
      </c>
      <c r="I296" t="s">
        <v>174</v>
      </c>
      <c r="J296" t="s">
        <v>174</v>
      </c>
      <c r="K296" s="8"/>
      <c r="L296" t="s">
        <v>174</v>
      </c>
      <c r="M296" t="s">
        <v>174</v>
      </c>
      <c r="N296">
        <v>495</v>
      </c>
      <c r="O296">
        <v>4950</v>
      </c>
      <c r="P296" t="s">
        <v>174</v>
      </c>
      <c r="Q296" t="s">
        <v>174</v>
      </c>
      <c r="R296" t="s">
        <v>174</v>
      </c>
      <c r="S296" t="s">
        <v>174</v>
      </c>
      <c r="U296" t="s">
        <v>174</v>
      </c>
      <c r="V296" t="s">
        <v>174</v>
      </c>
      <c r="X296">
        <v>0.31140499999999999</v>
      </c>
      <c r="Y296">
        <v>0.30540800000000001</v>
      </c>
      <c r="Z296">
        <v>0.29039199999999998</v>
      </c>
      <c r="AA296">
        <v>0.29348099999999999</v>
      </c>
      <c r="AB296">
        <v>0.28267300000000001</v>
      </c>
      <c r="AC296">
        <v>0.281532</v>
      </c>
      <c r="AD296">
        <v>0.27135100000000001</v>
      </c>
      <c r="AE296">
        <v>0.169271</v>
      </c>
      <c r="AH296">
        <f>X296/100</f>
        <v>3.1140499999999997E-3</v>
      </c>
      <c r="AI296">
        <f t="shared" ref="AI296:AO296" si="26">Y296/100</f>
        <v>3.0540800000000002E-3</v>
      </c>
      <c r="AJ296">
        <f t="shared" si="26"/>
        <v>2.9039199999999999E-3</v>
      </c>
      <c r="AK296">
        <f t="shared" si="26"/>
        <v>2.9348099999999999E-3</v>
      </c>
      <c r="AL296">
        <f t="shared" si="26"/>
        <v>2.82673E-3</v>
      </c>
      <c r="AM296">
        <f t="shared" si="26"/>
        <v>2.8153200000000001E-3</v>
      </c>
      <c r="AN296">
        <f t="shared" si="26"/>
        <v>2.7135100000000001E-3</v>
      </c>
      <c r="AO296">
        <f t="shared" si="26"/>
        <v>1.69271E-3</v>
      </c>
    </row>
    <row r="297" spans="1:41" hidden="1" x14ac:dyDescent="0.55000000000000004">
      <c r="A297" s="3" t="s">
        <v>294</v>
      </c>
      <c r="B297" s="9">
        <v>36162</v>
      </c>
      <c r="C297" t="s">
        <v>174</v>
      </c>
      <c r="D297" s="1">
        <v>40221</v>
      </c>
      <c r="E297" t="s">
        <v>174</v>
      </c>
      <c r="F297">
        <v>146</v>
      </c>
      <c r="G297" s="10">
        <v>232.06399999999999</v>
      </c>
      <c r="H297" t="s">
        <v>174</v>
      </c>
      <c r="I297" t="s">
        <v>174</v>
      </c>
      <c r="J297" t="s">
        <v>174</v>
      </c>
      <c r="K297" s="8">
        <v>2.21007</v>
      </c>
      <c r="L297" t="s">
        <v>174</v>
      </c>
      <c r="M297" t="s">
        <v>174</v>
      </c>
      <c r="N297">
        <v>417</v>
      </c>
      <c r="O297">
        <v>4170</v>
      </c>
      <c r="P297" t="s">
        <v>174</v>
      </c>
      <c r="Q297" t="s">
        <v>174</v>
      </c>
      <c r="R297" t="s">
        <v>174</v>
      </c>
      <c r="S297" t="s">
        <v>174</v>
      </c>
      <c r="U297" t="s">
        <v>174</v>
      </c>
      <c r="V297" t="s">
        <v>174</v>
      </c>
    </row>
    <row r="298" spans="1:41" hidden="1" x14ac:dyDescent="0.55000000000000004">
      <c r="A298" s="3" t="s">
        <v>294</v>
      </c>
      <c r="B298" s="9">
        <v>36172</v>
      </c>
      <c r="C298" t="s">
        <v>174</v>
      </c>
      <c r="D298" s="1">
        <v>40221</v>
      </c>
      <c r="E298" t="s">
        <v>174</v>
      </c>
      <c r="F298">
        <v>168</v>
      </c>
      <c r="G298" s="10"/>
      <c r="H298" t="s">
        <v>174</v>
      </c>
      <c r="I298" t="s">
        <v>174</v>
      </c>
      <c r="J298" t="s">
        <v>174</v>
      </c>
      <c r="K298" s="8"/>
      <c r="L298" t="s">
        <v>174</v>
      </c>
      <c r="M298" t="s">
        <v>174</v>
      </c>
      <c r="N298">
        <v>431</v>
      </c>
      <c r="O298">
        <v>4310</v>
      </c>
      <c r="P298" t="s">
        <v>174</v>
      </c>
      <c r="Q298" t="s">
        <v>174</v>
      </c>
      <c r="R298" t="s">
        <v>174</v>
      </c>
      <c r="S298" t="s">
        <v>174</v>
      </c>
      <c r="U298" t="s">
        <v>174</v>
      </c>
      <c r="V298" t="s">
        <v>174</v>
      </c>
    </row>
    <row r="299" spans="1:41" hidden="1" x14ac:dyDescent="0.55000000000000004">
      <c r="A299" s="3" t="s">
        <v>294</v>
      </c>
      <c r="B299" s="9">
        <v>36173</v>
      </c>
      <c r="C299" t="s">
        <v>174</v>
      </c>
      <c r="D299" s="1">
        <v>40221</v>
      </c>
      <c r="E299" t="s">
        <v>174</v>
      </c>
      <c r="F299">
        <v>181</v>
      </c>
      <c r="G299" s="10">
        <v>391.267</v>
      </c>
      <c r="H299" t="s">
        <v>174</v>
      </c>
      <c r="I299" t="s">
        <v>174</v>
      </c>
      <c r="J299" t="s">
        <v>174</v>
      </c>
      <c r="K299" s="8">
        <v>2.5955499999999998</v>
      </c>
      <c r="L299" t="s">
        <v>174</v>
      </c>
      <c r="M299" t="s">
        <v>174</v>
      </c>
      <c r="N299">
        <v>384</v>
      </c>
      <c r="O299">
        <v>3840</v>
      </c>
      <c r="P299" t="s">
        <v>174</v>
      </c>
      <c r="Q299" t="s">
        <v>174</v>
      </c>
      <c r="R299" t="s">
        <v>174</v>
      </c>
      <c r="S299" t="s">
        <v>174</v>
      </c>
      <c r="U299" t="s">
        <v>174</v>
      </c>
      <c r="V299" t="s">
        <v>174</v>
      </c>
      <c r="X299">
        <v>0.310778</v>
      </c>
      <c r="Y299">
        <v>0.30479200000000001</v>
      </c>
      <c r="Z299">
        <v>0.28855599999999998</v>
      </c>
      <c r="AA299">
        <v>0.28016400000000002</v>
      </c>
      <c r="AB299">
        <v>0.271179</v>
      </c>
      <c r="AC299">
        <v>0.25673299999999999</v>
      </c>
      <c r="AD299">
        <v>0.24776000000000001</v>
      </c>
      <c r="AE299">
        <v>0.22847999999999999</v>
      </c>
      <c r="AF299">
        <v>50.23</v>
      </c>
      <c r="AH299">
        <f>X299/100</f>
        <v>3.1077800000000001E-3</v>
      </c>
      <c r="AI299">
        <f t="shared" ref="AI299:AO299" si="27">Y299/100</f>
        <v>3.04792E-3</v>
      </c>
      <c r="AJ299">
        <f t="shared" si="27"/>
        <v>2.8855599999999997E-3</v>
      </c>
      <c r="AK299">
        <f t="shared" si="27"/>
        <v>2.8016400000000002E-3</v>
      </c>
      <c r="AL299">
        <f t="shared" si="27"/>
        <v>2.7117899999999999E-3</v>
      </c>
      <c r="AM299">
        <f t="shared" si="27"/>
        <v>2.56733E-3</v>
      </c>
      <c r="AN299">
        <f t="shared" si="27"/>
        <v>2.4775999999999999E-3</v>
      </c>
      <c r="AO299">
        <f t="shared" si="27"/>
        <v>2.2848E-3</v>
      </c>
    </row>
    <row r="300" spans="1:41" hidden="1" x14ac:dyDescent="0.55000000000000004">
      <c r="A300" s="3" t="s">
        <v>294</v>
      </c>
      <c r="B300" s="9">
        <v>36185</v>
      </c>
      <c r="C300" t="s">
        <v>174</v>
      </c>
      <c r="D300" s="1">
        <v>40221</v>
      </c>
      <c r="E300" t="s">
        <v>174</v>
      </c>
      <c r="F300">
        <v>137</v>
      </c>
      <c r="G300" s="10">
        <v>566.74</v>
      </c>
      <c r="H300" t="s">
        <v>174</v>
      </c>
      <c r="I300" t="s">
        <v>174</v>
      </c>
      <c r="J300" t="s">
        <v>174</v>
      </c>
      <c r="K300" s="8">
        <v>3.16987</v>
      </c>
      <c r="L300" t="s">
        <v>174</v>
      </c>
      <c r="M300" t="s">
        <v>174</v>
      </c>
      <c r="N300">
        <v>676</v>
      </c>
      <c r="O300">
        <v>6760</v>
      </c>
      <c r="P300" t="s">
        <v>174</v>
      </c>
      <c r="Q300" t="s">
        <v>174</v>
      </c>
      <c r="R300" t="s">
        <v>174</v>
      </c>
      <c r="S300" t="s">
        <v>174</v>
      </c>
      <c r="U300" t="s">
        <v>174</v>
      </c>
      <c r="V300" t="s">
        <v>174</v>
      </c>
    </row>
    <row r="301" spans="1:41" hidden="1" x14ac:dyDescent="0.55000000000000004">
      <c r="A301" s="3" t="s">
        <v>294</v>
      </c>
      <c r="B301" s="9">
        <v>36186</v>
      </c>
      <c r="C301" t="s">
        <v>174</v>
      </c>
      <c r="D301" s="1">
        <v>40221</v>
      </c>
      <c r="E301" t="s">
        <v>174</v>
      </c>
      <c r="F301">
        <v>151</v>
      </c>
      <c r="G301" s="10"/>
      <c r="H301" t="s">
        <v>174</v>
      </c>
      <c r="I301" t="s">
        <v>174</v>
      </c>
      <c r="J301" t="s">
        <v>174</v>
      </c>
      <c r="K301" s="8"/>
      <c r="L301" t="s">
        <v>174</v>
      </c>
      <c r="M301" t="s">
        <v>174</v>
      </c>
      <c r="N301">
        <v>534</v>
      </c>
      <c r="O301">
        <v>5340</v>
      </c>
      <c r="P301" t="s">
        <v>174</v>
      </c>
      <c r="Q301" t="s">
        <v>174</v>
      </c>
      <c r="R301" t="s">
        <v>174</v>
      </c>
      <c r="S301" t="s">
        <v>174</v>
      </c>
      <c r="U301" t="s">
        <v>174</v>
      </c>
      <c r="V301" t="s">
        <v>174</v>
      </c>
      <c r="X301">
        <v>0.31259100000000001</v>
      </c>
      <c r="Y301">
        <v>0.30480299999999999</v>
      </c>
      <c r="Z301">
        <v>0.28432600000000002</v>
      </c>
      <c r="AA301">
        <v>0.24632400000000002</v>
      </c>
      <c r="AB301">
        <v>0.20952999999999999</v>
      </c>
      <c r="AC301">
        <v>0.18965699999999999</v>
      </c>
      <c r="AD301">
        <v>0.187912</v>
      </c>
      <c r="AE301">
        <v>0.158359</v>
      </c>
      <c r="AG301">
        <v>67.400000000000006</v>
      </c>
      <c r="AH301">
        <f>X301/100</f>
        <v>3.12591E-3</v>
      </c>
      <c r="AI301">
        <f t="shared" ref="AI301:AO301" si="28">Y301/100</f>
        <v>3.0480299999999997E-3</v>
      </c>
      <c r="AJ301">
        <f t="shared" si="28"/>
        <v>2.8432600000000002E-3</v>
      </c>
      <c r="AK301">
        <f t="shared" si="28"/>
        <v>2.4632400000000002E-3</v>
      </c>
      <c r="AL301">
        <f t="shared" si="28"/>
        <v>2.0953E-3</v>
      </c>
      <c r="AM301">
        <f t="shared" si="28"/>
        <v>1.89657E-3</v>
      </c>
      <c r="AN301">
        <f t="shared" si="28"/>
        <v>1.87912E-3</v>
      </c>
      <c r="AO301">
        <f t="shared" si="28"/>
        <v>1.58359E-3</v>
      </c>
    </row>
    <row r="302" spans="1:41" hidden="1" x14ac:dyDescent="0.55000000000000004">
      <c r="A302" s="3" t="s">
        <v>294</v>
      </c>
      <c r="B302" s="9">
        <v>36196</v>
      </c>
      <c r="C302" t="s">
        <v>174</v>
      </c>
      <c r="D302" s="1">
        <v>40221</v>
      </c>
      <c r="E302" t="s">
        <v>174</v>
      </c>
      <c r="F302">
        <v>165</v>
      </c>
      <c r="G302" s="10">
        <v>674.66200000000003</v>
      </c>
      <c r="H302" t="s">
        <v>174</v>
      </c>
      <c r="I302" t="s">
        <v>174</v>
      </c>
      <c r="J302" t="s">
        <v>174</v>
      </c>
      <c r="K302" s="8">
        <v>3.3300200000000002</v>
      </c>
      <c r="L302" t="s">
        <v>174</v>
      </c>
      <c r="M302" t="s">
        <v>174</v>
      </c>
      <c r="N302">
        <v>484</v>
      </c>
      <c r="O302">
        <v>4840</v>
      </c>
      <c r="P302" t="s">
        <v>174</v>
      </c>
      <c r="Q302" t="s">
        <v>174</v>
      </c>
      <c r="R302" t="s">
        <v>174</v>
      </c>
      <c r="S302" t="s">
        <v>174</v>
      </c>
      <c r="U302" t="s">
        <v>174</v>
      </c>
      <c r="V302" t="s">
        <v>174</v>
      </c>
    </row>
    <row r="303" spans="1:41" hidden="1" x14ac:dyDescent="0.55000000000000004">
      <c r="A303" s="3" t="s">
        <v>294</v>
      </c>
      <c r="B303" s="9">
        <v>36208</v>
      </c>
      <c r="C303" t="s">
        <v>174</v>
      </c>
      <c r="D303" s="1">
        <v>40221</v>
      </c>
      <c r="E303" t="s">
        <v>174</v>
      </c>
      <c r="F303">
        <v>181</v>
      </c>
      <c r="G303" s="10">
        <v>736.45399999999995</v>
      </c>
      <c r="H303" t="s">
        <v>174</v>
      </c>
      <c r="I303" t="s">
        <v>174</v>
      </c>
      <c r="J303" t="s">
        <v>174</v>
      </c>
      <c r="K303" s="8">
        <v>2.7306900000000001</v>
      </c>
      <c r="L303" t="s">
        <v>174</v>
      </c>
      <c r="M303" t="s">
        <v>174</v>
      </c>
      <c r="N303">
        <v>398</v>
      </c>
      <c r="O303">
        <v>3980</v>
      </c>
      <c r="P303" t="s">
        <v>174</v>
      </c>
      <c r="Q303" t="s">
        <v>174</v>
      </c>
      <c r="R303" t="s">
        <v>174</v>
      </c>
      <c r="S303" t="s">
        <v>174</v>
      </c>
      <c r="U303" t="s">
        <v>174</v>
      </c>
      <c r="V303" t="s">
        <v>174</v>
      </c>
    </row>
    <row r="304" spans="1:41" hidden="1" x14ac:dyDescent="0.55000000000000004">
      <c r="A304" s="3" t="s">
        <v>294</v>
      </c>
      <c r="B304" t="s">
        <v>207</v>
      </c>
      <c r="C304" t="s">
        <v>174</v>
      </c>
      <c r="D304" s="1">
        <v>40221</v>
      </c>
      <c r="E304" t="s">
        <v>174</v>
      </c>
      <c r="F304">
        <v>201</v>
      </c>
      <c r="G304">
        <v>0</v>
      </c>
      <c r="H304" t="s">
        <v>174</v>
      </c>
      <c r="I304" t="s">
        <v>174</v>
      </c>
      <c r="J304" t="s">
        <v>174</v>
      </c>
      <c r="K304">
        <v>0</v>
      </c>
      <c r="L304" t="s">
        <v>174</v>
      </c>
      <c r="M304" t="s">
        <v>174</v>
      </c>
      <c r="N304">
        <v>323</v>
      </c>
      <c r="O304">
        <v>3230</v>
      </c>
      <c r="P304" t="s">
        <v>174</v>
      </c>
      <c r="Q304" t="s">
        <v>174</v>
      </c>
      <c r="R304" t="s">
        <v>174</v>
      </c>
      <c r="S304" t="s">
        <v>174</v>
      </c>
      <c r="U304" t="s">
        <v>174</v>
      </c>
      <c r="V304" t="s">
        <v>174</v>
      </c>
    </row>
    <row r="305" spans="1:34" x14ac:dyDescent="0.55000000000000004">
      <c r="A305" s="3" t="s">
        <v>294</v>
      </c>
      <c r="B305" t="s">
        <v>207</v>
      </c>
      <c r="C305" t="s">
        <v>174</v>
      </c>
      <c r="D305" s="1">
        <v>40221</v>
      </c>
      <c r="E305" t="s">
        <v>174</v>
      </c>
      <c r="F305">
        <v>106</v>
      </c>
      <c r="G305">
        <v>0</v>
      </c>
      <c r="H305" t="s">
        <v>174</v>
      </c>
      <c r="I305" t="s">
        <v>174</v>
      </c>
      <c r="J305" t="s">
        <v>174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174</v>
      </c>
      <c r="Q305" t="s">
        <v>174</v>
      </c>
      <c r="R305" t="s">
        <v>174</v>
      </c>
      <c r="S305" t="s">
        <v>174</v>
      </c>
      <c r="U305" t="s">
        <v>174</v>
      </c>
      <c r="V305" t="s">
        <v>174</v>
      </c>
    </row>
    <row r="306" spans="1:34" x14ac:dyDescent="0.55000000000000004">
      <c r="A306" s="3" t="s">
        <v>294</v>
      </c>
      <c r="B306" t="s">
        <v>207</v>
      </c>
      <c r="C306" t="s">
        <v>174</v>
      </c>
      <c r="D306" s="1">
        <v>40221</v>
      </c>
      <c r="E306" t="s">
        <v>174</v>
      </c>
      <c r="F306">
        <v>135</v>
      </c>
      <c r="G306">
        <v>0</v>
      </c>
      <c r="H306" t="s">
        <v>174</v>
      </c>
      <c r="I306" s="10">
        <v>329.12299999999999</v>
      </c>
      <c r="J306" t="s">
        <v>174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174</v>
      </c>
      <c r="Q306" t="s">
        <v>174</v>
      </c>
      <c r="R306" s="10">
        <v>25.40813</v>
      </c>
      <c r="S306" t="s">
        <v>174</v>
      </c>
      <c r="U306" t="s">
        <v>174</v>
      </c>
      <c r="V306" t="s">
        <v>174</v>
      </c>
      <c r="X306">
        <v>0.31138199999999999</v>
      </c>
      <c r="Y306">
        <v>0.30418699999999999</v>
      </c>
      <c r="Z306">
        <v>0.27707399999999999</v>
      </c>
      <c r="AA306">
        <v>0.20158300000000001</v>
      </c>
      <c r="AB306">
        <v>0.19079699999999999</v>
      </c>
      <c r="AC306">
        <v>0.17392199999999999</v>
      </c>
      <c r="AD306">
        <v>0.16131200000000001</v>
      </c>
      <c r="AE306">
        <v>0.164437</v>
      </c>
      <c r="AH306">
        <v>109.58</v>
      </c>
    </row>
    <row r="307" spans="1:34" x14ac:dyDescent="0.55000000000000004">
      <c r="A307" s="3" t="s">
        <v>294</v>
      </c>
      <c r="B307" s="1">
        <v>36255</v>
      </c>
      <c r="D307" s="1"/>
      <c r="I307" s="10"/>
      <c r="R307" s="10"/>
      <c r="X307">
        <v>0.31080099999999999</v>
      </c>
      <c r="Y307">
        <v>0.30540800000000001</v>
      </c>
      <c r="Z307">
        <v>0.27649299999999999</v>
      </c>
      <c r="AA307">
        <v>0.194936</v>
      </c>
      <c r="AB307">
        <v>0.184173</v>
      </c>
      <c r="AC307">
        <v>0.16186</v>
      </c>
      <c r="AD307">
        <v>0.15890599999999999</v>
      </c>
      <c r="AE307">
        <v>0.147505</v>
      </c>
    </row>
    <row r="308" spans="1:34" x14ac:dyDescent="0.55000000000000004">
      <c r="A308" s="3" t="s">
        <v>295</v>
      </c>
      <c r="B308" s="9">
        <v>36136</v>
      </c>
      <c r="C308" t="s">
        <v>174</v>
      </c>
      <c r="D308" s="1">
        <v>40221</v>
      </c>
      <c r="E308" t="s">
        <v>174</v>
      </c>
      <c r="F308">
        <v>168</v>
      </c>
      <c r="G308" s="10">
        <v>0</v>
      </c>
      <c r="H308" t="s">
        <v>174</v>
      </c>
      <c r="I308" t="s">
        <v>174</v>
      </c>
      <c r="J308" t="s">
        <v>174</v>
      </c>
      <c r="K308" s="8">
        <v>0</v>
      </c>
      <c r="L308">
        <v>161</v>
      </c>
      <c r="M308">
        <v>1610</v>
      </c>
      <c r="N308">
        <v>350</v>
      </c>
      <c r="O308">
        <v>3500</v>
      </c>
      <c r="P308" t="s">
        <v>174</v>
      </c>
      <c r="Q308" t="s">
        <v>174</v>
      </c>
      <c r="R308" t="s">
        <v>174</v>
      </c>
      <c r="S308" t="s">
        <v>174</v>
      </c>
      <c r="U308" t="s">
        <v>174</v>
      </c>
      <c r="V308" t="s">
        <v>174</v>
      </c>
    </row>
    <row r="309" spans="1:34" x14ac:dyDescent="0.55000000000000004">
      <c r="A309" s="3" t="s">
        <v>295</v>
      </c>
      <c r="B309" s="9">
        <v>36162</v>
      </c>
      <c r="C309" t="s">
        <v>174</v>
      </c>
      <c r="D309" s="1">
        <v>40221</v>
      </c>
      <c r="E309" t="s">
        <v>174</v>
      </c>
      <c r="F309">
        <v>186</v>
      </c>
      <c r="G309" s="10">
        <v>61.238999999999997</v>
      </c>
      <c r="H309" t="s">
        <v>174</v>
      </c>
      <c r="I309" t="s">
        <v>174</v>
      </c>
      <c r="J309" t="s">
        <v>174</v>
      </c>
      <c r="K309" s="8">
        <v>0.787717</v>
      </c>
      <c r="L309">
        <v>145.35</v>
      </c>
      <c r="M309">
        <v>1453.5</v>
      </c>
      <c r="N309">
        <v>285</v>
      </c>
      <c r="O309">
        <v>2850</v>
      </c>
      <c r="P309" t="s">
        <v>174</v>
      </c>
      <c r="Q309" t="s">
        <v>174</v>
      </c>
      <c r="R309" t="s">
        <v>174</v>
      </c>
      <c r="S309" t="s">
        <v>174</v>
      </c>
      <c r="U309" t="s">
        <v>174</v>
      </c>
      <c r="V309" t="s">
        <v>174</v>
      </c>
      <c r="X309">
        <v>0.31436700000000001</v>
      </c>
      <c r="Y309">
        <v>0.30662699999999998</v>
      </c>
      <c r="Z309">
        <v>0.302539</v>
      </c>
      <c r="AA309">
        <v>0.25172100000000003</v>
      </c>
      <c r="AB309">
        <v>0.24155599999999999</v>
      </c>
      <c r="AC309">
        <v>0.241118</v>
      </c>
      <c r="AD309">
        <v>0.25460199999999999</v>
      </c>
      <c r="AE309">
        <v>0.18198</v>
      </c>
    </row>
    <row r="310" spans="1:34" x14ac:dyDescent="0.55000000000000004">
      <c r="A310" s="3" t="s">
        <v>295</v>
      </c>
      <c r="B310" s="9">
        <v>36173</v>
      </c>
      <c r="C310" t="s">
        <v>174</v>
      </c>
      <c r="D310" s="1">
        <v>40221</v>
      </c>
      <c r="E310" t="s">
        <v>174</v>
      </c>
      <c r="F310">
        <v>84</v>
      </c>
      <c r="G310" s="10">
        <v>107.631</v>
      </c>
      <c r="H310" t="s">
        <v>174</v>
      </c>
      <c r="I310" t="s">
        <v>174</v>
      </c>
      <c r="J310" t="s">
        <v>174</v>
      </c>
      <c r="K310" s="8">
        <v>1.5865400000000001</v>
      </c>
      <c r="L310">
        <v>154.47</v>
      </c>
      <c r="M310">
        <v>1544.7</v>
      </c>
      <c r="N310">
        <v>813</v>
      </c>
      <c r="O310">
        <v>8130</v>
      </c>
      <c r="P310" t="s">
        <v>174</v>
      </c>
      <c r="Q310" t="s">
        <v>174</v>
      </c>
      <c r="R310" t="s">
        <v>174</v>
      </c>
      <c r="S310" t="s">
        <v>174</v>
      </c>
      <c r="U310" t="s">
        <v>174</v>
      </c>
      <c r="V310" t="s">
        <v>174</v>
      </c>
    </row>
    <row r="311" spans="1:34" x14ac:dyDescent="0.55000000000000004">
      <c r="A311" s="3" t="s">
        <v>295</v>
      </c>
      <c r="B311" s="9">
        <v>36182</v>
      </c>
      <c r="C311" t="s">
        <v>174</v>
      </c>
      <c r="D311" s="1">
        <v>40221</v>
      </c>
      <c r="E311" t="s">
        <v>174</v>
      </c>
      <c r="F311">
        <v>129</v>
      </c>
      <c r="G311" s="10"/>
      <c r="H311" t="s">
        <v>174</v>
      </c>
      <c r="I311" t="s">
        <v>174</v>
      </c>
      <c r="J311" t="s">
        <v>174</v>
      </c>
      <c r="K311" s="8"/>
      <c r="L311">
        <v>315.02</v>
      </c>
      <c r="M311">
        <v>3150.2</v>
      </c>
      <c r="N311">
        <v>829</v>
      </c>
      <c r="O311">
        <v>8290</v>
      </c>
      <c r="P311" t="s">
        <v>174</v>
      </c>
      <c r="Q311" t="s">
        <v>174</v>
      </c>
      <c r="R311" t="s">
        <v>174</v>
      </c>
      <c r="S311" t="s">
        <v>174</v>
      </c>
      <c r="U311" t="s">
        <v>174</v>
      </c>
      <c r="V311" t="s">
        <v>174</v>
      </c>
      <c r="X311">
        <v>0.308896</v>
      </c>
      <c r="Y311">
        <v>0.30297599999999997</v>
      </c>
      <c r="Z311">
        <v>0.28734100000000001</v>
      </c>
      <c r="AA311">
        <v>0.27838799999999997</v>
      </c>
      <c r="AB311">
        <v>0.26581100000000002</v>
      </c>
      <c r="AC311">
        <v>0.26355499999999998</v>
      </c>
      <c r="AD311">
        <v>0.26371099999999997</v>
      </c>
      <c r="AE311">
        <v>0.19894600000000001</v>
      </c>
      <c r="AF311">
        <v>46.92</v>
      </c>
    </row>
    <row r="312" spans="1:34" x14ac:dyDescent="0.55000000000000004">
      <c r="A312" s="3" t="s">
        <v>295</v>
      </c>
      <c r="B312" s="9">
        <v>36184</v>
      </c>
      <c r="C312" t="s">
        <v>174</v>
      </c>
      <c r="D312" s="1">
        <v>40221</v>
      </c>
      <c r="E312" t="s">
        <v>174</v>
      </c>
      <c r="F312">
        <v>151</v>
      </c>
      <c r="G312" s="10">
        <v>206.17099999999999</v>
      </c>
      <c r="H312" t="s">
        <v>174</v>
      </c>
      <c r="I312" t="s">
        <v>174</v>
      </c>
      <c r="J312" t="s">
        <v>174</v>
      </c>
      <c r="K312" s="8">
        <v>2.7570100000000002</v>
      </c>
      <c r="L312">
        <v>188.65</v>
      </c>
      <c r="M312">
        <v>1886.5</v>
      </c>
      <c r="N312">
        <v>385</v>
      </c>
      <c r="O312">
        <v>3850</v>
      </c>
      <c r="P312" t="s">
        <v>174</v>
      </c>
      <c r="Q312" t="s">
        <v>174</v>
      </c>
      <c r="R312" t="s">
        <v>174</v>
      </c>
      <c r="S312" t="s">
        <v>174</v>
      </c>
      <c r="U312" t="s">
        <v>174</v>
      </c>
      <c r="V312" t="s">
        <v>174</v>
      </c>
    </row>
    <row r="313" spans="1:34" x14ac:dyDescent="0.55000000000000004">
      <c r="A313" s="3" t="s">
        <v>295</v>
      </c>
      <c r="B313" s="9">
        <v>36196</v>
      </c>
      <c r="C313" t="s">
        <v>174</v>
      </c>
      <c r="D313" s="1">
        <v>40221</v>
      </c>
      <c r="E313" t="s">
        <v>174</v>
      </c>
      <c r="F313">
        <v>165</v>
      </c>
      <c r="G313" s="10">
        <v>336.327</v>
      </c>
      <c r="H313" t="s">
        <v>174</v>
      </c>
      <c r="I313" t="s">
        <v>174</v>
      </c>
      <c r="J313" t="s">
        <v>174</v>
      </c>
      <c r="K313" s="8">
        <v>3.54901</v>
      </c>
      <c r="L313">
        <v>141.12</v>
      </c>
      <c r="M313">
        <v>1411.2</v>
      </c>
      <c r="N313">
        <v>294</v>
      </c>
      <c r="O313">
        <v>2940</v>
      </c>
      <c r="P313" t="s">
        <v>174</v>
      </c>
      <c r="Q313" t="s">
        <v>174</v>
      </c>
      <c r="R313" t="s">
        <v>174</v>
      </c>
      <c r="S313" t="s">
        <v>174</v>
      </c>
      <c r="U313" t="s">
        <v>174</v>
      </c>
      <c r="V313" t="s">
        <v>174</v>
      </c>
    </row>
    <row r="314" spans="1:34" x14ac:dyDescent="0.55000000000000004">
      <c r="A314" s="3" t="s">
        <v>295</v>
      </c>
      <c r="B314" s="9">
        <v>36197</v>
      </c>
      <c r="C314" t="s">
        <v>174</v>
      </c>
      <c r="D314" s="1">
        <v>40221</v>
      </c>
      <c r="E314" t="s">
        <v>174</v>
      </c>
      <c r="F314">
        <v>98</v>
      </c>
      <c r="G314" s="10"/>
      <c r="H314" t="s">
        <v>174</v>
      </c>
      <c r="I314" t="s">
        <v>174</v>
      </c>
      <c r="J314" t="s">
        <v>174</v>
      </c>
      <c r="K314" s="8"/>
      <c r="L314">
        <v>297.16000000000003</v>
      </c>
      <c r="M314">
        <v>2971.6</v>
      </c>
      <c r="N314">
        <v>0</v>
      </c>
      <c r="O314">
        <v>0</v>
      </c>
      <c r="P314" t="s">
        <v>174</v>
      </c>
      <c r="Q314" t="s">
        <v>174</v>
      </c>
      <c r="R314" t="s">
        <v>174</v>
      </c>
      <c r="S314" t="s">
        <v>174</v>
      </c>
      <c r="U314" t="s">
        <v>174</v>
      </c>
      <c r="V314" t="s">
        <v>174</v>
      </c>
      <c r="X314">
        <v>0.30707699999999999</v>
      </c>
      <c r="Y314">
        <v>0.29994399999999999</v>
      </c>
      <c r="Z314">
        <v>0.25886700000000001</v>
      </c>
      <c r="AA314">
        <v>0.24141200000000002</v>
      </c>
      <c r="AB314">
        <v>0.219726</v>
      </c>
      <c r="AC314">
        <v>0.19864599999999999</v>
      </c>
      <c r="AD314">
        <v>0.19517700000000002</v>
      </c>
      <c r="AE314">
        <v>0.13586899999999999</v>
      </c>
      <c r="AG314">
        <v>61.11</v>
      </c>
    </row>
    <row r="315" spans="1:34" x14ac:dyDescent="0.55000000000000004">
      <c r="A315" s="3" t="s">
        <v>295</v>
      </c>
      <c r="B315" s="9">
        <v>36207</v>
      </c>
      <c r="C315" t="s">
        <v>174</v>
      </c>
      <c r="D315" s="1">
        <v>40221</v>
      </c>
      <c r="E315" t="s">
        <v>174</v>
      </c>
      <c r="F315">
        <v>140</v>
      </c>
      <c r="G315" s="10">
        <v>480.142</v>
      </c>
      <c r="H315" t="s">
        <v>174</v>
      </c>
      <c r="I315" t="s">
        <v>174</v>
      </c>
      <c r="J315" t="s">
        <v>174</v>
      </c>
      <c r="K315" s="8">
        <v>4.9588000000000001</v>
      </c>
      <c r="L315">
        <v>271.86</v>
      </c>
      <c r="M315">
        <v>2718.6</v>
      </c>
      <c r="N315">
        <v>0</v>
      </c>
      <c r="O315">
        <v>0</v>
      </c>
      <c r="P315" t="s">
        <v>174</v>
      </c>
      <c r="Q315" t="s">
        <v>174</v>
      </c>
      <c r="R315" t="s">
        <v>174</v>
      </c>
      <c r="S315" t="s">
        <v>174</v>
      </c>
      <c r="U315" t="s">
        <v>174</v>
      </c>
      <c r="V315" t="s">
        <v>174</v>
      </c>
    </row>
    <row r="316" spans="1:34" x14ac:dyDescent="0.55000000000000004">
      <c r="A316" s="3" t="s">
        <v>295</v>
      </c>
      <c r="B316" s="9">
        <v>36219</v>
      </c>
      <c r="C316" t="s">
        <v>174</v>
      </c>
      <c r="D316" s="1">
        <v>40221</v>
      </c>
      <c r="E316" t="s">
        <v>174</v>
      </c>
      <c r="F316">
        <v>154</v>
      </c>
      <c r="G316" s="10">
        <v>593.22</v>
      </c>
      <c r="H316" t="s">
        <v>174</v>
      </c>
      <c r="I316" t="s">
        <v>174</v>
      </c>
      <c r="J316" t="s">
        <v>174</v>
      </c>
      <c r="K316" s="8">
        <v>5.0706600000000002</v>
      </c>
      <c r="L316">
        <v>195.61</v>
      </c>
      <c r="M316">
        <v>1956.1</v>
      </c>
      <c r="N316">
        <v>0</v>
      </c>
      <c r="O316">
        <v>0</v>
      </c>
      <c r="P316" t="s">
        <v>174</v>
      </c>
      <c r="Q316" t="s">
        <v>174</v>
      </c>
      <c r="R316" t="s">
        <v>174</v>
      </c>
      <c r="S316" t="s">
        <v>174</v>
      </c>
      <c r="U316" t="s">
        <v>174</v>
      </c>
      <c r="V316" t="s">
        <v>174</v>
      </c>
    </row>
    <row r="317" spans="1:34" x14ac:dyDescent="0.55000000000000004">
      <c r="A317" s="3" t="s">
        <v>295</v>
      </c>
      <c r="B317" s="9">
        <v>36230</v>
      </c>
      <c r="C317" t="s">
        <v>174</v>
      </c>
      <c r="D317" s="1">
        <v>40221</v>
      </c>
      <c r="E317" t="s">
        <v>174</v>
      </c>
      <c r="F317">
        <v>167</v>
      </c>
      <c r="G317" s="10">
        <v>645.59699999999998</v>
      </c>
      <c r="H317" t="s">
        <v>174</v>
      </c>
      <c r="I317" t="s">
        <v>174</v>
      </c>
      <c r="J317" t="s">
        <v>174</v>
      </c>
      <c r="K317" s="8">
        <v>4.4148800000000001</v>
      </c>
      <c r="L317">
        <v>258</v>
      </c>
      <c r="M317">
        <v>2580</v>
      </c>
      <c r="N317">
        <v>0</v>
      </c>
      <c r="O317">
        <v>0</v>
      </c>
      <c r="P317" t="s">
        <v>174</v>
      </c>
      <c r="Q317" t="s">
        <v>174</v>
      </c>
      <c r="R317" t="s">
        <v>174</v>
      </c>
      <c r="S317" t="s">
        <v>174</v>
      </c>
      <c r="U317" t="s">
        <v>174</v>
      </c>
      <c r="V317" t="s">
        <v>174</v>
      </c>
    </row>
    <row r="318" spans="1:34" x14ac:dyDescent="0.55000000000000004">
      <c r="A318" s="3" t="s">
        <v>295</v>
      </c>
      <c r="B318" s="9">
        <v>36238</v>
      </c>
      <c r="G318" s="10"/>
      <c r="I318" s="10">
        <v>260.00799999999998</v>
      </c>
      <c r="K318" s="8"/>
      <c r="R318" s="10">
        <v>28.23959</v>
      </c>
      <c r="X318">
        <v>0.29919400000000002</v>
      </c>
      <c r="Y318">
        <v>0.28541699999999998</v>
      </c>
      <c r="Z318">
        <v>0.195157</v>
      </c>
      <c r="AA318">
        <v>0.17953499999999997</v>
      </c>
      <c r="AB318" s="7">
        <v>0.156029</v>
      </c>
      <c r="AC318">
        <v>0.15195400000000001</v>
      </c>
      <c r="AD318">
        <v>0.16604500000000003</v>
      </c>
      <c r="AE318">
        <v>0.15646000000000002</v>
      </c>
      <c r="AH318">
        <v>102.01</v>
      </c>
    </row>
    <row r="319" spans="1:34" x14ac:dyDescent="0.55000000000000004">
      <c r="A319" s="3" t="s">
        <v>295</v>
      </c>
      <c r="B319" s="9">
        <v>36242</v>
      </c>
      <c r="G319" s="10">
        <v>667.21600000000001</v>
      </c>
      <c r="K319" s="8">
        <v>3.6544400000000001</v>
      </c>
      <c r="X319">
        <v>0.29798200000000002</v>
      </c>
      <c r="Y319">
        <v>0.28722300000000001</v>
      </c>
      <c r="Z319">
        <v>0.18911899999999998</v>
      </c>
      <c r="AA319">
        <v>0.17228399999999999</v>
      </c>
      <c r="AB319">
        <v>0.152417</v>
      </c>
      <c r="AC319">
        <v>0.15556699999999998</v>
      </c>
      <c r="AD319">
        <v>0.15937400000000002</v>
      </c>
      <c r="AE319">
        <v>0.14315800000000001</v>
      </c>
    </row>
    <row r="320" spans="1:34" x14ac:dyDescent="0.55000000000000004">
      <c r="A320" s="3" t="s">
        <v>296</v>
      </c>
      <c r="B320" s="9">
        <v>36136</v>
      </c>
      <c r="G320" s="10">
        <v>0</v>
      </c>
      <c r="K320" s="8">
        <v>0</v>
      </c>
    </row>
    <row r="321" spans="1:34" x14ac:dyDescent="0.55000000000000004">
      <c r="A321" s="3" t="s">
        <v>296</v>
      </c>
      <c r="B321" s="9">
        <v>36162</v>
      </c>
      <c r="G321" s="10">
        <v>49.855200000000004</v>
      </c>
      <c r="K321" s="8">
        <v>0.91400099999999995</v>
      </c>
      <c r="X321">
        <v>0.30407499999999998</v>
      </c>
      <c r="Y321">
        <v>0.29924499999999998</v>
      </c>
      <c r="Z321">
        <v>0.27447199999999999</v>
      </c>
      <c r="AA321">
        <v>0.25330400000000003</v>
      </c>
      <c r="AB321">
        <v>0.24544299999999999</v>
      </c>
      <c r="AC321">
        <v>0.25207499999999999</v>
      </c>
      <c r="AD321">
        <v>0.24723500000000001</v>
      </c>
      <c r="AE321">
        <v>0.17831399999999997</v>
      </c>
    </row>
    <row r="322" spans="1:34" x14ac:dyDescent="0.55000000000000004">
      <c r="A322" s="3" t="s">
        <v>296</v>
      </c>
      <c r="B322" s="9">
        <v>36173</v>
      </c>
      <c r="G322" s="10">
        <v>91.821200000000005</v>
      </c>
      <c r="K322" s="8">
        <v>1.3830800000000001</v>
      </c>
    </row>
    <row r="323" spans="1:34" x14ac:dyDescent="0.55000000000000004">
      <c r="A323" s="3" t="s">
        <v>296</v>
      </c>
      <c r="B323" s="9">
        <v>36184</v>
      </c>
      <c r="G323" s="10">
        <v>174.75899999999999</v>
      </c>
      <c r="K323" s="8">
        <v>1.90771</v>
      </c>
      <c r="X323">
        <v>0.30648199999999998</v>
      </c>
      <c r="Y323">
        <v>0.30227699999999996</v>
      </c>
      <c r="Z323">
        <v>0.25389299999999998</v>
      </c>
      <c r="AA323">
        <v>0.21884599999999998</v>
      </c>
      <c r="AB323">
        <v>0.212787</v>
      </c>
      <c r="AC323">
        <v>0.22246200000000002</v>
      </c>
      <c r="AD323">
        <v>0.20250299999999999</v>
      </c>
      <c r="AE323">
        <v>0.13237299999999999</v>
      </c>
      <c r="AF323">
        <v>48.87</v>
      </c>
    </row>
    <row r="324" spans="1:34" x14ac:dyDescent="0.55000000000000004">
      <c r="A324" s="3" t="s">
        <v>296</v>
      </c>
      <c r="B324" s="9">
        <v>36196</v>
      </c>
      <c r="G324" s="10">
        <v>289.25</v>
      </c>
      <c r="K324" s="8">
        <v>3.0996100000000002</v>
      </c>
    </row>
    <row r="325" spans="1:34" x14ac:dyDescent="0.55000000000000004">
      <c r="A325" s="3" t="s">
        <v>296</v>
      </c>
      <c r="B325" s="9">
        <v>36198</v>
      </c>
      <c r="G325" s="10"/>
      <c r="K325" s="8"/>
      <c r="X325">
        <v>0.30468899999999999</v>
      </c>
      <c r="Y325">
        <v>0.29680700000000004</v>
      </c>
      <c r="Z325">
        <v>0.24061800000000003</v>
      </c>
      <c r="AA325">
        <v>0.22065899999999999</v>
      </c>
      <c r="AB325">
        <v>0.208567</v>
      </c>
      <c r="AC325">
        <v>0.21220900000000001</v>
      </c>
      <c r="AD325">
        <v>0.191</v>
      </c>
      <c r="AE325">
        <v>0.13964600000000002</v>
      </c>
      <c r="AG325">
        <v>62.6</v>
      </c>
    </row>
    <row r="326" spans="1:34" x14ac:dyDescent="0.55000000000000004">
      <c r="A326" s="3" t="s">
        <v>296</v>
      </c>
      <c r="B326" s="9">
        <v>36207</v>
      </c>
      <c r="G326" s="10">
        <v>439.57799999999997</v>
      </c>
      <c r="K326" s="8">
        <v>4.7834000000000003</v>
      </c>
    </row>
    <row r="327" spans="1:34" x14ac:dyDescent="0.55000000000000004">
      <c r="A327" s="3" t="s">
        <v>296</v>
      </c>
      <c r="B327" s="9">
        <v>36219</v>
      </c>
      <c r="G327" s="10">
        <v>608.68799999999999</v>
      </c>
      <c r="K327" s="8">
        <v>4.9020900000000003</v>
      </c>
    </row>
    <row r="328" spans="1:34" x14ac:dyDescent="0.55000000000000004">
      <c r="A328" s="3" t="s">
        <v>296</v>
      </c>
      <c r="B328" s="9">
        <v>36230</v>
      </c>
      <c r="G328" s="10">
        <v>731.71199999999999</v>
      </c>
      <c r="K328" s="8">
        <v>4.7307800000000002</v>
      </c>
    </row>
    <row r="329" spans="1:34" x14ac:dyDescent="0.55000000000000004">
      <c r="A329" s="3" t="s">
        <v>296</v>
      </c>
      <c r="B329" s="9">
        <v>36239</v>
      </c>
      <c r="G329" s="10"/>
      <c r="I329" s="10">
        <v>182.00800000000001</v>
      </c>
      <c r="K329" s="8"/>
      <c r="R329" s="10">
        <v>30.2669</v>
      </c>
      <c r="X329">
        <v>0.30468899999999999</v>
      </c>
      <c r="Y329">
        <v>0.28775200000000001</v>
      </c>
      <c r="Z329">
        <v>0.21039100000000002</v>
      </c>
      <c r="AA329">
        <v>0.18318999999999999</v>
      </c>
      <c r="AB329">
        <v>0.17107700000000001</v>
      </c>
      <c r="AC329">
        <v>0.17591699999999999</v>
      </c>
      <c r="AD329">
        <v>0.18376799999999999</v>
      </c>
      <c r="AE329">
        <v>0.15898500000000002</v>
      </c>
      <c r="AH329">
        <v>103.92</v>
      </c>
    </row>
    <row r="330" spans="1:34" x14ac:dyDescent="0.55000000000000004">
      <c r="A330" s="3" t="s">
        <v>296</v>
      </c>
      <c r="B330" s="9">
        <v>36242</v>
      </c>
      <c r="G330" s="10">
        <v>819.77</v>
      </c>
      <c r="K330" s="8">
        <v>3.0787599999999999</v>
      </c>
      <c r="X330">
        <v>0.30465800000000004</v>
      </c>
      <c r="Y330">
        <v>0.28231300000000004</v>
      </c>
      <c r="Z330">
        <v>0.21038000000000001</v>
      </c>
      <c r="AA330">
        <v>0.18501300000000001</v>
      </c>
      <c r="AB330">
        <v>0.165044</v>
      </c>
      <c r="AC330">
        <v>0.18015799999999998</v>
      </c>
      <c r="AD330">
        <v>0.17893300000000001</v>
      </c>
      <c r="AE330">
        <v>0.143876</v>
      </c>
    </row>
    <row r="331" spans="1:34" x14ac:dyDescent="0.55000000000000004">
      <c r="A331" s="3" t="s">
        <v>297</v>
      </c>
      <c r="B331" s="9">
        <v>36136</v>
      </c>
      <c r="G331" s="10">
        <v>0</v>
      </c>
      <c r="K331" s="8">
        <v>0</v>
      </c>
    </row>
    <row r="332" spans="1:34" x14ac:dyDescent="0.55000000000000004">
      <c r="A332" s="3" t="s">
        <v>297</v>
      </c>
      <c r="B332" s="9">
        <v>36162</v>
      </c>
      <c r="G332" s="10">
        <v>51.566699999999997</v>
      </c>
      <c r="K332" s="8">
        <v>1.1739299999999999</v>
      </c>
      <c r="X332">
        <v>0.30476799999999998</v>
      </c>
      <c r="Y332">
        <v>0.304838</v>
      </c>
      <c r="Z332">
        <v>0.291601</v>
      </c>
      <c r="AA332">
        <v>0.27899099999999999</v>
      </c>
      <c r="AB332">
        <v>0.26755499999999999</v>
      </c>
      <c r="AC332">
        <v>0.26344100000000004</v>
      </c>
      <c r="AD332">
        <v>0.26890399999999998</v>
      </c>
      <c r="AE332">
        <v>0.18978300000000001</v>
      </c>
    </row>
    <row r="333" spans="1:34" x14ac:dyDescent="0.55000000000000004">
      <c r="A333" s="3" t="s">
        <v>297</v>
      </c>
      <c r="B333" s="9">
        <v>36173</v>
      </c>
      <c r="G333" s="10">
        <v>87.555000000000007</v>
      </c>
      <c r="K333" s="8">
        <v>1.29182</v>
      </c>
    </row>
    <row r="334" spans="1:34" x14ac:dyDescent="0.55000000000000004">
      <c r="A334" s="3" t="s">
        <v>297</v>
      </c>
      <c r="B334" s="9">
        <v>36184</v>
      </c>
      <c r="G334" s="10">
        <v>155.98599999999999</v>
      </c>
      <c r="K334" s="8">
        <v>1.58432</v>
      </c>
      <c r="X334">
        <v>0.27632999999999996</v>
      </c>
      <c r="Y334">
        <v>0.25827</v>
      </c>
      <c r="Z334">
        <v>0.26198899999999997</v>
      </c>
      <c r="AA334">
        <v>0.26326699999999997</v>
      </c>
      <c r="AB334">
        <v>0.23854800000000001</v>
      </c>
      <c r="AC334">
        <v>0.22170799999999999</v>
      </c>
      <c r="AD334">
        <v>0.21029499999999998</v>
      </c>
      <c r="AE334">
        <v>0.12451499999999999</v>
      </c>
      <c r="AF334">
        <v>48.91</v>
      </c>
    </row>
    <row r="335" spans="1:34" x14ac:dyDescent="0.55000000000000004">
      <c r="A335" s="3" t="s">
        <v>297</v>
      </c>
      <c r="B335" s="9">
        <v>36196</v>
      </c>
      <c r="G335" s="10">
        <v>263.65300000000002</v>
      </c>
      <c r="K335" s="8">
        <v>2.6152299999999999</v>
      </c>
    </row>
    <row r="336" spans="1:34" x14ac:dyDescent="0.55000000000000004">
      <c r="A336" s="3" t="s">
        <v>297</v>
      </c>
      <c r="B336" s="9">
        <v>36199</v>
      </c>
      <c r="G336" s="10"/>
      <c r="K336" s="8"/>
      <c r="X336">
        <v>0.29024100000000003</v>
      </c>
      <c r="Y336">
        <v>0.28548800000000002</v>
      </c>
      <c r="Z336">
        <v>0.26078000000000001</v>
      </c>
      <c r="AA336">
        <v>0.23547899999999999</v>
      </c>
      <c r="AB336">
        <v>0.21621099999999999</v>
      </c>
      <c r="AC336">
        <v>0.21806999999999999</v>
      </c>
      <c r="AD336">
        <v>0.21331700000000001</v>
      </c>
      <c r="AE336">
        <v>0.15596399999999999</v>
      </c>
      <c r="AG336">
        <v>63.01</v>
      </c>
    </row>
    <row r="337" spans="1:34" x14ac:dyDescent="0.55000000000000004">
      <c r="A337" s="3" t="s">
        <v>297</v>
      </c>
      <c r="B337" s="9">
        <v>36207</v>
      </c>
      <c r="G337" s="10">
        <v>416.53699999999998</v>
      </c>
      <c r="K337" s="8">
        <v>4.4461399999999998</v>
      </c>
    </row>
    <row r="338" spans="1:34" x14ac:dyDescent="0.55000000000000004">
      <c r="A338" s="3" t="s">
        <v>297</v>
      </c>
      <c r="B338" s="9">
        <v>36219</v>
      </c>
      <c r="G338" s="10">
        <v>571.99900000000002</v>
      </c>
      <c r="K338" s="8">
        <v>4.2346700000000004</v>
      </c>
    </row>
    <row r="339" spans="1:34" x14ac:dyDescent="0.55000000000000004">
      <c r="A339" s="3" t="s">
        <v>297</v>
      </c>
      <c r="B339" s="9">
        <v>36230</v>
      </c>
      <c r="G339" s="10">
        <v>666.005</v>
      </c>
      <c r="K339" s="8">
        <v>4.3375500000000002</v>
      </c>
    </row>
    <row r="340" spans="1:34" x14ac:dyDescent="0.55000000000000004">
      <c r="A340" s="3" t="s">
        <v>297</v>
      </c>
      <c r="B340" s="9">
        <v>36240</v>
      </c>
      <c r="G340" s="10"/>
      <c r="I340" s="10">
        <v>196.602</v>
      </c>
      <c r="K340" s="8"/>
      <c r="R340" s="10">
        <v>26.884419999999999</v>
      </c>
      <c r="X340">
        <v>0.29385499999999998</v>
      </c>
      <c r="Y340">
        <v>0.27280799999999999</v>
      </c>
      <c r="Z340">
        <v>0.22389299999999998</v>
      </c>
      <c r="AA340">
        <v>0.22883199999999998</v>
      </c>
      <c r="AB340">
        <v>0.17569700000000002</v>
      </c>
      <c r="AC340">
        <v>0.188446</v>
      </c>
      <c r="AD340">
        <v>0.17462800000000001</v>
      </c>
      <c r="AE340">
        <v>0.17771899999999999</v>
      </c>
      <c r="AH340">
        <v>104.36</v>
      </c>
    </row>
    <row r="341" spans="1:34" x14ac:dyDescent="0.55000000000000004">
      <c r="A341" s="3" t="s">
        <v>297</v>
      </c>
      <c r="B341" s="9">
        <v>36242</v>
      </c>
      <c r="G341" s="10">
        <v>715.66499999999996</v>
      </c>
      <c r="K341" s="8">
        <v>2.95932</v>
      </c>
      <c r="X341">
        <v>0.29325099999999998</v>
      </c>
      <c r="Y341">
        <v>0.27520299999999998</v>
      </c>
      <c r="Z341">
        <v>0.21423500000000001</v>
      </c>
      <c r="AA341">
        <v>0.211283</v>
      </c>
      <c r="AB341">
        <v>0.17205999999999999</v>
      </c>
      <c r="AC341">
        <v>0.18002099999999999</v>
      </c>
      <c r="AD341">
        <v>0.17704500000000001</v>
      </c>
      <c r="AE341">
        <v>0.16504000000000002</v>
      </c>
    </row>
    <row r="342" spans="1:34" x14ac:dyDescent="0.55000000000000004">
      <c r="A342" s="3" t="s">
        <v>298</v>
      </c>
      <c r="B342" s="9">
        <v>36136</v>
      </c>
      <c r="G342" s="10">
        <v>0</v>
      </c>
      <c r="K342" s="8">
        <v>0</v>
      </c>
    </row>
    <row r="343" spans="1:34" x14ac:dyDescent="0.55000000000000004">
      <c r="A343" s="3" t="s">
        <v>298</v>
      </c>
      <c r="B343" s="9">
        <v>36162</v>
      </c>
      <c r="G343" s="10">
        <v>49.000300000000003</v>
      </c>
      <c r="K343" s="8">
        <v>1.1021399999999999</v>
      </c>
      <c r="X343">
        <v>0.309533</v>
      </c>
      <c r="Y343">
        <v>0.29933499999999996</v>
      </c>
      <c r="Z343">
        <v>0.27940399999999999</v>
      </c>
      <c r="AA343">
        <v>0.29585400000000001</v>
      </c>
      <c r="AB343">
        <v>0.29528300000000002</v>
      </c>
      <c r="AC343">
        <v>0.272978</v>
      </c>
      <c r="AD343">
        <v>0.27125499999999997</v>
      </c>
      <c r="AE343">
        <v>0.17502300000000001</v>
      </c>
    </row>
    <row r="344" spans="1:34" x14ac:dyDescent="0.55000000000000004">
      <c r="A344" s="3" t="s">
        <v>298</v>
      </c>
      <c r="B344" s="9">
        <v>36173</v>
      </c>
      <c r="G344" s="10">
        <v>85.8536</v>
      </c>
      <c r="K344" s="8">
        <v>1.31081</v>
      </c>
    </row>
    <row r="345" spans="1:34" x14ac:dyDescent="0.55000000000000004">
      <c r="A345" s="3" t="s">
        <v>298</v>
      </c>
      <c r="B345" s="9">
        <v>36184</v>
      </c>
      <c r="G345" s="10">
        <v>156.84</v>
      </c>
      <c r="K345" s="8">
        <v>1.5955999999999999</v>
      </c>
    </row>
    <row r="346" spans="1:34" x14ac:dyDescent="0.55000000000000004">
      <c r="A346" s="3" t="s">
        <v>298</v>
      </c>
      <c r="B346" s="9">
        <v>36185</v>
      </c>
      <c r="G346" s="10"/>
      <c r="K346" s="8"/>
      <c r="X346">
        <v>0.30952099999999999</v>
      </c>
      <c r="Y346">
        <v>0.30052200000000001</v>
      </c>
      <c r="Z346">
        <v>0.28304800000000002</v>
      </c>
      <c r="AA346">
        <v>0.26919399999999999</v>
      </c>
      <c r="AB346">
        <v>0.25109100000000001</v>
      </c>
      <c r="AC346">
        <v>0.21604900000000002</v>
      </c>
      <c r="AD346">
        <v>0.19369700000000001</v>
      </c>
      <c r="AE346">
        <v>0.13080800000000001</v>
      </c>
      <c r="AF346">
        <v>49.93</v>
      </c>
    </row>
    <row r="347" spans="1:34" x14ac:dyDescent="0.55000000000000004">
      <c r="A347" s="3" t="s">
        <v>298</v>
      </c>
      <c r="B347" s="9">
        <v>36196</v>
      </c>
      <c r="G347" s="10">
        <v>258.53500000000003</v>
      </c>
      <c r="K347" s="8">
        <v>3.2645599999999999</v>
      </c>
    </row>
    <row r="348" spans="1:34" x14ac:dyDescent="0.55000000000000004">
      <c r="A348" s="3" t="s">
        <v>298</v>
      </c>
      <c r="B348" s="9">
        <v>36199</v>
      </c>
      <c r="G348" s="10"/>
      <c r="K348" s="8"/>
      <c r="X348">
        <v>0.31074400000000002</v>
      </c>
      <c r="Y348">
        <v>0.28598199999999996</v>
      </c>
      <c r="Z348">
        <v>0.23642199999999999</v>
      </c>
      <c r="AA348">
        <v>0.240148</v>
      </c>
      <c r="AB348">
        <v>0.208121</v>
      </c>
      <c r="AC348">
        <v>0.17002900000000001</v>
      </c>
      <c r="AD348">
        <v>0.16828299999999999</v>
      </c>
      <c r="AE348">
        <v>0.115673</v>
      </c>
      <c r="AG348">
        <v>63.84</v>
      </c>
    </row>
    <row r="349" spans="1:34" x14ac:dyDescent="0.55000000000000004">
      <c r="A349" s="3" t="s">
        <v>298</v>
      </c>
      <c r="B349" s="9">
        <v>36207</v>
      </c>
      <c r="G349" s="10">
        <v>403.73899999999998</v>
      </c>
      <c r="K349" s="8">
        <v>3.5225499999999998</v>
      </c>
    </row>
    <row r="350" spans="1:34" x14ac:dyDescent="0.55000000000000004">
      <c r="A350" s="3" t="s">
        <v>298</v>
      </c>
      <c r="B350" s="9">
        <v>36219</v>
      </c>
      <c r="G350" s="10">
        <v>567.72900000000004</v>
      </c>
      <c r="K350" s="8">
        <v>4.7078499999999996</v>
      </c>
    </row>
    <row r="351" spans="1:34" x14ac:dyDescent="0.55000000000000004">
      <c r="A351" s="3" t="s">
        <v>298</v>
      </c>
      <c r="B351" s="9">
        <v>36230</v>
      </c>
      <c r="G351" s="10">
        <v>684.78300000000002</v>
      </c>
      <c r="K351" s="8">
        <v>3.5808300000000002</v>
      </c>
    </row>
    <row r="352" spans="1:34" x14ac:dyDescent="0.55000000000000004">
      <c r="A352" s="3" t="s">
        <v>298</v>
      </c>
      <c r="B352" s="9">
        <v>36240</v>
      </c>
      <c r="G352" s="10"/>
      <c r="I352" s="10">
        <v>246.714</v>
      </c>
      <c r="K352" s="8"/>
      <c r="R352" s="10">
        <v>26.336130000000001</v>
      </c>
      <c r="X352">
        <v>0.30952099999999999</v>
      </c>
      <c r="Y352">
        <v>0.27208100000000002</v>
      </c>
      <c r="Z352">
        <v>0.19583899999999999</v>
      </c>
      <c r="AA352">
        <v>0.18502400000000002</v>
      </c>
      <c r="AB352">
        <v>0.17600100000000002</v>
      </c>
      <c r="AC352">
        <v>0.18274200000000002</v>
      </c>
      <c r="AD352">
        <v>0.18885399999999999</v>
      </c>
      <c r="AE352">
        <v>0.175012</v>
      </c>
      <c r="AH352">
        <v>104.98</v>
      </c>
    </row>
    <row r="353" spans="1:34" x14ac:dyDescent="0.55000000000000004">
      <c r="A353" s="3" t="s">
        <v>298</v>
      </c>
      <c r="B353" s="9">
        <v>36242</v>
      </c>
      <c r="G353" s="10">
        <v>762.6</v>
      </c>
      <c r="K353" s="8">
        <v>3.3673000000000002</v>
      </c>
      <c r="X353">
        <v>0.30892800000000004</v>
      </c>
      <c r="Y353">
        <v>0.27512000000000003</v>
      </c>
      <c r="Z353">
        <v>0.18673500000000001</v>
      </c>
      <c r="AA353">
        <v>0.17955200000000002</v>
      </c>
      <c r="AB353">
        <v>0.17057600000000001</v>
      </c>
      <c r="AC353">
        <v>0.180926</v>
      </c>
      <c r="AD353">
        <v>0.17916799999999999</v>
      </c>
      <c r="AE353">
        <v>0.163521</v>
      </c>
    </row>
    <row r="354" spans="1:34" x14ac:dyDescent="0.55000000000000004">
      <c r="A354" s="3" t="s">
        <v>299</v>
      </c>
      <c r="B354" s="9">
        <v>36136</v>
      </c>
      <c r="G354" s="10">
        <v>0</v>
      </c>
      <c r="K354" s="8">
        <v>0</v>
      </c>
    </row>
    <row r="355" spans="1:34" x14ac:dyDescent="0.55000000000000004">
      <c r="A355" s="3" t="s">
        <v>299</v>
      </c>
      <c r="B355" s="9">
        <v>36162</v>
      </c>
      <c r="G355" s="10">
        <v>38.612900000000003</v>
      </c>
      <c r="K355" s="8">
        <v>0.98988799999999999</v>
      </c>
      <c r="X355">
        <v>0.30998000000000003</v>
      </c>
      <c r="Y355">
        <v>0.30271999999999999</v>
      </c>
      <c r="Z355">
        <v>0.288161</v>
      </c>
      <c r="AA355">
        <v>0.27542100000000003</v>
      </c>
      <c r="AB355">
        <v>0.256021</v>
      </c>
      <c r="AC355">
        <v>0.26934900000000001</v>
      </c>
      <c r="AD355">
        <v>0.24934200000000001</v>
      </c>
      <c r="AE355">
        <v>0.18624500000000002</v>
      </c>
    </row>
    <row r="356" spans="1:34" x14ac:dyDescent="0.55000000000000004">
      <c r="A356" s="3" t="s">
        <v>299</v>
      </c>
      <c r="B356" s="9">
        <v>36173</v>
      </c>
      <c r="G356" s="10">
        <v>75.412199999999999</v>
      </c>
      <c r="K356" s="8">
        <v>1.20557</v>
      </c>
    </row>
    <row r="357" spans="1:34" x14ac:dyDescent="0.55000000000000004">
      <c r="A357" s="3" t="s">
        <v>299</v>
      </c>
      <c r="B357" s="9">
        <v>36184</v>
      </c>
      <c r="G357" s="10">
        <v>150.649</v>
      </c>
      <c r="K357" s="8">
        <v>1.7080599999999999</v>
      </c>
      <c r="X357">
        <v>0.31604500000000002</v>
      </c>
      <c r="Y357">
        <v>0.30087900000000001</v>
      </c>
      <c r="Z357">
        <v>0.25539100000000003</v>
      </c>
      <c r="AA357">
        <v>0.22020199999999998</v>
      </c>
      <c r="AB357">
        <v>0.18865200000000001</v>
      </c>
      <c r="AC357">
        <v>0.19230699999999998</v>
      </c>
      <c r="AD357">
        <v>0.183813</v>
      </c>
      <c r="AE357">
        <v>0.11648199999999999</v>
      </c>
      <c r="AF357">
        <v>48.51</v>
      </c>
    </row>
    <row r="358" spans="1:34" x14ac:dyDescent="0.55000000000000004">
      <c r="A358" s="3" t="s">
        <v>299</v>
      </c>
      <c r="B358" s="9">
        <v>36196</v>
      </c>
      <c r="G358" s="10">
        <v>261.74200000000002</v>
      </c>
      <c r="K358" s="8">
        <v>3.2294800000000001</v>
      </c>
    </row>
    <row r="359" spans="1:34" x14ac:dyDescent="0.55000000000000004">
      <c r="A359" s="3" t="s">
        <v>299</v>
      </c>
      <c r="B359" s="9">
        <v>36198</v>
      </c>
      <c r="G359" s="10"/>
      <c r="K359" s="8"/>
      <c r="X359">
        <v>0.30999099999999996</v>
      </c>
      <c r="Y359">
        <v>0.29847400000000002</v>
      </c>
      <c r="Z359">
        <v>0.25053900000000001</v>
      </c>
      <c r="AA359">
        <v>0.23537400000000003</v>
      </c>
      <c r="AB359">
        <v>0.210505</v>
      </c>
      <c r="AC359">
        <v>0.18321100000000001</v>
      </c>
      <c r="AD359">
        <v>0.16924800000000001</v>
      </c>
      <c r="AE359">
        <v>0.126802</v>
      </c>
      <c r="AG359">
        <v>62.74</v>
      </c>
    </row>
    <row r="360" spans="1:34" x14ac:dyDescent="0.55000000000000004">
      <c r="A360" s="3" t="s">
        <v>299</v>
      </c>
      <c r="B360" s="9">
        <v>36207</v>
      </c>
      <c r="G360" s="10">
        <v>406.14100000000002</v>
      </c>
      <c r="K360" s="8">
        <v>4.0070399999999999</v>
      </c>
    </row>
    <row r="361" spans="1:34" x14ac:dyDescent="0.55000000000000004">
      <c r="A361" s="3" t="s">
        <v>299</v>
      </c>
      <c r="B361" s="9">
        <v>36219</v>
      </c>
      <c r="G361" s="10">
        <v>568.47900000000004</v>
      </c>
      <c r="K361" s="8">
        <v>3.8092299999999999</v>
      </c>
    </row>
    <row r="362" spans="1:34" x14ac:dyDescent="0.55000000000000004">
      <c r="A362" s="3" t="s">
        <v>299</v>
      </c>
      <c r="B362" s="9">
        <v>36230</v>
      </c>
      <c r="G362" s="10">
        <v>684.69899999999996</v>
      </c>
      <c r="K362" s="8">
        <v>3.5387400000000002</v>
      </c>
    </row>
    <row r="363" spans="1:34" x14ac:dyDescent="0.55000000000000004">
      <c r="A363" s="3" t="s">
        <v>299</v>
      </c>
      <c r="B363" s="9">
        <v>36239</v>
      </c>
      <c r="G363" s="10"/>
      <c r="I363" s="11">
        <v>205.5</v>
      </c>
      <c r="K363" s="8"/>
      <c r="R363" s="10">
        <v>27.533629999999999</v>
      </c>
      <c r="X363">
        <v>0.299064</v>
      </c>
      <c r="Y363">
        <v>0.28268599999999999</v>
      </c>
      <c r="Z363">
        <v>0.207481</v>
      </c>
      <c r="AA363">
        <v>0.18444199999999999</v>
      </c>
      <c r="AB363">
        <v>0.17956499999999997</v>
      </c>
      <c r="AC363">
        <v>0.17411399999999999</v>
      </c>
      <c r="AD363">
        <v>0.17774899999999999</v>
      </c>
      <c r="AE363">
        <v>0.168627</v>
      </c>
      <c r="AH363">
        <v>103.76</v>
      </c>
    </row>
    <row r="364" spans="1:34" x14ac:dyDescent="0.55000000000000004">
      <c r="A364" s="3" t="s">
        <v>299</v>
      </c>
      <c r="B364" s="9">
        <v>36242</v>
      </c>
      <c r="G364" s="10">
        <v>761.64300000000003</v>
      </c>
      <c r="K364" s="8">
        <v>3.4304399999999999</v>
      </c>
      <c r="X364">
        <v>0.29663799999999996</v>
      </c>
      <c r="Y364">
        <v>0.28573899999999997</v>
      </c>
      <c r="Z364">
        <v>0.20082</v>
      </c>
      <c r="AA364">
        <v>0.18806999999999999</v>
      </c>
      <c r="AB364">
        <v>0.184448</v>
      </c>
      <c r="AC364">
        <v>0.17352799999999999</v>
      </c>
      <c r="AD364">
        <v>0.17107700000000001</v>
      </c>
      <c r="AE364">
        <v>0.14561299999999999</v>
      </c>
    </row>
    <row r="365" spans="1:34" x14ac:dyDescent="0.55000000000000004">
      <c r="A365" s="3" t="s">
        <v>300</v>
      </c>
      <c r="B365" s="9">
        <v>36451</v>
      </c>
      <c r="G365" s="10">
        <v>0</v>
      </c>
    </row>
    <row r="366" spans="1:34" x14ac:dyDescent="0.55000000000000004">
      <c r="A366" s="3" t="s">
        <v>300</v>
      </c>
      <c r="B366" s="9">
        <v>36479</v>
      </c>
      <c r="G366" s="10">
        <v>12.0084</v>
      </c>
      <c r="W366">
        <v>0.34531799999999996</v>
      </c>
      <c r="X366">
        <v>0.34810699999999994</v>
      </c>
      <c r="Y366">
        <v>0.33862100000000001</v>
      </c>
      <c r="Z366">
        <v>0.297655</v>
      </c>
      <c r="AA366">
        <v>0.26843</v>
      </c>
      <c r="AB366">
        <v>0.28348899999999999</v>
      </c>
      <c r="AC366">
        <v>0.30068100000000003</v>
      </c>
      <c r="AD366">
        <v>0.31787399999999999</v>
      </c>
      <c r="AE366">
        <v>0.261434</v>
      </c>
    </row>
    <row r="367" spans="1:34" x14ac:dyDescent="0.55000000000000004">
      <c r="A367" s="3" t="s">
        <v>300</v>
      </c>
      <c r="B367" s="9">
        <v>36489</v>
      </c>
      <c r="G367" s="10">
        <v>27.666499999999999</v>
      </c>
    </row>
    <row r="368" spans="1:34" x14ac:dyDescent="0.55000000000000004">
      <c r="A368" s="3" t="s">
        <v>300</v>
      </c>
      <c r="B368" s="9">
        <v>36499</v>
      </c>
      <c r="G368" s="10">
        <v>48.457000000000001</v>
      </c>
    </row>
    <row r="369" spans="1:34" x14ac:dyDescent="0.55000000000000004">
      <c r="A369" s="3" t="s">
        <v>300</v>
      </c>
      <c r="B369" s="9">
        <v>36509</v>
      </c>
      <c r="G369" s="10">
        <v>73.357699999999994</v>
      </c>
    </row>
    <row r="370" spans="1:34" x14ac:dyDescent="0.55000000000000004">
      <c r="A370" s="3" t="s">
        <v>300</v>
      </c>
      <c r="B370" s="9">
        <v>36512</v>
      </c>
      <c r="G370" s="10"/>
      <c r="W370">
        <v>0.346385</v>
      </c>
      <c r="X370">
        <v>0.34063699999999997</v>
      </c>
      <c r="Y370">
        <v>0.33221499999999998</v>
      </c>
      <c r="Z370">
        <v>0.315799</v>
      </c>
      <c r="AA370">
        <v>0.303643</v>
      </c>
      <c r="AB370">
        <v>0.29202400000000001</v>
      </c>
      <c r="AC370">
        <v>0.28467400000000004</v>
      </c>
      <c r="AD370">
        <v>0.24370999999999998</v>
      </c>
      <c r="AE370">
        <v>8.7499099999999996E-2</v>
      </c>
      <c r="AF370">
        <v>61.12</v>
      </c>
    </row>
    <row r="371" spans="1:34" x14ac:dyDescent="0.55000000000000004">
      <c r="A371" s="3" t="s">
        <v>300</v>
      </c>
      <c r="B371" s="9">
        <v>36520</v>
      </c>
      <c r="G371" s="10">
        <v>133.17500000000001</v>
      </c>
    </row>
    <row r="372" spans="1:34" x14ac:dyDescent="0.55000000000000004">
      <c r="A372" s="3" t="s">
        <v>300</v>
      </c>
      <c r="B372" s="9">
        <v>36531</v>
      </c>
      <c r="G372" s="10">
        <v>233.035</v>
      </c>
    </row>
    <row r="373" spans="1:34" x14ac:dyDescent="0.55000000000000004">
      <c r="A373" s="3" t="s">
        <v>300</v>
      </c>
      <c r="B373" s="9">
        <v>36532</v>
      </c>
      <c r="G373" s="10"/>
      <c r="W373">
        <v>0.349051</v>
      </c>
      <c r="X373">
        <v>0.34436999999999995</v>
      </c>
      <c r="Y373">
        <v>0.342889</v>
      </c>
      <c r="Z373">
        <v>0.3206</v>
      </c>
      <c r="AA373">
        <v>0.29724299999999998</v>
      </c>
      <c r="AB373">
        <v>0.29789399999999999</v>
      </c>
      <c r="AC373">
        <v>0.30441600000000002</v>
      </c>
      <c r="AD373">
        <v>0.278389</v>
      </c>
      <c r="AE373">
        <v>0.190472</v>
      </c>
      <c r="AG373">
        <v>81.290000000000006</v>
      </c>
    </row>
    <row r="374" spans="1:34" x14ac:dyDescent="0.55000000000000004">
      <c r="A374" s="3" t="s">
        <v>300</v>
      </c>
      <c r="B374" s="9">
        <v>36541</v>
      </c>
      <c r="G374" s="10">
        <v>359.52499999999998</v>
      </c>
    </row>
    <row r="375" spans="1:34" x14ac:dyDescent="0.55000000000000004">
      <c r="A375" s="3" t="s">
        <v>300</v>
      </c>
      <c r="B375" s="9">
        <v>36553</v>
      </c>
      <c r="G375" s="10">
        <v>502.53800000000001</v>
      </c>
    </row>
    <row r="376" spans="1:34" x14ac:dyDescent="0.55000000000000004">
      <c r="A376" s="3" t="s">
        <v>300</v>
      </c>
      <c r="B376" s="9">
        <v>36564</v>
      </c>
      <c r="G376" s="10">
        <v>574.67399999999998</v>
      </c>
    </row>
    <row r="377" spans="1:34" x14ac:dyDescent="0.55000000000000004">
      <c r="A377" s="3" t="s">
        <v>300</v>
      </c>
      <c r="B377" s="9">
        <v>36573</v>
      </c>
      <c r="G377" s="10"/>
      <c r="I377" s="10">
        <v>427.79500000000002</v>
      </c>
      <c r="R377" s="10">
        <v>41.108699999999999</v>
      </c>
      <c r="W377">
        <v>0.349051</v>
      </c>
      <c r="X377">
        <v>0.34436999999999995</v>
      </c>
      <c r="Y377">
        <v>0.342889</v>
      </c>
      <c r="Z377">
        <v>0.3206</v>
      </c>
      <c r="AA377">
        <v>0.29724299999999998</v>
      </c>
      <c r="AB377">
        <v>0.29789399999999999</v>
      </c>
      <c r="AC377">
        <v>0.30441600000000002</v>
      </c>
      <c r="AD377">
        <v>0.278389</v>
      </c>
      <c r="AE377">
        <v>0.190472</v>
      </c>
      <c r="AH377">
        <v>122.41</v>
      </c>
    </row>
    <row r="378" spans="1:34" x14ac:dyDescent="0.55000000000000004">
      <c r="A378" s="3" t="s">
        <v>300</v>
      </c>
      <c r="B378" s="9">
        <v>36575</v>
      </c>
      <c r="G378" s="10">
        <v>606.78</v>
      </c>
    </row>
    <row r="379" spans="1:34" x14ac:dyDescent="0.55000000000000004">
      <c r="A379" s="3" t="s">
        <v>300</v>
      </c>
      <c r="B379" s="9">
        <v>36585</v>
      </c>
      <c r="G379" s="10">
        <v>613.19200000000001</v>
      </c>
    </row>
    <row r="380" spans="1:34" x14ac:dyDescent="0.55000000000000004">
      <c r="A380" s="3" t="s">
        <v>300</v>
      </c>
      <c r="B380" s="9">
        <v>36593</v>
      </c>
      <c r="G380" s="10">
        <v>617.50099999999998</v>
      </c>
    </row>
    <row r="381" spans="1:34" x14ac:dyDescent="0.55000000000000004">
      <c r="A381" s="3" t="s">
        <v>300</v>
      </c>
      <c r="B381" s="9">
        <v>36601</v>
      </c>
      <c r="G381" s="10">
        <v>618.73599999999999</v>
      </c>
      <c r="W381">
        <v>0.34105099999999999</v>
      </c>
      <c r="X381">
        <v>0.33690399999999998</v>
      </c>
      <c r="Y381">
        <v>0.29914099999999999</v>
      </c>
      <c r="Z381">
        <v>0.25551100000000004</v>
      </c>
      <c r="AA381">
        <v>0.227352</v>
      </c>
      <c r="AB381">
        <v>0.199187</v>
      </c>
      <c r="AC381">
        <v>0.196106</v>
      </c>
      <c r="AD381">
        <v>0.18501899999999999</v>
      </c>
      <c r="AE381">
        <v>0.161662</v>
      </c>
    </row>
    <row r="382" spans="1:34" x14ac:dyDescent="0.55000000000000004">
      <c r="A382" s="3" t="s">
        <v>301</v>
      </c>
      <c r="B382" s="9">
        <v>36451</v>
      </c>
      <c r="G382" s="10">
        <v>0</v>
      </c>
    </row>
    <row r="383" spans="1:34" x14ac:dyDescent="0.55000000000000004">
      <c r="A383" s="3" t="s">
        <v>301</v>
      </c>
      <c r="B383" s="9">
        <v>36479</v>
      </c>
      <c r="G383" s="10">
        <v>14.0654</v>
      </c>
      <c r="W383">
        <v>0.34318399999999999</v>
      </c>
      <c r="X383">
        <v>0.34223700000000001</v>
      </c>
      <c r="Y383">
        <v>0.34662599999999999</v>
      </c>
      <c r="Z383">
        <v>0.33927499999999999</v>
      </c>
      <c r="AA383">
        <v>0.311116</v>
      </c>
      <c r="AB383">
        <v>0.28829399999999999</v>
      </c>
      <c r="AC383">
        <v>0.29268</v>
      </c>
      <c r="AD383">
        <v>0.30773700000000004</v>
      </c>
      <c r="AE383">
        <v>0.27050400000000002</v>
      </c>
    </row>
    <row r="384" spans="1:34" x14ac:dyDescent="0.55000000000000004">
      <c r="A384" s="3" t="s">
        <v>301</v>
      </c>
      <c r="B384" s="9">
        <v>36489</v>
      </c>
      <c r="G384" s="10">
        <v>26.64</v>
      </c>
    </row>
    <row r="385" spans="1:34" x14ac:dyDescent="0.55000000000000004">
      <c r="A385" s="3" t="s">
        <v>301</v>
      </c>
      <c r="B385" s="9">
        <v>36499</v>
      </c>
      <c r="G385" s="10">
        <v>43.332700000000003</v>
      </c>
    </row>
    <row r="386" spans="1:34" x14ac:dyDescent="0.55000000000000004">
      <c r="A386" s="3" t="s">
        <v>301</v>
      </c>
      <c r="B386" s="9">
        <v>36509</v>
      </c>
      <c r="G386" s="10">
        <v>82.591999999999999</v>
      </c>
      <c r="W386">
        <v>0.33838200000000002</v>
      </c>
      <c r="X386">
        <v>0.33370199999999994</v>
      </c>
      <c r="Y386">
        <v>0.33061999999999997</v>
      </c>
      <c r="Z386">
        <v>0.32220199999999999</v>
      </c>
      <c r="AA386">
        <v>0.29564299999999999</v>
      </c>
      <c r="AB386">
        <v>0.26801400000000003</v>
      </c>
      <c r="AC386">
        <v>0.261735</v>
      </c>
      <c r="AD386">
        <v>0.24157499999999998</v>
      </c>
      <c r="AE386">
        <v>0.112579</v>
      </c>
      <c r="AF386">
        <v>58.66</v>
      </c>
    </row>
    <row r="387" spans="1:34" x14ac:dyDescent="0.55000000000000004">
      <c r="A387" s="3" t="s">
        <v>301</v>
      </c>
      <c r="B387" s="9">
        <v>36520</v>
      </c>
      <c r="G387" s="10">
        <v>140.36099999999999</v>
      </c>
    </row>
    <row r="388" spans="1:34" x14ac:dyDescent="0.55000000000000004">
      <c r="A388" s="3" t="s">
        <v>301</v>
      </c>
      <c r="B388" s="9">
        <v>36531</v>
      </c>
      <c r="G388" s="10">
        <v>225.84100000000001</v>
      </c>
    </row>
    <row r="389" spans="1:34" x14ac:dyDescent="0.55000000000000004">
      <c r="A389" s="3" t="s">
        <v>301</v>
      </c>
      <c r="B389" s="9">
        <v>36532</v>
      </c>
      <c r="G389" s="10"/>
      <c r="W389">
        <v>0.33251700000000001</v>
      </c>
      <c r="X389">
        <v>0.33370199999999994</v>
      </c>
      <c r="Y389">
        <v>0.32741900000000002</v>
      </c>
      <c r="Z389">
        <v>0.32860200000000001</v>
      </c>
      <c r="AA389">
        <v>0.30257699999999998</v>
      </c>
      <c r="AB389">
        <v>0.27975699999999998</v>
      </c>
      <c r="AC389">
        <v>0.27507000000000004</v>
      </c>
      <c r="AD389">
        <v>0.26985399999999998</v>
      </c>
      <c r="AE389">
        <v>0.18140400000000001</v>
      </c>
      <c r="AG389">
        <v>81.95</v>
      </c>
    </row>
    <row r="390" spans="1:34" x14ac:dyDescent="0.55000000000000004">
      <c r="A390" s="3" t="s">
        <v>301</v>
      </c>
      <c r="B390" s="9">
        <v>36541</v>
      </c>
      <c r="G390" s="10">
        <v>319.50799999999998</v>
      </c>
    </row>
    <row r="391" spans="1:34" x14ac:dyDescent="0.55000000000000004">
      <c r="A391" s="3" t="s">
        <v>301</v>
      </c>
      <c r="B391" s="9">
        <v>36553</v>
      </c>
      <c r="G391" s="10">
        <v>449.15199999999999</v>
      </c>
    </row>
    <row r="392" spans="1:34" x14ac:dyDescent="0.55000000000000004">
      <c r="A392" s="3" t="s">
        <v>301</v>
      </c>
      <c r="B392" s="9">
        <v>36564</v>
      </c>
      <c r="G392" s="10">
        <v>541.83000000000004</v>
      </c>
    </row>
    <row r="393" spans="1:34" x14ac:dyDescent="0.55000000000000004">
      <c r="A393" s="3" t="s">
        <v>301</v>
      </c>
      <c r="B393" s="9">
        <v>36575</v>
      </c>
      <c r="G393" s="10">
        <v>599.60299999999995</v>
      </c>
      <c r="I393" s="10">
        <v>350.63900000000001</v>
      </c>
      <c r="R393" s="10">
        <v>49.211100000000002</v>
      </c>
      <c r="W393">
        <v>0.33198</v>
      </c>
      <c r="X393">
        <v>0.329428</v>
      </c>
      <c r="Y393">
        <v>0.30447600000000002</v>
      </c>
      <c r="Z393">
        <v>0.24643899999999999</v>
      </c>
      <c r="AA393">
        <v>0.179865</v>
      </c>
      <c r="AB393">
        <v>0.15864</v>
      </c>
      <c r="AC393">
        <v>0.158225</v>
      </c>
      <c r="AD393">
        <v>0.16527799999999998</v>
      </c>
      <c r="AE393">
        <v>9.2300900000000005E-2</v>
      </c>
      <c r="AH393">
        <v>124.19</v>
      </c>
    </row>
    <row r="394" spans="1:34" x14ac:dyDescent="0.55000000000000004">
      <c r="A394" s="3" t="s">
        <v>301</v>
      </c>
      <c r="B394" s="9">
        <v>36585</v>
      </c>
      <c r="G394" s="10">
        <v>634.75199999999995</v>
      </c>
    </row>
    <row r="395" spans="1:34" x14ac:dyDescent="0.55000000000000004">
      <c r="A395" s="3" t="s">
        <v>301</v>
      </c>
      <c r="B395" s="9">
        <v>36593</v>
      </c>
      <c r="G395" s="10">
        <v>651.38</v>
      </c>
    </row>
    <row r="396" spans="1:34" x14ac:dyDescent="0.55000000000000004">
      <c r="A396" s="3" t="s">
        <v>301</v>
      </c>
      <c r="B396" s="9">
        <v>36601</v>
      </c>
      <c r="G396" s="10">
        <v>660.81799999999998</v>
      </c>
      <c r="W396">
        <v>0.331978</v>
      </c>
      <c r="X396">
        <v>0.33103199999999999</v>
      </c>
      <c r="Y396">
        <v>0.30181000000000002</v>
      </c>
      <c r="Z396">
        <v>0.251772</v>
      </c>
      <c r="AA396">
        <v>0.20707500000000001</v>
      </c>
      <c r="AB396">
        <v>0.19225400000000001</v>
      </c>
      <c r="AC396">
        <v>0.19237400000000002</v>
      </c>
      <c r="AD396">
        <v>0.192492</v>
      </c>
      <c r="AE396">
        <v>0.17019999999999999</v>
      </c>
    </row>
    <row r="397" spans="1:34" x14ac:dyDescent="0.55000000000000004">
      <c r="A397" s="3" t="s">
        <v>302</v>
      </c>
      <c r="B397" s="9">
        <v>36486</v>
      </c>
      <c r="G397" s="10">
        <v>0</v>
      </c>
    </row>
    <row r="398" spans="1:34" x14ac:dyDescent="0.55000000000000004">
      <c r="A398" s="3" t="s">
        <v>302</v>
      </c>
      <c r="B398" s="9">
        <v>36510</v>
      </c>
      <c r="G398" s="10">
        <v>7.6333000000000002</v>
      </c>
      <c r="W398">
        <v>0.343945</v>
      </c>
      <c r="X398">
        <v>0.33467399999999997</v>
      </c>
      <c r="Y398">
        <v>0.30671300000000001</v>
      </c>
      <c r="Z398">
        <v>0.27340399999999998</v>
      </c>
      <c r="AA398">
        <v>0.27750399999999997</v>
      </c>
      <c r="AB398">
        <v>0.29976999999999998</v>
      </c>
      <c r="AC398">
        <v>0.30119599999999996</v>
      </c>
      <c r="AD398">
        <v>0.288192</v>
      </c>
      <c r="AE398">
        <v>0.17954499999999998</v>
      </c>
    </row>
    <row r="399" spans="1:34" x14ac:dyDescent="0.55000000000000004">
      <c r="A399" s="3" t="s">
        <v>302</v>
      </c>
      <c r="B399" s="9">
        <v>36521</v>
      </c>
      <c r="G399" s="10">
        <v>28.3446</v>
      </c>
    </row>
    <row r="400" spans="1:34" x14ac:dyDescent="0.55000000000000004">
      <c r="A400" s="3" t="s">
        <v>302</v>
      </c>
      <c r="B400" s="9">
        <v>36532</v>
      </c>
      <c r="G400" s="10">
        <v>48.021900000000002</v>
      </c>
    </row>
    <row r="401" spans="1:34" x14ac:dyDescent="0.55000000000000004">
      <c r="A401" s="3" t="s">
        <v>302</v>
      </c>
      <c r="B401" s="9">
        <v>36542</v>
      </c>
      <c r="G401" s="10">
        <v>102.532</v>
      </c>
    </row>
    <row r="402" spans="1:34" x14ac:dyDescent="0.55000000000000004">
      <c r="A402" s="3" t="s">
        <v>302</v>
      </c>
      <c r="B402" s="9">
        <v>36552</v>
      </c>
      <c r="G402" s="10"/>
      <c r="W402">
        <v>0.34394799999999998</v>
      </c>
      <c r="X402">
        <v>0.33467599999999997</v>
      </c>
      <c r="Y402">
        <v>0.32702100000000001</v>
      </c>
      <c r="Z402">
        <v>0.29852400000000001</v>
      </c>
      <c r="AA402">
        <v>0.28872800000000004</v>
      </c>
      <c r="AB402">
        <v>0.28961999999999999</v>
      </c>
      <c r="AC402">
        <v>0.30653999999999998</v>
      </c>
      <c r="AD402">
        <v>0.27804200000000001</v>
      </c>
      <c r="AE402">
        <v>0.15656800000000001</v>
      </c>
      <c r="AF402">
        <v>66.13</v>
      </c>
    </row>
    <row r="403" spans="1:34" x14ac:dyDescent="0.55000000000000004">
      <c r="A403" s="3" t="s">
        <v>302</v>
      </c>
      <c r="B403" s="9">
        <v>36554</v>
      </c>
      <c r="G403" s="10">
        <v>202.167</v>
      </c>
    </row>
    <row r="404" spans="1:34" x14ac:dyDescent="0.55000000000000004">
      <c r="A404" s="3" t="s">
        <v>302</v>
      </c>
      <c r="B404" s="9">
        <v>36570</v>
      </c>
      <c r="G404" s="10"/>
      <c r="W404">
        <v>0.34020699999999998</v>
      </c>
      <c r="X404">
        <v>0.33361600000000002</v>
      </c>
      <c r="Y404">
        <v>0.31847200000000003</v>
      </c>
      <c r="Z404">
        <v>0.30867600000000001</v>
      </c>
      <c r="AA404">
        <v>0.29994700000000002</v>
      </c>
      <c r="AB404">
        <v>0.30030699999999999</v>
      </c>
      <c r="AC404">
        <v>0.286771</v>
      </c>
      <c r="AD404">
        <v>0.24063999999999999</v>
      </c>
      <c r="AE404">
        <v>0.145346</v>
      </c>
      <c r="AG404">
        <v>84.52</v>
      </c>
    </row>
    <row r="405" spans="1:34" x14ac:dyDescent="0.55000000000000004">
      <c r="A405" s="3" t="s">
        <v>302</v>
      </c>
      <c r="B405" s="9">
        <v>36576</v>
      </c>
      <c r="G405" s="10">
        <v>448.52600000000001</v>
      </c>
    </row>
    <row r="406" spans="1:34" x14ac:dyDescent="0.55000000000000004">
      <c r="A406" s="3" t="s">
        <v>302</v>
      </c>
      <c r="B406" s="9">
        <v>36586</v>
      </c>
      <c r="G406" s="10">
        <v>560.40700000000004</v>
      </c>
    </row>
    <row r="407" spans="1:34" x14ac:dyDescent="0.55000000000000004">
      <c r="A407" s="3" t="s">
        <v>302</v>
      </c>
      <c r="B407" s="9">
        <v>36594</v>
      </c>
      <c r="G407" s="10">
        <v>617.95699999999999</v>
      </c>
    </row>
    <row r="408" spans="1:34" x14ac:dyDescent="0.55000000000000004">
      <c r="A408" s="3" t="s">
        <v>302</v>
      </c>
      <c r="B408" s="9">
        <v>36602</v>
      </c>
      <c r="G408" s="10">
        <v>656.02499999999998</v>
      </c>
    </row>
    <row r="409" spans="1:34" x14ac:dyDescent="0.55000000000000004">
      <c r="A409" s="3" t="s">
        <v>302</v>
      </c>
      <c r="B409" s="9">
        <v>36607</v>
      </c>
      <c r="G409" s="10"/>
      <c r="I409" s="10">
        <v>406.87299999999999</v>
      </c>
      <c r="R409" s="10">
        <v>39.722799999999999</v>
      </c>
      <c r="W409">
        <v>0.33966999999999997</v>
      </c>
      <c r="X409">
        <v>0.32827199999999995</v>
      </c>
      <c r="Y409">
        <v>0.29816900000000002</v>
      </c>
      <c r="Z409">
        <v>0.24027899999999999</v>
      </c>
      <c r="AA409">
        <v>0.201629</v>
      </c>
      <c r="AB409">
        <v>0.18862500000000001</v>
      </c>
      <c r="AC409">
        <v>0.18470800000000001</v>
      </c>
      <c r="AD409">
        <v>0.17330699999999999</v>
      </c>
      <c r="AE409">
        <v>9.618320000000001E-2</v>
      </c>
      <c r="AH409">
        <v>121.92</v>
      </c>
    </row>
    <row r="410" spans="1:34" x14ac:dyDescent="0.55000000000000004">
      <c r="A410" s="3" t="s">
        <v>302</v>
      </c>
      <c r="B410" s="9">
        <v>36612</v>
      </c>
      <c r="G410" s="10">
        <v>680.81100000000004</v>
      </c>
    </row>
    <row r="411" spans="1:34" x14ac:dyDescent="0.55000000000000004">
      <c r="A411" s="3" t="s">
        <v>302</v>
      </c>
      <c r="B411" s="9">
        <v>36621</v>
      </c>
      <c r="G411" s="10">
        <v>691.22900000000004</v>
      </c>
    </row>
    <row r="412" spans="1:34" x14ac:dyDescent="0.55000000000000004">
      <c r="A412" s="3" t="s">
        <v>302</v>
      </c>
      <c r="B412" s="9">
        <v>36627</v>
      </c>
      <c r="G412" s="10">
        <v>696.46799999999996</v>
      </c>
      <c r="W412">
        <v>0.33913899999999997</v>
      </c>
      <c r="X412">
        <v>0.31705100000000003</v>
      </c>
      <c r="Y412">
        <v>0.28160099999999999</v>
      </c>
      <c r="Z412">
        <v>0.23332699999999998</v>
      </c>
      <c r="AA412">
        <v>0.19414600000000001</v>
      </c>
      <c r="AB412">
        <v>0.174729</v>
      </c>
      <c r="AC412">
        <v>0.16600500000000001</v>
      </c>
      <c r="AD412">
        <v>0.157276</v>
      </c>
      <c r="AE412">
        <v>7.3743100000000006E-2</v>
      </c>
    </row>
    <row r="413" spans="1:34" x14ac:dyDescent="0.55000000000000004">
      <c r="A413" s="3" t="s">
        <v>303</v>
      </c>
      <c r="B413" s="9">
        <v>36486</v>
      </c>
      <c r="G413" s="10">
        <v>0</v>
      </c>
    </row>
    <row r="414" spans="1:34" x14ac:dyDescent="0.55000000000000004">
      <c r="A414" s="3" t="s">
        <v>303</v>
      </c>
      <c r="B414" s="9">
        <v>36510</v>
      </c>
      <c r="G414" s="10">
        <v>11.729200000000001</v>
      </c>
      <c r="W414">
        <v>0.34406100000000001</v>
      </c>
      <c r="X414">
        <v>0.341331</v>
      </c>
      <c r="Y414">
        <v>0.34020299999999998</v>
      </c>
      <c r="Z414">
        <v>0.31823400000000002</v>
      </c>
      <c r="AA414">
        <v>0.295734</v>
      </c>
      <c r="AB414">
        <v>0.28979500000000002</v>
      </c>
      <c r="AC414">
        <v>0.285997</v>
      </c>
      <c r="AD414">
        <v>0.28914200000000001</v>
      </c>
      <c r="AE414">
        <v>0.179008</v>
      </c>
    </row>
    <row r="415" spans="1:34" x14ac:dyDescent="0.55000000000000004">
      <c r="A415" s="3" t="s">
        <v>303</v>
      </c>
      <c r="B415" s="9">
        <v>36521</v>
      </c>
      <c r="G415" s="10">
        <v>25.267299999999999</v>
      </c>
    </row>
    <row r="416" spans="1:34" x14ac:dyDescent="0.55000000000000004">
      <c r="A416" s="3" t="s">
        <v>303</v>
      </c>
      <c r="B416" s="9">
        <v>36532</v>
      </c>
      <c r="G416" s="10">
        <v>44.956800000000001</v>
      </c>
    </row>
    <row r="417" spans="1:34" x14ac:dyDescent="0.55000000000000004">
      <c r="A417" s="3" t="s">
        <v>303</v>
      </c>
      <c r="B417" s="9">
        <v>36542</v>
      </c>
      <c r="G417" s="10">
        <v>79.987099999999998</v>
      </c>
    </row>
    <row r="418" spans="1:34" x14ac:dyDescent="0.55000000000000004">
      <c r="A418" s="3" t="s">
        <v>303</v>
      </c>
      <c r="B418" s="9">
        <v>36550</v>
      </c>
      <c r="G418" s="10"/>
      <c r="W418">
        <v>0.34406500000000001</v>
      </c>
      <c r="X418">
        <v>0.34026299999999998</v>
      </c>
      <c r="Y418">
        <v>0.33646199999999998</v>
      </c>
      <c r="Z418">
        <v>0.32518200000000003</v>
      </c>
      <c r="AA418">
        <v>0.30802299999999999</v>
      </c>
      <c r="AB418">
        <v>0.30262100000000003</v>
      </c>
      <c r="AC418">
        <v>0.29508000000000001</v>
      </c>
      <c r="AD418">
        <v>0.28967999999999999</v>
      </c>
      <c r="AE418">
        <v>0.17420000000000002</v>
      </c>
      <c r="AF418">
        <v>64.38</v>
      </c>
    </row>
    <row r="419" spans="1:34" x14ac:dyDescent="0.55000000000000004">
      <c r="A419" s="3" t="s">
        <v>303</v>
      </c>
      <c r="B419" s="9">
        <v>36554</v>
      </c>
      <c r="G419" s="10">
        <v>135.55199999999999</v>
      </c>
    </row>
    <row r="420" spans="1:34" x14ac:dyDescent="0.55000000000000004">
      <c r="A420" s="3" t="s">
        <v>303</v>
      </c>
      <c r="B420" s="9">
        <v>36565</v>
      </c>
      <c r="G420" s="10">
        <v>213.64</v>
      </c>
    </row>
    <row r="421" spans="1:34" x14ac:dyDescent="0.55000000000000004">
      <c r="A421" s="3" t="s">
        <v>303</v>
      </c>
      <c r="B421" s="9">
        <v>36568</v>
      </c>
      <c r="G421" s="10"/>
      <c r="W421">
        <v>0.34344799999999998</v>
      </c>
      <c r="X421">
        <v>0.34011200000000003</v>
      </c>
      <c r="Y421">
        <v>0.33248800000000001</v>
      </c>
      <c r="Z421">
        <v>0.32164799999999999</v>
      </c>
      <c r="AA421">
        <v>0.31134400000000001</v>
      </c>
      <c r="AB421">
        <v>0.28764600000000001</v>
      </c>
      <c r="AC421">
        <v>0.271982</v>
      </c>
      <c r="AD421">
        <v>0.25364199999999998</v>
      </c>
      <c r="AE421">
        <v>0.14686399999999999</v>
      </c>
      <c r="AG421">
        <v>82.58</v>
      </c>
    </row>
    <row r="422" spans="1:34" x14ac:dyDescent="0.55000000000000004">
      <c r="A422" s="3" t="s">
        <v>303</v>
      </c>
      <c r="B422" s="9">
        <v>36576</v>
      </c>
      <c r="G422" s="10">
        <v>337.85399999999998</v>
      </c>
    </row>
    <row r="423" spans="1:34" x14ac:dyDescent="0.55000000000000004">
      <c r="A423" s="3" t="s">
        <v>303</v>
      </c>
      <c r="B423" s="9">
        <v>36586</v>
      </c>
      <c r="G423" s="10">
        <v>447.69099999999997</v>
      </c>
    </row>
    <row r="424" spans="1:34" x14ac:dyDescent="0.55000000000000004">
      <c r="A424" s="3" t="s">
        <v>303</v>
      </c>
      <c r="B424" s="9">
        <v>36594</v>
      </c>
      <c r="G424" s="10">
        <v>522.65200000000004</v>
      </c>
    </row>
    <row r="425" spans="1:34" x14ac:dyDescent="0.55000000000000004">
      <c r="A425" s="3" t="s">
        <v>303</v>
      </c>
      <c r="B425" s="9">
        <v>36602</v>
      </c>
      <c r="G425" s="10">
        <v>593.51800000000003</v>
      </c>
    </row>
    <row r="426" spans="1:34" x14ac:dyDescent="0.55000000000000004">
      <c r="A426" s="3" t="s">
        <v>303</v>
      </c>
      <c r="B426" s="9">
        <v>36607</v>
      </c>
      <c r="G426" s="10"/>
      <c r="I426" s="10">
        <v>379.34800000000001</v>
      </c>
      <c r="R426" s="10">
        <v>56.6738</v>
      </c>
      <c r="W426">
        <v>0.34344799999999998</v>
      </c>
      <c r="X426">
        <v>0.33904200000000001</v>
      </c>
      <c r="Y426">
        <v>0.31587300000000001</v>
      </c>
      <c r="Z426">
        <v>0.24715000000000001</v>
      </c>
      <c r="AA426">
        <v>0.17896100000000001</v>
      </c>
      <c r="AB426">
        <v>0.15793699999999999</v>
      </c>
      <c r="AC426">
        <v>0.18140200000000001</v>
      </c>
      <c r="AD426">
        <v>0.17538799999999999</v>
      </c>
      <c r="AE426">
        <v>0.10237500000000001</v>
      </c>
      <c r="AH426">
        <v>121.87</v>
      </c>
    </row>
    <row r="427" spans="1:34" x14ac:dyDescent="0.55000000000000004">
      <c r="A427" s="3" t="s">
        <v>303</v>
      </c>
      <c r="B427" s="9">
        <v>36612</v>
      </c>
      <c r="G427" s="10">
        <v>638.79600000000005</v>
      </c>
    </row>
    <row r="428" spans="1:34" x14ac:dyDescent="0.55000000000000004">
      <c r="A428" s="3" t="s">
        <v>303</v>
      </c>
      <c r="B428" s="9">
        <v>36621</v>
      </c>
      <c r="G428" s="10">
        <v>666.63800000000003</v>
      </c>
    </row>
    <row r="429" spans="1:34" x14ac:dyDescent="0.55000000000000004">
      <c r="A429" s="3" t="s">
        <v>303</v>
      </c>
      <c r="B429" s="9">
        <v>36627</v>
      </c>
      <c r="G429" s="10">
        <v>677.00099999999998</v>
      </c>
      <c r="W429">
        <v>0.34344999999999998</v>
      </c>
      <c r="X429">
        <v>0.33904400000000001</v>
      </c>
      <c r="Y429">
        <v>0.28639500000000001</v>
      </c>
      <c r="Z429">
        <v>0.22195499999999999</v>
      </c>
      <c r="AA429">
        <v>0.16930900000000002</v>
      </c>
      <c r="AB429">
        <v>0.170265</v>
      </c>
      <c r="AC429">
        <v>0.16263900000000001</v>
      </c>
      <c r="AD429">
        <v>0.155553</v>
      </c>
      <c r="AE429">
        <v>7.5577800000000001E-2</v>
      </c>
    </row>
  </sheetData>
  <autoFilter ref="A4:AD317">
    <filterColumn colId="10">
      <filters>
        <filter val="9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Neil</cp:lastModifiedBy>
  <cp:lastPrinted>2016-04-04T23:22:07Z</cp:lastPrinted>
  <dcterms:created xsi:type="dcterms:W3CDTF">2015-01-12T00:07:30Z</dcterms:created>
  <dcterms:modified xsi:type="dcterms:W3CDTF">2016-05-13T05:51:46Z</dcterms:modified>
</cp:coreProperties>
</file>