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22980" windowHeight="9528"/>
  </bookViews>
  <sheets>
    <sheet name="SQLT0019" sheetId="1" r:id="rId1"/>
  </sheets>
  <calcPr calcId="0"/>
</workbook>
</file>

<file path=xl/calcChain.xml><?xml version="1.0" encoding="utf-8"?>
<calcChain xmlns="http://schemas.openxmlformats.org/spreadsheetml/2006/main">
  <c r="A1" i="1"/>
  <c r="B1"/>
  <c r="C1"/>
  <c r="D1"/>
  <c r="A2"/>
  <c r="B2"/>
  <c r="C2"/>
  <c r="D2"/>
  <c r="A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>
      <selection sqref="A1:XFD1048576"/>
    </sheetView>
  </sheetViews>
  <sheetFormatPr defaultRowHeight="14.4"/>
  <cols>
    <col min="1" max="1" width="8.109375" bestFit="1" customWidth="1"/>
    <col min="2" max="2" width="21.88671875" bestFit="1" customWidth="1"/>
    <col min="3" max="3" width="12.109375" bestFit="1" customWidth="1"/>
    <col min="4" max="4" width="8.33203125" bestFit="1" customWidth="1"/>
  </cols>
  <sheetData>
    <row r="1" spans="1:4">
      <c r="A1" t="str">
        <f>"AREA_ID"</f>
        <v>AREA_ID</v>
      </c>
      <c r="B1" t="str">
        <f>"DESCRIPTION"</f>
        <v>DESCRIPTION</v>
      </c>
      <c r="C1" t="str">
        <f>"SUPERVISOR"</f>
        <v>SUPERVISOR</v>
      </c>
      <c r="D1" t="str">
        <f>"DELETED"</f>
        <v>DELETED</v>
      </c>
    </row>
    <row r="2" spans="1:4">
      <c r="A2" t="str">
        <f>"37"</f>
        <v>37</v>
      </c>
      <c r="B2" t="str">
        <f>"ENGINE 3RD"</f>
        <v>ENGINE 3RD</v>
      </c>
      <c r="C2" t="str">
        <f>"egonzalez"</f>
        <v>egonzalez</v>
      </c>
      <c r="D2" t="str">
        <f t="shared" ref="D2:D49" si="0">"N"</f>
        <v>N</v>
      </c>
    </row>
    <row r="3" spans="1:4">
      <c r="A3" t="str">
        <f>"39"</f>
        <v>39</v>
      </c>
      <c r="B3" t="str">
        <f>"ENGINES 4TO"</f>
        <v>ENGINES 4TO</v>
      </c>
      <c r="C3" t="str">
        <f>"emorales"</f>
        <v>emorales</v>
      </c>
      <c r="D3" t="str">
        <f t="shared" si="0"/>
        <v>N</v>
      </c>
    </row>
    <row r="4" spans="1:4">
      <c r="A4" t="str">
        <f>"43"</f>
        <v>43</v>
      </c>
      <c r="B4" t="str">
        <f>"LR4-SHIM"</f>
        <v>LR4-SHIM</v>
      </c>
      <c r="C4" t="str">
        <f>"ssilguero"</f>
        <v>ssilguero</v>
      </c>
      <c r="D4" t="str">
        <f t="shared" si="0"/>
        <v>N</v>
      </c>
    </row>
    <row r="5" spans="1:4">
      <c r="A5" t="str">
        <f>"36"</f>
        <v>36</v>
      </c>
      <c r="B5" t="str">
        <f>"LR-4"</f>
        <v>LR-4</v>
      </c>
      <c r="C5" t="str">
        <f>"ssilguero"</f>
        <v>ssilguero</v>
      </c>
      <c r="D5" t="str">
        <f t="shared" si="0"/>
        <v>N</v>
      </c>
    </row>
    <row r="6" spans="1:4">
      <c r="A6" t="str">
        <f>"44"</f>
        <v>44</v>
      </c>
      <c r="B6" t="str">
        <f>"SUPER NOVA"</f>
        <v>SUPER NOVA</v>
      </c>
      <c r="C6" t="str">
        <f>"sjhinojosa"</f>
        <v>sjhinojosa</v>
      </c>
      <c r="D6" t="str">
        <f t="shared" si="0"/>
        <v>N</v>
      </c>
    </row>
    <row r="7" spans="1:4">
      <c r="A7" t="str">
        <f>"46"</f>
        <v>46</v>
      </c>
      <c r="B7" t="str">
        <f>"OSA 5TO"</f>
        <v>OSA 5TO</v>
      </c>
      <c r="C7" t="str">
        <f>"miriam.garcia"</f>
        <v>miriam.garcia</v>
      </c>
      <c r="D7" t="str">
        <f t="shared" si="0"/>
        <v>N</v>
      </c>
    </row>
    <row r="8" spans="1:4">
      <c r="A8" t="str">
        <f>"03"</f>
        <v>03</v>
      </c>
      <c r="B8" t="str">
        <f>"TRANSPONDER"</f>
        <v>TRANSPONDER</v>
      </c>
      <c r="C8" t="str">
        <f>"erickrios"</f>
        <v>erickrios</v>
      </c>
      <c r="D8" t="str">
        <f t="shared" si="0"/>
        <v>N</v>
      </c>
    </row>
    <row r="9" spans="1:4">
      <c r="A9" t="str">
        <f>"01"</f>
        <v>01</v>
      </c>
      <c r="B9" t="str">
        <f>"LX4"</f>
        <v>LX4</v>
      </c>
      <c r="C9" t="str">
        <f>"erodriguez"</f>
        <v>erodriguez</v>
      </c>
      <c r="D9" t="str">
        <f t="shared" si="0"/>
        <v>N</v>
      </c>
    </row>
    <row r="10" spans="1:4">
      <c r="A10" t="str">
        <f>"02"</f>
        <v>02</v>
      </c>
      <c r="B10" t="str">
        <f>"SSI"</f>
        <v>SSI</v>
      </c>
      <c r="C10" t="str">
        <f>"apmartinez"</f>
        <v>apmartinez</v>
      </c>
      <c r="D10" t="str">
        <f t="shared" si="0"/>
        <v>N</v>
      </c>
    </row>
    <row r="11" spans="1:4">
      <c r="A11" t="str">
        <f>"10"</f>
        <v>10</v>
      </c>
      <c r="B11" t="str">
        <f>"2417"</f>
        <v>2417</v>
      </c>
      <c r="C11" t="str">
        <f>"apmartinez"</f>
        <v>apmartinez</v>
      </c>
      <c r="D11" t="str">
        <f t="shared" si="0"/>
        <v>N</v>
      </c>
    </row>
    <row r="12" spans="1:4">
      <c r="A12" t="str">
        <f>"11"</f>
        <v>11</v>
      </c>
      <c r="B12" t="str">
        <f>"MODULOS"</f>
        <v>MODULOS</v>
      </c>
      <c r="C12" t="str">
        <f>"apmartinez"</f>
        <v>apmartinez</v>
      </c>
      <c r="D12" t="str">
        <f t="shared" si="0"/>
        <v>N</v>
      </c>
    </row>
    <row r="13" spans="1:4">
      <c r="A13" t="str">
        <f>"12"</f>
        <v>12</v>
      </c>
      <c r="B13" t="str">
        <f>"ECI"</f>
        <v>ECI</v>
      </c>
      <c r="C13" t="str">
        <f>"emorales"</f>
        <v>emorales</v>
      </c>
      <c r="D13" t="str">
        <f t="shared" si="0"/>
        <v>N</v>
      </c>
    </row>
    <row r="14" spans="1:4">
      <c r="A14" t="str">
        <f>"13"</f>
        <v>13</v>
      </c>
      <c r="B14" t="str">
        <f>"OSAS"</f>
        <v>OSAS</v>
      </c>
      <c r="C14" t="str">
        <f>"erodriguez"</f>
        <v>erodriguez</v>
      </c>
      <c r="D14" t="str">
        <f t="shared" si="0"/>
        <v>N</v>
      </c>
    </row>
    <row r="15" spans="1:4">
      <c r="A15" t="str">
        <f>"14"</f>
        <v>14</v>
      </c>
      <c r="B15" t="str">
        <f>"APD"</f>
        <v>APD</v>
      </c>
      <c r="C15" t="str">
        <f>"jflarrazolo"</f>
        <v>jflarrazolo</v>
      </c>
      <c r="D15" t="str">
        <f t="shared" si="0"/>
        <v>N</v>
      </c>
    </row>
    <row r="16" spans="1:4">
      <c r="A16" t="str">
        <f>"15"</f>
        <v>15</v>
      </c>
      <c r="B16" t="str">
        <f>"KOH"</f>
        <v>KOH</v>
      </c>
      <c r="C16" t="str">
        <f>"jflarrazolo"</f>
        <v>jflarrazolo</v>
      </c>
      <c r="D16" t="str">
        <f t="shared" si="0"/>
        <v>N</v>
      </c>
    </row>
    <row r="17" spans="1:4">
      <c r="A17" t="str">
        <f>"26"</f>
        <v>26</v>
      </c>
      <c r="B17" t="str">
        <f>"ENGINE (2 SHIFT)"</f>
        <v>ENGINE (2 SHIFT)</v>
      </c>
      <c r="C17" t="str">
        <f>"emorales"</f>
        <v>emorales</v>
      </c>
      <c r="D17" t="str">
        <f t="shared" si="0"/>
        <v>N</v>
      </c>
    </row>
    <row r="18" spans="1:4">
      <c r="A18" t="str">
        <f>"32"</f>
        <v>32</v>
      </c>
      <c r="B18" t="str">
        <f>"MODULOS (2 SHIFT)"</f>
        <v>MODULOS (2 SHIFT)</v>
      </c>
      <c r="C18" t="str">
        <f>"emorales"</f>
        <v>emorales</v>
      </c>
      <c r="D18" t="str">
        <f t="shared" si="0"/>
        <v>N</v>
      </c>
    </row>
    <row r="19" spans="1:4">
      <c r="A19" t="str">
        <f>"38"</f>
        <v>38</v>
      </c>
      <c r="B19" t="str">
        <f>"DML/EML- TEMPORAL"</f>
        <v>DML/EML- TEMPORAL</v>
      </c>
      <c r="C19" t="str">
        <f>"apmartinez"</f>
        <v>apmartinez</v>
      </c>
      <c r="D19" t="str">
        <f t="shared" si="0"/>
        <v>N</v>
      </c>
    </row>
    <row r="20" spans="1:4">
      <c r="A20" t="str">
        <f>"45"</f>
        <v>45</v>
      </c>
      <c r="B20" t="str">
        <f>"DIAMOND"</f>
        <v>DIAMOND</v>
      </c>
      <c r="C20" t="str">
        <f>"sjhinojosa"</f>
        <v>sjhinojosa</v>
      </c>
      <c r="D20" t="str">
        <f t="shared" si="0"/>
        <v>N</v>
      </c>
    </row>
    <row r="21" spans="1:4">
      <c r="A21" t="str">
        <f>"16"</f>
        <v>16</v>
      </c>
      <c r="B21" t="str">
        <f>"FACILITIES"</f>
        <v>FACILITIES</v>
      </c>
      <c r="C21" t="str">
        <f>"jmaldonado"</f>
        <v>jmaldonado</v>
      </c>
      <c r="D21" t="str">
        <f t="shared" si="0"/>
        <v>N</v>
      </c>
    </row>
    <row r="22" spans="1:4">
      <c r="A22" t="str">
        <f>"17"</f>
        <v>17</v>
      </c>
      <c r="B22" t="str">
        <f>"CALIDAD"</f>
        <v>CALIDAD</v>
      </c>
      <c r="C22" t="str">
        <f>"erios"</f>
        <v>erios</v>
      </c>
      <c r="D22" t="str">
        <f t="shared" si="0"/>
        <v>N</v>
      </c>
    </row>
    <row r="23" spans="1:4">
      <c r="A23" t="str">
        <f>"18"</f>
        <v>18</v>
      </c>
      <c r="B23" t="str">
        <f>"FMA"</f>
        <v>FMA</v>
      </c>
      <c r="C23" t="str">
        <f>"ssilguero"</f>
        <v>ssilguero</v>
      </c>
      <c r="D23" t="str">
        <f t="shared" si="0"/>
        <v>N</v>
      </c>
    </row>
    <row r="24" spans="1:4">
      <c r="A24" t="str">
        <f>"04"</f>
        <v>04</v>
      </c>
      <c r="B24" t="str">
        <f>"DML-EML"</f>
        <v>DML-EML</v>
      </c>
      <c r="C24" t="str">
        <f>"emorales"</f>
        <v>emorales</v>
      </c>
      <c r="D24" t="str">
        <f t="shared" si="0"/>
        <v>N</v>
      </c>
    </row>
    <row r="25" spans="1:4">
      <c r="A25" t="str">
        <f>"05"</f>
        <v>05</v>
      </c>
      <c r="B25" t="str">
        <f>"RCT"</f>
        <v>RCT</v>
      </c>
      <c r="C25" t="str">
        <f>"apmartinez"</f>
        <v>apmartinez</v>
      </c>
      <c r="D25" t="str">
        <f t="shared" si="0"/>
        <v>N</v>
      </c>
    </row>
    <row r="26" spans="1:4">
      <c r="A26" t="str">
        <f>"06"</f>
        <v>06</v>
      </c>
      <c r="B26" t="str">
        <f>"LAA"</f>
        <v>LAA</v>
      </c>
      <c r="C26" t="str">
        <f>"emorales"</f>
        <v>emorales</v>
      </c>
      <c r="D26" t="str">
        <f t="shared" si="0"/>
        <v>N</v>
      </c>
    </row>
    <row r="27" spans="1:4">
      <c r="A27" t="str">
        <f>"07"</f>
        <v>07</v>
      </c>
      <c r="B27" t="str">
        <f>"TEC ATTACH"</f>
        <v>TEC ATTACH</v>
      </c>
      <c r="C27" t="str">
        <f>"emorales"</f>
        <v>emorales</v>
      </c>
      <c r="D27" t="str">
        <f t="shared" si="0"/>
        <v>N</v>
      </c>
    </row>
    <row r="28" spans="1:4">
      <c r="A28" t="str">
        <f>"08"</f>
        <v>08</v>
      </c>
      <c r="B28" t="str">
        <f>"U-R PAK"</f>
        <v>U-R PAK</v>
      </c>
      <c r="C28" t="str">
        <f>"apmartinez"</f>
        <v>apmartinez</v>
      </c>
      <c r="D28" t="str">
        <f t="shared" si="0"/>
        <v>N</v>
      </c>
    </row>
    <row r="29" spans="1:4">
      <c r="A29" t="str">
        <f>"09"</f>
        <v>09</v>
      </c>
      <c r="B29" t="str">
        <f>"ENGINE"</f>
        <v>ENGINE</v>
      </c>
      <c r="C29" t="str">
        <f>"apmartinez"</f>
        <v>apmartinez</v>
      </c>
      <c r="D29" t="str">
        <f t="shared" si="0"/>
        <v>N</v>
      </c>
    </row>
    <row r="30" spans="1:4">
      <c r="A30" t="str">
        <f>"19"</f>
        <v>19</v>
      </c>
      <c r="B30" t="str">
        <f>"MODEL SHOP"</f>
        <v>MODEL SHOP</v>
      </c>
      <c r="C30" t="str">
        <f>"zfernandez"</f>
        <v>zfernandez</v>
      </c>
      <c r="D30" t="str">
        <f t="shared" si="0"/>
        <v>N</v>
      </c>
    </row>
    <row r="31" spans="1:4">
      <c r="A31" t="str">
        <f>"20"</f>
        <v>20</v>
      </c>
      <c r="B31" t="str">
        <f>"TRANSCEIVERS"</f>
        <v>TRANSCEIVERS</v>
      </c>
      <c r="C31" t="str">
        <f>"apmartinez"</f>
        <v>apmartinez</v>
      </c>
      <c r="D31" t="str">
        <f t="shared" si="0"/>
        <v>N</v>
      </c>
    </row>
    <row r="32" spans="1:4">
      <c r="A32" t="str">
        <f>"21"</f>
        <v>21</v>
      </c>
      <c r="B32" t="str">
        <f>"TARZAN/K13"</f>
        <v>TARZAN/K13</v>
      </c>
      <c r="C32" t="str">
        <f>"apmartinez"</f>
        <v>apmartinez</v>
      </c>
      <c r="D32" t="str">
        <f t="shared" si="0"/>
        <v>N</v>
      </c>
    </row>
    <row r="33" spans="1:4">
      <c r="A33" t="str">
        <f>"22"</f>
        <v>22</v>
      </c>
      <c r="B33" t="str">
        <f>"1417/1430"</f>
        <v>1417/1430</v>
      </c>
      <c r="C33" t="str">
        <f>"emorales"</f>
        <v>emorales</v>
      </c>
      <c r="D33" t="str">
        <f t="shared" si="0"/>
        <v>N</v>
      </c>
    </row>
    <row r="34" spans="1:4">
      <c r="A34" t="str">
        <f>"23"</f>
        <v>23</v>
      </c>
      <c r="B34" t="str">
        <f>"IQC"</f>
        <v>IQC</v>
      </c>
      <c r="C34" t="str">
        <f>"erios"</f>
        <v>erios</v>
      </c>
      <c r="D34" t="str">
        <f t="shared" si="0"/>
        <v>N</v>
      </c>
    </row>
    <row r="35" spans="1:4">
      <c r="A35" t="str">
        <f>"24"</f>
        <v>24</v>
      </c>
      <c r="B35" t="str">
        <f>"ALMACEN"</f>
        <v>ALMACEN</v>
      </c>
      <c r="C35" t="str">
        <f>"gverlage"</f>
        <v>gverlage</v>
      </c>
      <c r="D35" t="str">
        <f t="shared" si="0"/>
        <v>N</v>
      </c>
    </row>
    <row r="36" spans="1:4">
      <c r="A36" t="str">
        <f>"25"</f>
        <v>25</v>
      </c>
      <c r="B36" t="str">
        <f>"U-R PAK (2 SHIFT)"</f>
        <v>U-R PAK (2 SHIFT)</v>
      </c>
      <c r="C36" t="str">
        <f>"emorales"</f>
        <v>emorales</v>
      </c>
      <c r="D36" t="str">
        <f t="shared" si="0"/>
        <v>N</v>
      </c>
    </row>
    <row r="37" spans="1:4">
      <c r="A37" t="str">
        <f>"30"</f>
        <v>30</v>
      </c>
      <c r="B37" t="str">
        <f>"PGT"</f>
        <v>PGT</v>
      </c>
      <c r="C37" t="str">
        <f>"erodriguez"</f>
        <v>erodriguez</v>
      </c>
      <c r="D37" t="str">
        <f t="shared" si="0"/>
        <v>N</v>
      </c>
    </row>
    <row r="38" spans="1:4">
      <c r="A38" t="str">
        <f>"31"</f>
        <v>31</v>
      </c>
      <c r="B38" t="str">
        <f>"AREA DE RECUPERACION"</f>
        <v>AREA DE RECUPERACION</v>
      </c>
      <c r="C38" t="str">
        <f>"apmartinez"</f>
        <v>apmartinez</v>
      </c>
      <c r="D38" t="str">
        <f t="shared" si="0"/>
        <v>N</v>
      </c>
    </row>
    <row r="39" spans="1:4">
      <c r="A39" t="str">
        <f>"34"</f>
        <v>34</v>
      </c>
      <c r="B39" t="str">
        <f>"XFP"</f>
        <v>XFP</v>
      </c>
      <c r="C39" t="str">
        <f>"erodriguez"</f>
        <v>erodriguez</v>
      </c>
      <c r="D39" t="str">
        <f t="shared" si="0"/>
        <v>N</v>
      </c>
    </row>
    <row r="40" spans="1:4">
      <c r="A40" t="str">
        <f>"42"</f>
        <v>42</v>
      </c>
      <c r="B40" t="str">
        <f>"LR4-2"</f>
        <v>LR4-2</v>
      </c>
      <c r="C40" t="str">
        <f>"egonzalez"</f>
        <v>egonzalez</v>
      </c>
      <c r="D40" t="str">
        <f t="shared" si="0"/>
        <v>N</v>
      </c>
    </row>
    <row r="41" spans="1:4">
      <c r="A41" t="str">
        <f>"47"</f>
        <v>47</v>
      </c>
      <c r="B41" t="str">
        <f>"CFP"</f>
        <v>CFP</v>
      </c>
      <c r="C41" t="str">
        <f>"sjhinojosa"</f>
        <v>sjhinojosa</v>
      </c>
      <c r="D41" t="str">
        <f t="shared" si="0"/>
        <v>N</v>
      </c>
    </row>
    <row r="42" spans="1:4">
      <c r="A42" t="str">
        <f>"27"</f>
        <v>27</v>
      </c>
      <c r="B42" t="str">
        <f>"1310 TOCAN"</f>
        <v>1310 TOCAN</v>
      </c>
      <c r="C42" t="str">
        <f>"emorales"</f>
        <v>emorales</v>
      </c>
      <c r="D42" t="str">
        <f t="shared" si="0"/>
        <v>N</v>
      </c>
    </row>
    <row r="43" spans="1:4">
      <c r="A43" t="str">
        <f>"28"</f>
        <v>28</v>
      </c>
      <c r="B43" t="str">
        <f>"DML-EMLB"</f>
        <v>DML-EMLB</v>
      </c>
      <c r="C43" t="str">
        <f>"apmartinez"</f>
        <v>apmartinez</v>
      </c>
      <c r="D43" t="str">
        <f t="shared" si="0"/>
        <v>N</v>
      </c>
    </row>
    <row r="44" spans="1:4">
      <c r="A44" t="str">
        <f>"29"</f>
        <v>29</v>
      </c>
      <c r="B44" t="str">
        <f>"DML-EML (2 SHIFT)"</f>
        <v>DML-EML (2 SHIFT)</v>
      </c>
      <c r="C44" t="str">
        <f>"emorales"</f>
        <v>emorales</v>
      </c>
      <c r="D44" t="str">
        <f t="shared" si="0"/>
        <v>N</v>
      </c>
    </row>
    <row r="45" spans="1:4">
      <c r="A45" t="str">
        <f>"33"</f>
        <v>33</v>
      </c>
      <c r="B45" t="str">
        <f>"PM-QPSK"</f>
        <v>PM-QPSK</v>
      </c>
      <c r="C45" t="str">
        <f>"erodriguez"</f>
        <v>erodriguez</v>
      </c>
      <c r="D45" t="str">
        <f t="shared" si="0"/>
        <v>N</v>
      </c>
    </row>
    <row r="46" spans="1:4">
      <c r="A46" t="str">
        <f>"35"</f>
        <v>35</v>
      </c>
      <c r="B46" t="str">
        <f>"FINISH GOOD"</f>
        <v>FINISH GOOD</v>
      </c>
      <c r="C46" t="str">
        <f>"cfararoni"</f>
        <v>cfararoni</v>
      </c>
      <c r="D46" t="str">
        <f t="shared" si="0"/>
        <v>N</v>
      </c>
    </row>
    <row r="47" spans="1:4">
      <c r="A47" t="str">
        <f>"40"</f>
        <v>40</v>
      </c>
      <c r="B47" t="str">
        <f>"OSAS 4TO"</f>
        <v>OSAS 4TO</v>
      </c>
      <c r="C47" t="str">
        <f>"apmartinez"</f>
        <v>apmartinez</v>
      </c>
      <c r="D47" t="str">
        <f t="shared" si="0"/>
        <v>N</v>
      </c>
    </row>
    <row r="48" spans="1:4">
      <c r="A48" t="str">
        <f>"41"</f>
        <v>41</v>
      </c>
      <c r="B48" t="str">
        <f>"PGT 4TO"</f>
        <v>PGT 4TO</v>
      </c>
      <c r="C48" t="str">
        <f>"erodriguez"</f>
        <v>erodriguez</v>
      </c>
      <c r="D48" t="str">
        <f t="shared" si="0"/>
        <v>N</v>
      </c>
    </row>
    <row r="49" spans="1:4">
      <c r="A49" t="str">
        <f>"48"</f>
        <v>48</v>
      </c>
      <c r="B49" t="str">
        <f>"PRODUCCION_FREEZER"</f>
        <v>PRODUCCION_FREEZER</v>
      </c>
      <c r="C49" t="str">
        <f>"ahernandez"</f>
        <v>ahernandez</v>
      </c>
      <c r="D49" t="str">
        <f t="shared" si="0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SQLT0019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Campos</dc:creator>
  <cp:lastModifiedBy>macampos</cp:lastModifiedBy>
  <dcterms:created xsi:type="dcterms:W3CDTF">2014-07-22T04:23:47Z</dcterms:created>
  <dcterms:modified xsi:type="dcterms:W3CDTF">2014-07-22T04:24:00Z</dcterms:modified>
</cp:coreProperties>
</file>