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561 Passau v17.06.04\"/>
    </mc:Choice>
  </mc:AlternateContent>
  <xr:revisionPtr revIDLastSave="0" documentId="13_ncr:1_{1441AF18-C13D-409F-9A4E-B7383C864D46}" xr6:coauthVersionLast="47" xr6:coauthVersionMax="47" xr10:uidLastSave="{00000000-0000-0000-0000-000000000000}"/>
  <bookViews>
    <workbookView xWindow="-28920" yWindow="-1860" windowWidth="29040" windowHeight="17640" tabRatio="838" firstSheet="2" activeTab="2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H4" i="8"/>
  <c r="I4" i="8"/>
  <c r="L4" i="8"/>
  <c r="M4" i="8"/>
  <c r="N4" i="8"/>
  <c r="G5" i="8"/>
  <c r="H5" i="8"/>
  <c r="I5" i="8"/>
  <c r="L5" i="8"/>
  <c r="M5" i="8"/>
  <c r="N5" i="8"/>
  <c r="G6" i="8"/>
  <c r="H6" i="8"/>
  <c r="I6" i="8"/>
  <c r="L6" i="8"/>
  <c r="M6" i="8"/>
  <c r="N6" i="8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I4" i="43"/>
  <c r="A296" i="30" l="1"/>
  <c r="A262" i="30"/>
  <c r="A299" i="30"/>
  <c r="A318" i="30"/>
  <c r="A298" i="30"/>
  <c r="A347" i="30"/>
  <c r="A386" i="30"/>
  <c r="A250" i="30"/>
  <c r="A370" i="30"/>
  <c r="A374" i="30"/>
  <c r="A242" i="30"/>
  <c r="A278" i="30"/>
  <c r="A380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46" i="30"/>
  <c r="A342" i="30"/>
  <c r="A254" i="30"/>
  <c r="A284" i="30"/>
  <c r="A258" i="30"/>
  <c r="A350" i="30"/>
  <c r="A330" i="30"/>
  <c r="A283" i="30"/>
  <c r="A294" i="30"/>
  <c r="A344" i="30"/>
  <c r="A314" i="30"/>
  <c r="A334" i="30"/>
  <c r="A382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68" i="30"/>
  <c r="A260" i="30"/>
  <c r="A252" i="30"/>
  <c r="A244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13" i="30"/>
  <c r="A16" i="30" s="1"/>
  <c r="A9" i="30"/>
  <c r="A12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0" i="30"/>
  <c r="A11" i="30"/>
  <c r="A14" i="30"/>
  <c r="A15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L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F13" i="44"/>
  <c r="E14" i="44"/>
  <c r="M14" i="44" s="1"/>
  <c r="N14" i="44" s="1"/>
  <c r="F14" i="44"/>
  <c r="E15" i="44"/>
  <c r="F15" i="44"/>
  <c r="E16" i="44"/>
  <c r="M16" i="44" s="1"/>
  <c r="N16" i="44" s="1"/>
  <c r="F16" i="44"/>
  <c r="E17" i="44"/>
  <c r="L17" i="44" s="1"/>
  <c r="F17" i="44"/>
  <c r="E18" i="44"/>
  <c r="M18" i="44" s="1"/>
  <c r="N18" i="44" s="1"/>
  <c r="F18" i="44"/>
  <c r="E19" i="44"/>
  <c r="L19" i="44" s="1"/>
  <c r="F19" i="44"/>
  <c r="E20" i="44"/>
  <c r="F20" i="44"/>
  <c r="E21" i="44"/>
  <c r="M21" i="44" s="1"/>
  <c r="N21" i="44" s="1"/>
  <c r="F21" i="44"/>
  <c r="E22" i="44"/>
  <c r="L22" i="44" s="1"/>
  <c r="F22" i="44"/>
  <c r="E23" i="44"/>
  <c r="F23" i="44"/>
  <c r="E24" i="44"/>
  <c r="L24" i="44" s="1"/>
  <c r="F24" i="44"/>
  <c r="E25" i="44"/>
  <c r="F25" i="44"/>
  <c r="E26" i="44"/>
  <c r="L26" i="44" s="1"/>
  <c r="F26" i="44"/>
  <c r="E27" i="44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M31" i="44" s="1"/>
  <c r="N31" i="44" s="1"/>
  <c r="F31" i="44"/>
  <c r="E32" i="44"/>
  <c r="F32" i="44"/>
  <c r="E33" i="44"/>
  <c r="M33" i="44" s="1"/>
  <c r="N33" i="44" s="1"/>
  <c r="F33" i="44"/>
  <c r="E34" i="44"/>
  <c r="F34" i="44"/>
  <c r="E35" i="44"/>
  <c r="M35" i="44" s="1"/>
  <c r="N35" i="44" s="1"/>
  <c r="F35" i="44"/>
  <c r="E36" i="44"/>
  <c r="F36" i="44"/>
  <c r="E37" i="44"/>
  <c r="M37" i="44" s="1"/>
  <c r="N37" i="44" s="1"/>
  <c r="F37" i="44"/>
  <c r="E38" i="44"/>
  <c r="L38" i="44" s="1"/>
  <c r="F38" i="44"/>
  <c r="E39" i="44"/>
  <c r="M39" i="44" s="1"/>
  <c r="N39" i="44" s="1"/>
  <c r="F39" i="44"/>
  <c r="E40" i="44"/>
  <c r="L40" i="44" s="1"/>
  <c r="F40" i="44"/>
  <c r="E41" i="44"/>
  <c r="L41" i="44" s="1"/>
  <c r="F41" i="44"/>
  <c r="E42" i="44"/>
  <c r="F42" i="44"/>
  <c r="E43" i="44"/>
  <c r="L43" i="44" s="1"/>
  <c r="F43" i="44"/>
  <c r="E44" i="44"/>
  <c r="F44" i="44"/>
  <c r="E45" i="44"/>
  <c r="M45" i="44" s="1"/>
  <c r="N45" i="44" s="1"/>
  <c r="F45" i="44"/>
  <c r="E46" i="44"/>
  <c r="L46" i="44" s="1"/>
  <c r="F46" i="44"/>
  <c r="E47" i="44"/>
  <c r="L47" i="44" s="1"/>
  <c r="F47" i="44"/>
  <c r="E48" i="44"/>
  <c r="F48" i="44"/>
  <c r="E49" i="44"/>
  <c r="L49" i="44" s="1"/>
  <c r="F49" i="44"/>
  <c r="E50" i="44"/>
  <c r="F50" i="44"/>
  <c r="E51" i="44"/>
  <c r="L51" i="44" s="1"/>
  <c r="F51" i="44"/>
  <c r="E52" i="44"/>
  <c r="F52" i="44"/>
  <c r="E53" i="44"/>
  <c r="M53" i="44" s="1"/>
  <c r="N53" i="44" s="1"/>
  <c r="F53" i="44"/>
  <c r="E54" i="44"/>
  <c r="F54" i="44"/>
  <c r="E55" i="44"/>
  <c r="L55" i="44" s="1"/>
  <c r="F55" i="44"/>
  <c r="E56" i="44"/>
  <c r="F56" i="44"/>
  <c r="E57" i="44"/>
  <c r="L57" i="44" s="1"/>
  <c r="F57" i="44"/>
  <c r="E58" i="44"/>
  <c r="F58" i="44"/>
  <c r="E59" i="44"/>
  <c r="L59" i="44" s="1"/>
  <c r="F59" i="44"/>
  <c r="E60" i="44"/>
  <c r="F60" i="44"/>
  <c r="E61" i="44"/>
  <c r="M61" i="44" s="1"/>
  <c r="N61" i="44" s="1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I17" i="44" s="1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C29" i="44"/>
  <c r="C30" i="44"/>
  <c r="I30" i="44" s="1"/>
  <c r="C31" i="44"/>
  <c r="I31" i="44" s="1"/>
  <c r="C32" i="44"/>
  <c r="C33" i="44"/>
  <c r="C34" i="44"/>
  <c r="I34" i="44" s="1"/>
  <c r="C35" i="44"/>
  <c r="I35" i="44" s="1"/>
  <c r="C36" i="44"/>
  <c r="C37" i="44"/>
  <c r="C38" i="44"/>
  <c r="I38" i="44" s="1"/>
  <c r="C39" i="44"/>
  <c r="C40" i="44"/>
  <c r="C41" i="44"/>
  <c r="C42" i="44"/>
  <c r="C43" i="44"/>
  <c r="I43" i="44" s="1"/>
  <c r="C44" i="44"/>
  <c r="I44" i="44" s="1"/>
  <c r="C45" i="44"/>
  <c r="C46" i="44"/>
  <c r="I46" i="44" s="1"/>
  <c r="C47" i="44"/>
  <c r="C48" i="44"/>
  <c r="C49" i="44"/>
  <c r="C50" i="44"/>
  <c r="I50" i="44" s="1"/>
  <c r="C51" i="44"/>
  <c r="C52" i="44"/>
  <c r="I52" i="44" s="1"/>
  <c r="C53" i="44"/>
  <c r="C54" i="44"/>
  <c r="I54" i="44" s="1"/>
  <c r="C55" i="44"/>
  <c r="I55" i="44" s="1"/>
  <c r="C56" i="44"/>
  <c r="C57" i="44"/>
  <c r="C58" i="44"/>
  <c r="C59" i="44"/>
  <c r="I59" i="44" s="1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H55" i="44"/>
  <c r="G55" i="44"/>
  <c r="B55" i="44"/>
  <c r="M54" i="44"/>
  <c r="N54" i="44" s="1"/>
  <c r="L54" i="44"/>
  <c r="H54" i="44"/>
  <c r="G54" i="44"/>
  <c r="B54" i="44"/>
  <c r="L53" i="44"/>
  <c r="I53" i="44"/>
  <c r="H53" i="44"/>
  <c r="G53" i="44"/>
  <c r="B53" i="44"/>
  <c r="M52" i="44"/>
  <c r="N52" i="44" s="1"/>
  <c r="L52" i="44"/>
  <c r="H52" i="44"/>
  <c r="G52" i="44"/>
  <c r="B52" i="44"/>
  <c r="I51" i="44"/>
  <c r="H51" i="44"/>
  <c r="G51" i="44"/>
  <c r="B51" i="44"/>
  <c r="M50" i="44"/>
  <c r="N50" i="44" s="1"/>
  <c r="L50" i="44"/>
  <c r="H50" i="44"/>
  <c r="G50" i="44"/>
  <c r="B50" i="44"/>
  <c r="I49" i="44"/>
  <c r="H49" i="44"/>
  <c r="G49" i="44"/>
  <c r="B49" i="44"/>
  <c r="M48" i="44"/>
  <c r="N48" i="44" s="1"/>
  <c r="L48" i="44"/>
  <c r="I48" i="44"/>
  <c r="H48" i="44"/>
  <c r="G48" i="44"/>
  <c r="B48" i="44"/>
  <c r="I47" i="44"/>
  <c r="H47" i="44"/>
  <c r="G47" i="44"/>
  <c r="B47" i="44"/>
  <c r="M46" i="44"/>
  <c r="N46" i="44" s="1"/>
  <c r="H46" i="44"/>
  <c r="G46" i="44"/>
  <c r="B46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I40" i="44"/>
  <c r="H40" i="44"/>
  <c r="G40" i="44"/>
  <c r="B40" i="44"/>
  <c r="I39" i="44"/>
  <c r="H39" i="44"/>
  <c r="G39" i="44"/>
  <c r="B39" i="44"/>
  <c r="M38" i="44"/>
  <c r="N38" i="44" s="1"/>
  <c r="H38" i="44"/>
  <c r="G38" i="44"/>
  <c r="B38" i="44"/>
  <c r="I37" i="44"/>
  <c r="H37" i="44"/>
  <c r="G37" i="44"/>
  <c r="B37" i="44"/>
  <c r="M36" i="44"/>
  <c r="N36" i="44" s="1"/>
  <c r="L36" i="44"/>
  <c r="I36" i="44"/>
  <c r="H36" i="44"/>
  <c r="G36" i="44"/>
  <c r="B36" i="44"/>
  <c r="H35" i="44"/>
  <c r="G35" i="44"/>
  <c r="B35" i="44"/>
  <c r="M34" i="44"/>
  <c r="N34" i="44" s="1"/>
  <c r="L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H31" i="44"/>
  <c r="G31" i="44"/>
  <c r="B31" i="44"/>
  <c r="H30" i="44"/>
  <c r="G30" i="44"/>
  <c r="B30" i="44"/>
  <c r="M29" i="44"/>
  <c r="N29" i="44" s="1"/>
  <c r="I29" i="44"/>
  <c r="H29" i="44"/>
  <c r="G29" i="44"/>
  <c r="B29" i="44"/>
  <c r="M28" i="44"/>
  <c r="N28" i="44" s="1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H22" i="44"/>
  <c r="G22" i="44"/>
  <c r="B22" i="44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I19" i="44"/>
  <c r="H19" i="44"/>
  <c r="G19" i="44"/>
  <c r="B19" i="44"/>
  <c r="L18" i="44"/>
  <c r="I18" i="44"/>
  <c r="H18" i="44"/>
  <c r="G18" i="44"/>
  <c r="B18" i="44"/>
  <c r="M17" i="44"/>
  <c r="N17" i="44" s="1"/>
  <c r="H17" i="44"/>
  <c r="G17" i="44"/>
  <c r="B17" i="44"/>
  <c r="L16" i="44"/>
  <c r="H16" i="44"/>
  <c r="G16" i="44"/>
  <c r="B16" i="44"/>
  <c r="M15" i="44"/>
  <c r="N15" i="44" s="1"/>
  <c r="L15" i="44"/>
  <c r="H15" i="44"/>
  <c r="G15" i="44"/>
  <c r="B15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A221" i="30" s="1"/>
  <c r="L59" i="8"/>
  <c r="M59" i="8"/>
  <c r="N59" i="8" s="1"/>
  <c r="A225" i="30" s="1"/>
  <c r="L60" i="8"/>
  <c r="M60" i="8"/>
  <c r="N60" i="8" s="1"/>
  <c r="A229" i="30" s="1"/>
  <c r="L61" i="8"/>
  <c r="M61" i="8"/>
  <c r="N61" i="8" s="1"/>
  <c r="A233" i="30" s="1"/>
  <c r="L62" i="8"/>
  <c r="M62" i="8"/>
  <c r="N62" i="8" s="1"/>
  <c r="A237" i="30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4" i="33"/>
  <c r="A318" i="50"/>
  <c r="A320" i="50"/>
  <c r="A318" i="33"/>
  <c r="A314" i="50"/>
  <c r="A312" i="33"/>
  <c r="E22" i="3"/>
  <c r="E21" i="3"/>
  <c r="E23" i="3"/>
  <c r="A316" i="50"/>
  <c r="A320" i="33"/>
  <c r="A316" i="33"/>
  <c r="E25" i="3"/>
  <c r="L9" i="44" l="1"/>
  <c r="A224" i="30"/>
  <c r="A222" i="30"/>
  <c r="M47" i="44"/>
  <c r="N47" i="44" s="1"/>
  <c r="M49" i="44"/>
  <c r="N49" i="44" s="1"/>
  <c r="M51" i="44"/>
  <c r="N51" i="44" s="1"/>
  <c r="L61" i="44"/>
  <c r="A239" i="30"/>
  <c r="A238" i="30"/>
  <c r="A240" i="30"/>
  <c r="A232" i="30"/>
  <c r="A230" i="30"/>
  <c r="A234" i="30"/>
  <c r="A235" i="30"/>
  <c r="A236" i="30"/>
  <c r="A226" i="30"/>
  <c r="A228" i="30"/>
  <c r="A227" i="30"/>
  <c r="L39" i="44"/>
  <c r="L31" i="44"/>
  <c r="L33" i="44"/>
  <c r="L35" i="44"/>
  <c r="L37" i="44"/>
  <c r="L45" i="44"/>
  <c r="L30" i="44"/>
  <c r="L14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A223" i="30" s="1"/>
  <c r="I59" i="8"/>
  <c r="I60" i="8"/>
  <c r="A231" i="30" s="1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B5" i="8"/>
  <c r="A6" i="42" s="1"/>
  <c r="B6" i="8"/>
  <c r="A7" i="42" s="1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G58" i="8"/>
  <c r="H58" i="8"/>
  <c r="B59" i="8"/>
  <c r="G59" i="8"/>
  <c r="H59" i="8"/>
  <c r="B60" i="8"/>
  <c r="A61" i="42" s="1"/>
  <c r="G60" i="8"/>
  <c r="H60" i="8"/>
  <c r="B61" i="8"/>
  <c r="G61" i="8"/>
  <c r="H61" i="8"/>
  <c r="B62" i="8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B4" i="8"/>
  <c r="A5" i="42" s="1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60" i="11" l="1"/>
  <c r="A59" i="42"/>
  <c r="A58" i="11"/>
  <c r="A60" i="42"/>
  <c r="A59" i="11"/>
  <c r="A62" i="42"/>
  <c r="A61" i="11"/>
  <c r="A63" i="42"/>
  <c r="A62" i="11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A5" i="11"/>
  <c r="A6" i="1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A4" i="11"/>
  <c r="N49" i="8" l="1"/>
  <c r="A185" i="30" s="1"/>
  <c r="A49" i="11"/>
  <c r="N56" i="8"/>
  <c r="A213" i="30" s="1"/>
  <c r="N50" i="8"/>
  <c r="A189" i="30" s="1"/>
  <c r="N46" i="8"/>
  <c r="A173" i="30" s="1"/>
  <c r="N48" i="8"/>
  <c r="A181" i="30" s="1"/>
  <c r="N57" i="8"/>
  <c r="A217" i="30" s="1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A5" i="30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92" i="30" l="1"/>
  <c r="A191" i="30"/>
  <c r="A190" i="30"/>
  <c r="A204" i="30"/>
  <c r="A203" i="30"/>
  <c r="A202" i="30"/>
  <c r="A220" i="30"/>
  <c r="A218" i="30"/>
  <c r="A219" i="30"/>
  <c r="A215" i="30"/>
  <c r="A214" i="30"/>
  <c r="A216" i="30"/>
  <c r="A212" i="30"/>
  <c r="A210" i="30"/>
  <c r="A211" i="30"/>
  <c r="A200" i="30"/>
  <c r="A198" i="30"/>
  <c r="A199" i="30"/>
  <c r="A184" i="30"/>
  <c r="A183" i="30"/>
  <c r="A182" i="30"/>
  <c r="A208" i="30"/>
  <c r="A207" i="30"/>
  <c r="A206" i="30"/>
  <c r="A180" i="30"/>
  <c r="A178" i="30"/>
  <c r="A179" i="30"/>
  <c r="A196" i="30"/>
  <c r="A194" i="30"/>
  <c r="A195" i="30"/>
  <c r="A188" i="30"/>
  <c r="A187" i="30"/>
  <c r="A186" i="30"/>
  <c r="A144" i="30"/>
  <c r="A142" i="30"/>
  <c r="A143" i="30"/>
  <c r="A168" i="30"/>
  <c r="A166" i="30"/>
  <c r="A167" i="30"/>
  <c r="A132" i="30"/>
  <c r="A130" i="30"/>
  <c r="A131" i="30"/>
  <c r="A136" i="30"/>
  <c r="A134" i="30"/>
  <c r="A135" i="30"/>
  <c r="A152" i="30"/>
  <c r="A150" i="30"/>
  <c r="A151" i="30"/>
  <c r="A128" i="30"/>
  <c r="A126" i="30"/>
  <c r="A127" i="30"/>
  <c r="A160" i="30"/>
  <c r="A159" i="30"/>
  <c r="A158" i="30"/>
  <c r="A116" i="30"/>
  <c r="A114" i="30"/>
  <c r="A115" i="30"/>
  <c r="A148" i="30"/>
  <c r="A147" i="30"/>
  <c r="A146" i="30"/>
  <c r="A164" i="30"/>
  <c r="A162" i="30"/>
  <c r="A163" i="30"/>
  <c r="A176" i="30"/>
  <c r="A175" i="30"/>
  <c r="A174" i="30"/>
  <c r="A120" i="30"/>
  <c r="A119" i="30"/>
  <c r="A118" i="30"/>
  <c r="A124" i="30"/>
  <c r="A122" i="30"/>
  <c r="A123" i="30"/>
  <c r="A140" i="30"/>
  <c r="A138" i="30"/>
  <c r="A139" i="30"/>
  <c r="A154" i="30"/>
  <c r="A156" i="30"/>
  <c r="A155" i="30"/>
  <c r="A172" i="30"/>
  <c r="A170" i="30"/>
  <c r="A171" i="30"/>
  <c r="A112" i="30"/>
  <c r="A111" i="30"/>
  <c r="A110" i="30"/>
  <c r="A108" i="30"/>
  <c r="A106" i="30"/>
  <c r="A107" i="30"/>
  <c r="A104" i="30"/>
  <c r="A103" i="30"/>
  <c r="A102" i="30"/>
  <c r="A100" i="30"/>
  <c r="A99" i="30"/>
  <c r="A98" i="30"/>
  <c r="A96" i="30"/>
  <c r="A94" i="30"/>
  <c r="A95" i="30"/>
  <c r="A60" i="30"/>
  <c r="A58" i="30"/>
  <c r="A59" i="30"/>
  <c r="A84" i="30"/>
  <c r="A82" i="30"/>
  <c r="A83" i="30"/>
  <c r="A28" i="30"/>
  <c r="A26" i="30"/>
  <c r="A27" i="30"/>
  <c r="A64" i="30"/>
  <c r="A62" i="30"/>
  <c r="A63" i="30"/>
  <c r="A80" i="30"/>
  <c r="A78" i="30"/>
  <c r="A79" i="30"/>
  <c r="A44" i="30"/>
  <c r="A42" i="30"/>
  <c r="A43" i="30"/>
  <c r="A76" i="30"/>
  <c r="A74" i="30"/>
  <c r="A75" i="30"/>
  <c r="A36" i="30"/>
  <c r="A34" i="30"/>
  <c r="A35" i="30"/>
  <c r="A48" i="30"/>
  <c r="A46" i="30"/>
  <c r="A47" i="30"/>
  <c r="A52" i="30"/>
  <c r="A50" i="30"/>
  <c r="A51" i="30"/>
  <c r="A68" i="30"/>
  <c r="A66" i="30"/>
  <c r="A70" i="30" s="1"/>
  <c r="A67" i="30"/>
  <c r="A24" i="30"/>
  <c r="A22" i="30"/>
  <c r="A23" i="30"/>
  <c r="A32" i="30"/>
  <c r="A30" i="30"/>
  <c r="A31" i="30"/>
  <c r="A88" i="30"/>
  <c r="A86" i="30"/>
  <c r="A87" i="30"/>
  <c r="A40" i="30"/>
  <c r="A38" i="30"/>
  <c r="A39" i="30"/>
  <c r="A92" i="30"/>
  <c r="A90" i="30"/>
  <c r="A91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<sst xmlns="http://schemas.openxmlformats.org/spreadsheetml/2006/main" count="2593" uniqueCount="1661">
  <si>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</si>
  <si>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</si>
  <si>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</si>
  <si>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</si>
  <si>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</si>
  <si>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</si>
  <si>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</si>
  <si>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</si>
  <si>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</si>
  <si>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</si>
  <si>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</si>
  <si>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</si>
  <si>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</si>
  <si>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</si>
  <si>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</si>
  <si>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</si>
  <si>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</si>
  <si>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</si>
  <si>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</si>
  <si>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</si>
  <si>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</si>
  <si>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</si>
  <si>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</si>
  <si>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</si>
  <si>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</si>
  <si>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</si>
  <si>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</si>
  <si>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</si>
  <si>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</si>
  <si>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</si>
  <si>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</si>
  <si>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</si>
  <si>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</si>
  <si>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</si>
  <si>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</si>
  <si>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</si>
  <si>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</si>
  <si>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</si>
  <si>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</si>
  <si>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</si>
  <si>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</si>
  <si>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</si>
  <si>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</si>
  <si>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</si>
  <si>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</si>
  <si>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</si>
  <si>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</si>
  <si>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</si>
  <si>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</si>
  <si>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</si>
  <si>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</si>
  <si>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</si>
  <si>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</si>
  <si>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</si>
  <si>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</si>
  <si>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</si>
  <si>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</si>
  <si>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</si>
  <si>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</si>
  <si>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</si>
  <si>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</si>
  <si>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</si>
  <si>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</si>
  <si>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</si>
  <si>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</si>
  <si>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</si>
  <si>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</si>
  <si>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</si>
  <si>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</si>
  <si>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</si>
  <si>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</si>
  <si>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</si>
  <si>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</si>
  <si>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</si>
  <si>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</si>
  <si>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</si>
  <si>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</si>
  <si>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</si>
  <si>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</si>
  <si>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</si>
  <si>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</si>
  <si>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</si>
  <si>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</si>
  <si>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</si>
  <si>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</si>
  <si>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</si>
  <si>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</si>
  <si>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</si>
  <si>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</si>
  <si>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</si>
  <si>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</si>
  <si>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</si>
  <si>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</si>
  <si>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</si>
  <si>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</si>
  <si>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</si>
  <si>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</si>
  <si>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</si>
  <si>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</si>
  <si>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</si>
  <si>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</si>
  <si>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</si>
  <si>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</si>
  <si>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</si>
  <si>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</si>
  <si>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</si>
  <si>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</si>
  <si>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</si>
  <si>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</si>
  <si>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</si>
  <si>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</si>
  <si>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</si>
  <si>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</si>
  <si>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</si>
  <si>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</si>
  <si>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</si>
  <si>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</si>
  <si>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</si>
  <si>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</si>
  <si>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</si>
  <si>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</si>
  <si>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</si>
  <si>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</si>
  <si>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</si>
  <si>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</si>
  <si>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</si>
  <si>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</si>
  <si>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</si>
  <si>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</si>
  <si>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</si>
  <si>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</si>
  <si>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</si>
  <si>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</si>
  <si>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</si>
  <si>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</si>
  <si>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</si>
  <si>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</si>
  <si>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</si>
  <si>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</si>
  <si>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</si>
  <si>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</si>
  <si>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</si>
  <si>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</si>
  <si>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</si>
  <si>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</si>
  <si>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</si>
  <si>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</si>
  <si>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</si>
  <si>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</si>
  <si>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</si>
  <si>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</si>
  <si>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</si>
  <si>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</si>
  <si>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</si>
  <si>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</si>
  <si>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</si>
  <si>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</si>
  <si>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</si>
  <si>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</si>
  <si>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</si>
  <si>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</si>
  <si>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</si>
  <si>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</si>
  <si>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</si>
  <si>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</si>
  <si>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</si>
  <si>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</si>
  <si>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</si>
  <si>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</si>
  <si>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</si>
  <si>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</si>
  <si>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</si>
  <si>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</si>
  <si>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</si>
  <si>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</si>
  <si>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</si>
  <si>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</si>
  <si>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</si>
  <si>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</si>
  <si>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</si>
  <si>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</si>
  <si>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</si>
  <si>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</si>
  <si>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</si>
  <si>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</si>
  <si>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</si>
  <si>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</si>
  <si>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</si>
  <si>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</si>
  <si>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</si>
  <si>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</si>
  <si>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</si>
  <si>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</si>
  <si>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</si>
  <si>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</si>
  <si>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</si>
  <si>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</si>
  <si>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</si>
  <si>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</si>
  <si>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</si>
  <si>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</si>
  <si>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</si>
  <si>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</si>
  <si>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</si>
  <si>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</si>
  <si>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</si>
  <si>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</si>
  <si>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</si>
  <si>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</si>
  <si>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</si>
  <si>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</si>
  <si>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</si>
  <si>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</si>
  <si>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</si>
  <si>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</si>
  <si>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</si>
  <si>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</si>
  <si>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</si>
  <si>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</si>
  <si>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</si>
  <si>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</si>
  <si>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</si>
  <si>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</si>
  <si>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</si>
  <si>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</si>
  <si>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</si>
  <si>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</si>
  <si>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</si>
  <si>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</si>
  <si>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</si>
  <si>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</si>
  <si>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</si>
  <si>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</si>
  <si>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</si>
  <si>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</si>
  <si>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</si>
  <si>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</si>
  <si>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</si>
  <si>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</si>
  <si>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</si>
  <si>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</si>
  <si>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</si>
  <si>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</si>
  <si>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</si>
  <si>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</si>
  <si>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</si>
  <si>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</si>
  <si>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</si>
  <si>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</si>
  <si>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</si>
  <si>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</si>
  <si>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</si>
  <si>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</si>
  <si>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</si>
  <si>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</si>
  <si>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</si>
  <si>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</si>
  <si>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</si>
  <si>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</si>
  <si>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</si>
  <si>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</si>
  <si>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</si>
  <si>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</si>
  <si>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</si>
  <si>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</si>
  <si>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</si>
  <si>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</si>
  <si>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</si>
  <si>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</si>
  <si>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</si>
  <si>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</si>
  <si>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</si>
  <si>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</si>
  <si>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</si>
  <si>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</si>
  <si>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</si>
  <si>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</si>
  <si>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</si>
  <si>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</si>
  <si>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</si>
  <si>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</si>
  <si>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</si>
  <si>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</si>
  <si>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</si>
  <si>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</si>
  <si>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</si>
  <si>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</si>
  <si>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</si>
  <si>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</si>
  <si>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</si>
  <si>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</si>
  <si>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</si>
  <si>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</si>
  <si>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</si>
  <si>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</si>
  <si>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</si>
  <si>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</si>
  <si>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</si>
  <si>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</si>
  <si>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</si>
  <si>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</si>
  <si>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</si>
  <si>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</si>
  <si>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</si>
  <si>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</si>
  <si>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</si>
  <si>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</si>
  <si>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</si>
  <si>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</si>
  <si>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</si>
  <si>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</si>
  <si>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</si>
  <si>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</si>
  <si>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</si>
  <si>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</si>
  <si>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</si>
  <si>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</si>
  <si>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</si>
  <si>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</si>
  <si>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</si>
  <si>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</si>
  <si>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</si>
  <si>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</si>
  <si>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</si>
  <si>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</si>
  <si>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</si>
  <si>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</si>
  <si>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</si>
  <si>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</si>
  <si>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</si>
  <si>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</si>
  <si>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</si>
  <si>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</si>
  <si>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</si>
  <si>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</si>
  <si>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</si>
  <si>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</si>
  <si>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</si>
  <si>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</si>
  <si>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</si>
  <si>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</si>
  <si>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</si>
  <si>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</si>
  <si>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</si>
  <si>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</si>
  <si>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</si>
  <si>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</si>
  <si>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</si>
  <si>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</si>
  <si>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</si>
  <si>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</si>
  <si>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</si>
  <si>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</si>
  <si>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</si>
  <si>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</si>
  <si>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</si>
  <si>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</si>
  <si>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</si>
  <si>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</si>
  <si>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</si>
  <si>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</si>
  <si>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</si>
  <si>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</si>
  <si>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</si>
  <si>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</si>
  <si>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</si>
  <si>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</si>
  <si>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</si>
  <si>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</si>
  <si>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</si>
  <si>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</si>
  <si>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</si>
  <si>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</si>
  <si>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</si>
  <si>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</si>
  <si>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</si>
  <si>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</si>
  <si>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</si>
  <si>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</si>
  <si>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</si>
  <si>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</si>
  <si>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</si>
  <si>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</si>
  <si>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</si>
  <si>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</si>
  <si>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</si>
  <si>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</si>
  <si>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</si>
  <si>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</si>
  <si>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</si>
  <si>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</si>
  <si>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</si>
  <si>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</si>
  <si>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</si>
  <si>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</si>
  <si>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</si>
  <si>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</si>
  <si>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</si>
  <si>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</si>
  <si>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</si>
  <si>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</si>
  <si>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</si>
  <si>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</si>
  <si>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</si>
  <si>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</si>
  <si>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</si>
  <si>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</si>
  <si>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</si>
  <si>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</si>
  <si>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</si>
  <si>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</si>
  <si>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</si>
  <si>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</si>
  <si>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</si>
  <si>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</si>
  <si>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</si>
  <si>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</si>
  <si>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</si>
  <si>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</si>
  <si>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</si>
  <si>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</si>
  <si>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</si>
  <si>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</si>
  <si>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</si>
  <si>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</si>
  <si>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</si>
  <si>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</si>
  <si>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</si>
  <si>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</si>
  <si>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</si>
  <si>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</si>
  <si>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</si>
  <si>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</si>
  <si>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</si>
  <si>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</si>
  <si>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</si>
  <si>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</si>
  <si>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</si>
  <si>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</si>
  <si>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</si>
  <si>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</si>
  <si>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</si>
  <si>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</si>
  <si>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</si>
  <si>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</si>
  <si>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</si>
  <si>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</si>
  <si>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</si>
  <si>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</si>
  <si>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</si>
  <si>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</si>
  <si>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</si>
  <si>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</si>
  <si>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</si>
  <si>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</si>
  <si>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</si>
  <si>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</si>
  <si>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</si>
  <si>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</si>
  <si>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</si>
  <si>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</si>
  <si>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</si>
  <si>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</si>
  <si>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</si>
  <si>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</si>
  <si>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</si>
  <si>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</si>
  <si>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</si>
  <si>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</si>
  <si>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</si>
  <si>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</si>
  <si>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</si>
  <si>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</si>
  <si>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</si>
  <si>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</si>
  <si>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</si>
  <si>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</si>
  <si>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</si>
  <si>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</si>
  <si>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</si>
  <si>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</si>
  <si>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</si>
  <si>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</si>
  <si>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</si>
  <si>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</si>
  <si>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</si>
  <si>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</si>
  <si>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</si>
  <si>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</si>
  <si>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</si>
  <si>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</si>
  <si>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</si>
  <si>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</si>
  <si>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</si>
  <si>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</si>
  <si>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</si>
  <si>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</si>
  <si>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</si>
  <si>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</si>
  <si>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</si>
  <si>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</si>
  <si>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</si>
  <si>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</si>
  <si>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</si>
  <si>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</si>
  <si>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</si>
  <si>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</si>
  <si>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</si>
  <si>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</si>
  <si>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</si>
  <si>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</si>
  <si>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</si>
  <si>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</si>
  <si>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</si>
  <si>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</si>
  <si>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</si>
  <si>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</si>
  <si>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</si>
  <si>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</si>
  <si>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</si>
  <si>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</si>
  <si>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</si>
  <si>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</si>
  <si>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</si>
  <si>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</si>
  <si>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</si>
  <si>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</si>
  <si>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</si>
  <si>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</si>
  <si>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</si>
  <si>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</si>
  <si>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</si>
  <si>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</si>
  <si>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</si>
  <si>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</si>
  <si>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</si>
  <si>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</si>
  <si>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</si>
  <si>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</si>
  <si>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</si>
  <si>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</si>
  <si>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</si>
  <si>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</si>
  <si>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</si>
  <si>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</si>
  <si>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</si>
  <si>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</si>
  <si>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</si>
  <si>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</si>
  <si>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</si>
  <si>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</si>
  <si>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</si>
  <si>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</si>
  <si>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</si>
  <si>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</si>
  <si>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</si>
  <si>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</si>
  <si>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</si>
  <si>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</si>
  <si>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</si>
  <si>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</si>
  <si>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</si>
  <si>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</si>
  <si>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</si>
  <si>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</si>
  <si>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</si>
  <si>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</si>
  <si>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</si>
  <si>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</si>
  <si>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</si>
  <si>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</si>
  <si>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</si>
  <si>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</si>
  <si>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</si>
  <si>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</si>
  <si>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</si>
  <si>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</si>
  <si>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</si>
  <si>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</si>
  <si>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</si>
  <si>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</si>
  <si>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</si>
  <si>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</si>
  <si>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</si>
  <si>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</si>
  <si>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</si>
  <si>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</si>
  <si>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</si>
  <si>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</si>
  <si>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</si>
  <si>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</si>
  <si>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</si>
  <si>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</si>
  <si>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</si>
  <si>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</si>
  <si>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</si>
  <si>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</si>
  <si>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</si>
  <si>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</si>
  <si>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</si>
  <si>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</si>
  <si>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</si>
  <si>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</si>
  <si>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</si>
  <si>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</si>
  <si>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</si>
  <si>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</si>
  <si>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</si>
  <si>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</si>
  <si>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</si>
  <si>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</si>
  <si>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</si>
  <si>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</si>
  <si>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</si>
  <si>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</si>
  <si>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</si>
  <si>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</si>
  <si>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</si>
  <si>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</si>
  <si>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</si>
  <si>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</si>
  <si>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</si>
  <si>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</si>
  <si>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</si>
  <si>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</si>
  <si>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</si>
  <si>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</si>
  <si>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</si>
  <si>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</si>
  <si>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</si>
  <si>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</si>
  <si>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</si>
  <si>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</si>
  <si>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</si>
  <si>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</si>
  <si>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</si>
  <si>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</si>
  <si>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</si>
  <si>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</si>
  <si>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</si>
  <si>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</si>
  <si>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</si>
  <si>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</si>
  <si>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</si>
  <si>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</si>
  <si>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</si>
  <si>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</si>
  <si>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</si>
  <si>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</si>
  <si>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</si>
  <si>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</si>
  <si>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</si>
  <si>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</si>
  <si>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</si>
  <si>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</si>
  <si>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</si>
  <si>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</si>
  <si>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</si>
  <si>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</si>
  <si>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</si>
  <si>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</si>
  <si>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</si>
  <si>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</si>
  <si>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</si>
  <si>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</si>
  <si>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</si>
  <si>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</si>
  <si>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</si>
  <si>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</si>
  <si>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</si>
  <si>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</si>
  <si>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</si>
  <si>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</si>
  <si>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</si>
  <si>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</si>
  <si>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</si>
  <si>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</si>
  <si>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</si>
  <si>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</si>
  <si>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</si>
  <si>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</si>
  <si>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</si>
  <si>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</si>
  <si>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</si>
  <si>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</si>
  <si>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</si>
  <si>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</si>
  <si>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</si>
  <si>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</si>
  <si>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</si>
  <si>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</si>
  <si>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</si>
  <si>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</si>
  <si>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</si>
  <si>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</si>
  <si>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</si>
  <si>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</si>
  <si>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</si>
  <si>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</si>
  <si>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</si>
  <si>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</si>
  <si>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</si>
  <si>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</si>
  <si>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</si>
  <si>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</si>
  <si>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</si>
  <si>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</si>
  <si>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</si>
  <si>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</si>
  <si>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</si>
  <si>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</si>
  <si>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</si>
  <si>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</si>
  <si>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</si>
  <si>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</si>
  <si>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</si>
  <si>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</si>
  <si>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</si>
  <si>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</si>
  <si>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</si>
  <si>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</si>
  <si>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</si>
  <si>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</si>
  <si>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</si>
  <si>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</si>
  <si>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</si>
  <si>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</si>
  <si>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</si>
  <si>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</si>
  <si>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</si>
  <si>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</si>
  <si>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</si>
  <si>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</si>
  <si>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</si>
  <si>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</si>
  <si>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</si>
  <si>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</si>
  <si>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</si>
  <si>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</si>
  <si>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</si>
  <si>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</si>
  <si>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</si>
  <si>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</si>
  <si>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</si>
  <si>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</si>
  <si>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</si>
  <si>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</si>
  <si>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</si>
  <si>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</si>
  <si>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</si>
  <si>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</si>
  <si>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</si>
  <si>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</si>
  <si>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</si>
  <si>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</si>
  <si>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</si>
  <si>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</si>
  <si>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</si>
  <si>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</si>
  <si>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</si>
  <si>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</si>
  <si>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</si>
  <si>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</si>
  <si>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</si>
  <si>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</si>
  <si>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</si>
  <si>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</si>
  <si>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</si>
  <si>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</si>
  <si>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</si>
  <si>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</si>
  <si>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</si>
  <si>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</si>
  <si>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</si>
  <si>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</si>
  <si>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</si>
  <si>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</si>
  <si>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</si>
  <si>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</si>
  <si>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</si>
  <si>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</si>
  <si>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</si>
  <si>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</si>
  <si>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</si>
  <si>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</si>
  <si>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</si>
  <si>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</si>
  <si>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</si>
  <si>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</si>
  <si>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</si>
  <si>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</si>
  <si>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</si>
  <si>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</si>
  <si>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</si>
  <si>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</si>
  <si>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</si>
  <si>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</si>
  <si>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</si>
  <si>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</si>
  <si>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</si>
  <si>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</si>
  <si>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</si>
  <si>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</si>
  <si>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</si>
  <si>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</si>
  <si>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</si>
  <si>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</si>
  <si>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</si>
  <si>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</si>
  <si>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</si>
  <si>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</si>
  <si>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</si>
  <si>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</si>
  <si>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</si>
  <si>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</si>
  <si>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</si>
  <si>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</si>
  <si>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</si>
  <si>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</si>
  <si>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</si>
  <si>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</si>
  <si>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</si>
  <si>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</si>
  <si>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</si>
  <si>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</si>
  <si>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</si>
  <si>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</si>
  <si>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</si>
  <si>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</si>
  <si>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</si>
  <si>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</si>
  <si>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</si>
  <si>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</si>
  <si>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</si>
  <si>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</si>
  <si>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</si>
  <si>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</si>
  <si>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</si>
  <si>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</si>
  <si>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</si>
  <si>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</si>
  <si>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</si>
  <si>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</si>
  <si>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</si>
  <si>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</si>
  <si>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</si>
  <si>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</si>
  <si>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</si>
  <si>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</si>
  <si>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</si>
  <si>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</si>
  <si>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</si>
  <si>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</si>
  <si>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</si>
  <si>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</si>
  <si>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</si>
  <si>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</si>
  <si>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</si>
  <si>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</si>
  <si>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</si>
  <si>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</si>
  <si>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</si>
  <si>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</si>
  <si>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</si>
  <si>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</si>
  <si>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</si>
  <si>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</si>
  <si>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</si>
  <si>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</si>
  <si>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</si>
  <si>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</si>
  <si>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</si>
  <si>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</si>
  <si>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</si>
  <si>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</si>
  <si>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</si>
  <si>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</si>
  <si>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</si>
  <si>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</si>
  <si>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</si>
  <si>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</si>
  <si>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</si>
  <si>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</si>
  <si>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</si>
  <si>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</si>
  <si>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</si>
  <si>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</si>
  <si>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</si>
  <si>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</si>
  <si>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</si>
  <si>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</si>
  <si>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</si>
  <si>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</si>
  <si>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</si>
  <si>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</si>
  <si>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</si>
  <si>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</si>
  <si>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</si>
  <si>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</si>
  <si>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</si>
  <si>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</si>
  <si>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</si>
  <si>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</si>
  <si>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</si>
  <si>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</si>
  <si>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</si>
  <si>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</si>
  <si>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</si>
  <si>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</si>
  <si>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</si>
  <si>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</si>
  <si>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</si>
  <si>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</si>
  <si>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</si>
  <si>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</si>
  <si>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</si>
  <si>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</si>
  <si>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</si>
  <si>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</si>
  <si>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</si>
  <si>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</si>
  <si>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</si>
  <si>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</si>
  <si>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</si>
  <si>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</si>
  <si>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</si>
  <si>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</si>
  <si>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</si>
  <si>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</si>
  <si>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</si>
  <si>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</si>
  <si>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</si>
  <si>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</si>
  <si>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</si>
  <si>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</si>
  <si>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</si>
  <si>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</si>
  <si>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</si>
  <si>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</si>
  <si>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</si>
  <si>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</si>
  <si>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</si>
  <si>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</si>
  <si>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</si>
  <si>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</si>
  <si>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</si>
  <si>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</si>
  <si>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</si>
  <si>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</si>
  <si>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</si>
  <si>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</si>
  <si>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</si>
  <si>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</si>
  <si>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</si>
  <si>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</si>
  <si>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</si>
  <si>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</si>
  <si>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</si>
  <si>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</si>
  <si>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</si>
  <si>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</si>
  <si>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</si>
  <si>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</si>
  <si>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</si>
  <si>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</si>
  <si>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</si>
  <si>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</si>
  <si>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</si>
  <si>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</si>
  <si>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</si>
  <si>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</si>
  <si>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</si>
  <si>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</si>
  <si>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</si>
  <si>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</si>
  <si>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</si>
  <si>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</si>
  <si>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</si>
  <si>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</si>
  <si>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</si>
  <si>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</si>
  <si>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</si>
  <si>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</si>
  <si>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</si>
  <si>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</si>
  <si>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</si>
  <si>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</si>
  <si>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</si>
  <si>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</si>
  <si>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</si>
  <si>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</si>
  <si>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</si>
  <si>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</si>
  <si>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</si>
  <si>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</si>
  <si>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</si>
  <si>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</si>
  <si>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</si>
  <si>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</si>
  <si>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</si>
  <si>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</si>
  <si>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</si>
  <si>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</si>
  <si>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</si>
  <si>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</si>
  <si>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</si>
  <si>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</si>
  <si>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</si>
  <si>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</si>
  <si>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</si>
  <si>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</si>
  <si>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</si>
  <si>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</si>
  <si>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</si>
  <si>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</si>
  <si>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</si>
  <si>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</si>
  <si>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</si>
  <si>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</si>
  <si>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</si>
  <si>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</si>
  <si>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</si>
  <si>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</si>
  <si>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</si>
  <si>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</si>
  <si>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</si>
  <si>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</si>
  <si>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</si>
  <si>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</si>
  <si>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</si>
  <si>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</si>
  <si>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</si>
  <si>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</si>
  <si>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</si>
  <si>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</si>
  <si>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</si>
  <si>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</si>
  <si>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</si>
  <si>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</si>
  <si>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</si>
  <si>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</si>
  <si>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</si>
  <si>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</si>
  <si>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</si>
  <si>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</si>
  <si>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</si>
  <si>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</si>
  <si>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</si>
  <si>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</si>
  <si>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</si>
  <si>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</si>
  <si>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</si>
  <si>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</si>
  <si>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</si>
  <si>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</si>
  <si>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</si>
  <si>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</si>
  <si>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</si>
  <si>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</si>
  <si>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</si>
  <si>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</si>
  <si>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</si>
  <si>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</si>
  <si>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</si>
  <si>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</si>
  <si>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</si>
  <si>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</si>
  <si>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</si>
  <si>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</si>
  <si>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</si>
  <si>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</si>
  <si>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</si>
  <si>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</si>
  <si>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</si>
  <si>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</si>
  <si>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</si>
  <si>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</si>
  <si>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</si>
  <si>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</si>
  <si>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</si>
  <si>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</si>
  <si>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</si>
  <si>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</si>
  <si>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</si>
  <si>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</si>
  <si>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</si>
  <si>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</si>
  <si>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</si>
  <si>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</si>
  <si>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</si>
  <si>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</si>
  <si>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</si>
  <si>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</si>
  <si>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</si>
  <si>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</si>
  <si>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</si>
  <si>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</si>
  <si>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</si>
  <si>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</si>
  <si>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</si>
  <si>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</si>
  <si>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</si>
  <si>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</si>
  <si>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</si>
  <si>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</si>
  <si>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</si>
  <si>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</si>
  <si>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</si>
  <si>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</si>
  <si>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</si>
  <si>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</si>
  <si>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</si>
  <si>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</si>
  <si>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</si>
  <si>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</si>
  <si>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</si>
  <si>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</si>
  <si>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</si>
  <si>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</si>
  <si>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</si>
  <si>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</si>
  <si>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</si>
  <si>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</si>
  <si>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</si>
  <si>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</si>
  <si>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</si>
  <si>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</si>
  <si>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</si>
  <si>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</si>
  <si>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</si>
  <si>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</si>
  <si>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</si>
  <si>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</si>
  <si>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</si>
  <si>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</si>
  <si>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</si>
  <si>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</si>
  <si>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</si>
  <si>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</si>
  <si>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</si>
  <si>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</si>
  <si>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</si>
  <si>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</si>
  <si>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</si>
  <si>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</si>
  <si>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</si>
  <si>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</si>
  <si>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</si>
  <si>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</si>
  <si>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</si>
  <si>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</si>
  <si>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</si>
  <si>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</si>
  <si>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</si>
  <si>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</si>
  <si>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</si>
  <si>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</si>
  <si>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</si>
  <si>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</si>
  <si>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</si>
  <si>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</si>
  <si>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</si>
  <si>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</si>
  <si>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</si>
  <si>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</si>
  <si>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</si>
  <si>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</si>
  <si>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</si>
  <si>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</si>
  <si>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</si>
  <si>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</si>
  <si>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</si>
  <si>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</si>
  <si>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</si>
  <si>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</si>
  <si>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</si>
  <si>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</si>
  <si>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</si>
  <si>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</si>
  <si>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</si>
  <si>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</si>
  <si>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</si>
  <si>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</si>
  <si>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</si>
  <si>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</si>
  <si>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</si>
  <si>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</si>
  <si>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</si>
  <si>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</si>
  <si>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</si>
  <si>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</si>
  <si>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</si>
  <si>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</si>
  <si>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</si>
  <si>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</si>
  <si>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</si>
  <si>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</si>
  <si>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</si>
  <si>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</si>
  <si>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</si>
  <si>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</si>
  <si>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</si>
  <si>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</si>
  <si>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</si>
  <si>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</si>
  <si>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</si>
  <si>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</si>
  <si>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</si>
  <si>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</si>
  <si>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</si>
  <si>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</si>
  <si>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</si>
  <si>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</si>
  <si>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</si>
  <si>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</si>
  <si>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</si>
  <si>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</si>
  <si>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</si>
  <si>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</si>
  <si>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</si>
  <si>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</si>
  <si>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</si>
  <si>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</si>
  <si>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</si>
  <si>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</si>
  <si>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</si>
  <si>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</si>
  <si>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</si>
  <si>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</si>
  <si>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</si>
  <si>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</si>
  <si>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</si>
  <si>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</si>
  <si>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</si>
  <si>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</si>
  <si>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</si>
  <si>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</si>
  <si>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</si>
  <si>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</si>
  <si>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</si>
  <si>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</si>
  <si>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</si>
  <si>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</si>
  <si>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</si>
  <si>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</si>
  <si>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</si>
  <si>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</si>
  <si>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</si>
  <si>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</si>
  <si>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</si>
  <si>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</si>
  <si>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</si>
  <si>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</si>
  <si>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</si>
  <si>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</si>
  <si>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</si>
  <si>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</si>
  <si>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</si>
  <si>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</si>
  <si>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</si>
  <si>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</si>
  <si>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</si>
  <si>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</si>
  <si>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</si>
  <si>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</si>
  <si>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</si>
  <si>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</si>
  <si>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</si>
  <si>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</si>
  <si>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</si>
  <si>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</si>
  <si>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</si>
  <si>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</si>
  <si>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</si>
  <si>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</si>
  <si>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</si>
  <si>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</si>
  <si>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</si>
  <si>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</si>
  <si>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</si>
  <si>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</si>
  <si>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</si>
  <si>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</si>
  <si>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</si>
  <si>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</si>
  <si>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</si>
  <si>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</si>
  <si>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</si>
  <si>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</si>
  <si>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</si>
  <si>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</si>
  <si>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</si>
  <si>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</si>
  <si>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</si>
  <si>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</si>
  <si>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</si>
  <si>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</si>
  <si>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</si>
  <si>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</si>
  <si>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</si>
  <si>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</si>
  <si>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</si>
  <si>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</si>
  <si>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</si>
  <si>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</si>
  <si>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</si>
  <si>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</si>
  <si>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</si>
  <si>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</si>
  <si>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</si>
  <si>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</si>
  <si>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</si>
  <si>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</si>
  <si>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</si>
  <si>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</si>
  <si>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</si>
  <si>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</si>
  <si>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</si>
  <si>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</si>
  <si>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</si>
  <si>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</si>
  <si>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</si>
  <si>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</si>
  <si>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</si>
  <si>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</si>
  <si>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</si>
  <si>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</si>
  <si>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</si>
  <si>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</si>
  <si>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</si>
  <si>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</si>
  <si>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</si>
  <si>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</si>
  <si>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</si>
  <si>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</si>
  <si>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</si>
  <si>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</si>
  <si>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</si>
  <si>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</si>
  <si>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</si>
  <si>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</si>
  <si>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</si>
  <si>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</si>
  <si>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</si>
  <si>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</si>
  <si>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</si>
  <si>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</si>
  <si>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</si>
  <si>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</si>
  <si>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</si>
  <si>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</si>
  <si>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</si>
  <si>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</si>
  <si>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</si>
  <si>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</si>
  <si>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</si>
  <si>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</si>
  <si>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</si>
  <si>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</si>
  <si>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</si>
  <si>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</si>
  <si>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</si>
  <si>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</si>
  <si>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</si>
  <si>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</si>
  <si>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</si>
  <si>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</si>
  <si>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</si>
  <si>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</si>
  <si>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</si>
  <si>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</si>
  <si>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</si>
  <si>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</si>
  <si>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</si>
  <si>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</si>
  <si>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</si>
  <si>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</si>
  <si>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</si>
  <si>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</si>
  <si>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</si>
  <si>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</si>
  <si>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</si>
  <si>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</si>
  <si>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</si>
  <si>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</si>
  <si>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</si>
  <si>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</si>
  <si>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</si>
  <si>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</si>
  <si>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</si>
  <si>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</si>
  <si>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</si>
  <si>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</si>
  <si>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</si>
  <si>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</si>
  <si>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</si>
  <si>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</si>
  <si>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</si>
  <si>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</si>
  <si>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</si>
  <si>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</si>
  <si>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</si>
  <si>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</si>
  <si>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</si>
  <si>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</si>
  <si>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</si>
  <si>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</si>
  <si>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</si>
  <si>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</si>
  <si>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</si>
  <si>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</si>
  <si>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</si>
  <si>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</si>
  <si>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</si>
  <si>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</si>
  <si>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</si>
  <si>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</si>
  <si>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</si>
  <si>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</si>
  <si>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</si>
  <si>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</si>
  <si>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</si>
  <si>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</si>
  <si>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</si>
  <si>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</si>
  <si>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</si>
  <si>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</si>
  <si>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</si>
  <si>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</si>
  <si>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</si>
  <si>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</si>
  <si>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</si>
  <si>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</si>
  <si>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</si>
  <si>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</si>
  <si>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</si>
  <si>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</si>
  <si>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</si>
  <si>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</si>
  <si>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</si>
  <si>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</si>
  <si>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</si>
  <si>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</si>
  <si>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</si>
  <si>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</si>
  <si>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</si>
  <si>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</si>
  <si>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</si>
  <si>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</si>
  <si>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</si>
  <si>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</si>
  <si>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</si>
  <si>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</si>
  <si>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</si>
  <si>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</si>
  <si>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</si>
  <si>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</si>
  <si>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</si>
  <si>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</si>
  <si>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</si>
  <si>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</si>
  <si>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</si>
  <si>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</si>
  <si>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</si>
  <si>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</si>
  <si>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</si>
  <si>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</si>
  <si>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</si>
  <si>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</si>
  <si>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</si>
  <si>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</si>
  <si>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</si>
  <si>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</si>
  <si>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</si>
  <si>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</si>
  <si>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</si>
  <si>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</si>
  <si>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</si>
  <si>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</si>
  <si>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</si>
  <si>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</si>
  <si>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</si>
  <si>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</si>
  <si>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</si>
  <si>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</si>
  <si>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</si>
  <si>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</si>
  <si>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</si>
  <si>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</si>
  <si>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</si>
  <si>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</si>
  <si>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</si>
  <si>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</si>
  <si>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</si>
  <si>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</si>
  <si>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</si>
  <si>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</si>
  <si>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</si>
  <si>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</si>
  <si>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</si>
  <si>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</si>
  <si>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</si>
  <si>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</si>
  <si>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</si>
  <si>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</si>
  <si>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</si>
  <si>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</si>
  <si>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</si>
  <si>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</si>
  <si>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</si>
  <si>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</si>
  <si>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</si>
  <si>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</si>
  <si>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</si>
  <si>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</si>
  <si>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</si>
  <si>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</si>
  <si>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</si>
  <si>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</si>
  <si>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</si>
  <si>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</si>
  <si>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</si>
  <si>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</si>
  <si>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</si>
  <si>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</si>
  <si>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</si>
  <si>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</si>
  <si>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</si>
  <si>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</si>
  <si>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</si>
  <si>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</si>
  <si>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Skript-Gen-Version 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</si>
  <si>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</si>
  <si>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</si>
  <si>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</si>
  <si>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</si>
  <si>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</si>
  <si>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</si>
  <si>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</si>
  <si>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FGL2647L1BH</t>
  </si>
  <si>
    <t>34B88314237C</t>
  </si>
  <si>
    <t>FGL2647L1TV</t>
  </si>
  <si>
    <t>34B88314336C</t>
  </si>
  <si>
    <t>FGL2647L125</t>
  </si>
  <si>
    <t>34B8831422D8</t>
  </si>
  <si>
    <t>FCW2540YKWG</t>
  </si>
  <si>
    <t>E44E2DB4CF4C</t>
  </si>
  <si>
    <t>FCW2540YKQQ</t>
  </si>
  <si>
    <t>E44E2DB57F20</t>
  </si>
  <si>
    <t>FCW2540YKSW</t>
  </si>
  <si>
    <t>E44E2DACF41C</t>
  </si>
  <si>
    <t>FCW2540YKWL</t>
  </si>
  <si>
    <t>E44E2DB55D8C</t>
  </si>
  <si>
    <t>FCW2540YFH5</t>
  </si>
  <si>
    <t>E44E2DB4BB98</t>
  </si>
  <si>
    <t>FCW2536Y36J</t>
  </si>
  <si>
    <t>A49BCD510F98</t>
  </si>
  <si>
    <t>FGL2631LGXL</t>
  </si>
  <si>
    <t>488B0A779020</t>
  </si>
  <si>
    <t>FGL2631LH4N</t>
  </si>
  <si>
    <t>488B0A779F2C</t>
  </si>
  <si>
    <t>FGL2647L16G</t>
  </si>
  <si>
    <t>34B88314113C</t>
  </si>
  <si>
    <t>FCW2540YFH0</t>
  </si>
  <si>
    <t>E44E2DB4B7CC</t>
  </si>
  <si>
    <t>FCW2540YFJS</t>
  </si>
  <si>
    <t>E44E2DB4E764</t>
  </si>
  <si>
    <t>FCW2540YFHZ</t>
  </si>
  <si>
    <t>E44E2DB44138</t>
  </si>
  <si>
    <t>FCW2539YXVE</t>
  </si>
  <si>
    <t>E44E2DAD360C</t>
  </si>
  <si>
    <t>FCW2539YXVA</t>
  </si>
  <si>
    <t>E44E2DAD460C</t>
  </si>
  <si>
    <t>FCW2539YXWK</t>
  </si>
  <si>
    <t>E44E2DAD5144</t>
  </si>
  <si>
    <t>FCW2539YXV5</t>
  </si>
  <si>
    <t>E44E2DAD3D1C</t>
  </si>
  <si>
    <t>FCW2539YXVR</t>
  </si>
  <si>
    <t>E44E2DAD3BDC</t>
  </si>
  <si>
    <t>FCW2539YXS4</t>
  </si>
  <si>
    <t>E44E2DAD61E4</t>
  </si>
  <si>
    <t>FCW2544ZCMR</t>
  </si>
  <si>
    <t>1006ED521638</t>
  </si>
  <si>
    <t>FGL2631LH37</t>
  </si>
  <si>
    <t>488B0A779F1C</t>
  </si>
  <si>
    <t>FGL2631LHJH</t>
  </si>
  <si>
    <t>488B0A7797FC</t>
  </si>
  <si>
    <t>FGL2631LHJF</t>
  </si>
  <si>
    <t>488B0A778E3C</t>
  </si>
  <si>
    <t>FGL2631LHJN</t>
  </si>
  <si>
    <t>488B0A77954C</t>
  </si>
  <si>
    <t>FGL2631LHJW</t>
  </si>
  <si>
    <t>488B0A7794E4</t>
  </si>
  <si>
    <t>FGL2631LH6S</t>
  </si>
  <si>
    <t>488B0A7799BC</t>
  </si>
  <si>
    <t>FGL2631LHTG</t>
  </si>
  <si>
    <t>488B0A779520</t>
  </si>
  <si>
    <t>FGL2631LHN4</t>
  </si>
  <si>
    <t>488B0A779D30</t>
  </si>
  <si>
    <t>FGL2631LHDJ</t>
  </si>
  <si>
    <t>488B0A7795E8</t>
  </si>
  <si>
    <t>FCW2544ZCN5</t>
  </si>
  <si>
    <t>1006ED52C880</t>
  </si>
  <si>
    <t>FCW2550Y6WG</t>
  </si>
  <si>
    <t>9CD57DC05FFC</t>
  </si>
  <si>
    <t>FCW2550Y6X3</t>
  </si>
  <si>
    <t>2C1A05ACAC8C</t>
  </si>
  <si>
    <t>FCW2550Y6WE</t>
  </si>
  <si>
    <t>9CD57DC08968</t>
  </si>
  <si>
    <t>FCW2550Y6WZ</t>
  </si>
  <si>
    <t>9CD57DC07530</t>
  </si>
  <si>
    <t>FGL2631LHN8</t>
  </si>
  <si>
    <t>488B0A779774</t>
  </si>
  <si>
    <t>FGL2631LHJD</t>
  </si>
  <si>
    <t>488B0A77957C</t>
  </si>
  <si>
    <t>FGL2631LHQ6</t>
  </si>
  <si>
    <t>488B0A770AF4</t>
  </si>
  <si>
    <t>FGL2631LHJR</t>
  </si>
  <si>
    <t>488B0A779594</t>
  </si>
  <si>
    <t>FGL2631LHDA</t>
  </si>
  <si>
    <t>488B0A779454</t>
  </si>
  <si>
    <t>FGL2631LH6Z</t>
  </si>
  <si>
    <t>488B0A779AC0</t>
  </si>
  <si>
    <t>FGL2631LGXY</t>
  </si>
  <si>
    <t>488B0A77A0D0</t>
  </si>
  <si>
    <t>FGL2631LH4G</t>
  </si>
  <si>
    <t>488B0A779F6C</t>
  </si>
  <si>
    <t>FGL2631LHJQ</t>
  </si>
  <si>
    <t>488B0A77966C</t>
  </si>
  <si>
    <t>FGL2631LHD4</t>
  </si>
  <si>
    <t>488B0A77964C</t>
  </si>
  <si>
    <t>FGL2631LH2M</t>
  </si>
  <si>
    <t>488B0A779FD4</t>
  </si>
  <si>
    <t>FGL2631LHTD</t>
  </si>
  <si>
    <t>488B0A779AE8</t>
  </si>
  <si>
    <t>FGL2631LH38</t>
  </si>
  <si>
    <t>488B0A779FDC</t>
  </si>
  <si>
    <t>FGL2631LHZ7</t>
  </si>
  <si>
    <t>488B0A779564</t>
  </si>
  <si>
    <t>FGL2631LGXX</t>
  </si>
  <si>
    <t>488B0A779EF8</t>
  </si>
  <si>
    <t>FCW2549Y0KQ</t>
  </si>
  <si>
    <t>9CD57D1D9578</t>
  </si>
  <si>
    <t>FCW2549Y0GN</t>
  </si>
  <si>
    <t>9CD57D1DB9F4</t>
  </si>
  <si>
    <t>FCW2549Y0GA</t>
  </si>
  <si>
    <t>9CD57D1DDCC8</t>
  </si>
  <si>
    <t>mE1NjIyNDAyZGUwYTFlNGY3</t>
  </si>
  <si>
    <t>FGL2649LJLD</t>
  </si>
  <si>
    <t>34B88314EFF0</t>
  </si>
  <si>
    <t>FGL2649LJSY</t>
  </si>
  <si>
    <t>34B88314EB9C</t>
  </si>
  <si>
    <t>FGL2649LJTZ</t>
  </si>
  <si>
    <t>34B883151008</t>
  </si>
  <si>
    <t>FGL2649LK9U</t>
  </si>
  <si>
    <t>34B883150758</t>
  </si>
  <si>
    <t>online</t>
  </si>
  <si>
    <t>10.33.93.112</t>
  </si>
  <si>
    <t>FCW2550Y6X9</t>
  </si>
  <si>
    <t>9CD57DC08368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</si>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</sst>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>
      <pane ySplit="8" topLeftCell="A9" activePane="bottomLeft" state="frozen"/>
      <selection pane="bottomLeft" activeCell="B15" sqref="B15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1507</v>
      </c>
      <c r="B1" s="122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1530</v>
      </c>
      <c r="B9" s="121"/>
    </row>
    <row r="10" spans="1:2">
      <c r="A10" s="104" t="s">
        <v>1345</v>
      </c>
      <c r="B10" s="105" t="s">
        <v>1532</v>
      </c>
    </row>
    <row r="11" spans="1:2">
      <c r="A11" s="104" t="s">
        <v>1344</v>
      </c>
      <c r="B11" s="112" t="s">
        <v>1535</v>
      </c>
    </row>
    <row r="12" spans="1:2">
      <c r="A12" s="104" t="s">
        <v>1343</v>
      </c>
      <c r="B12" s="105" t="s">
        <v>1533</v>
      </c>
    </row>
    <row r="13" spans="1:2">
      <c r="A13" s="104" t="s">
        <v>1343</v>
      </c>
      <c r="B13" s="112" t="s">
        <v>1536</v>
      </c>
    </row>
    <row r="14" spans="1:2">
      <c r="A14" s="104" t="s">
        <v>1343</v>
      </c>
      <c r="B14" s="112" t="s">
        <v>1537</v>
      </c>
    </row>
    <row r="15" spans="1:2">
      <c r="A15" s="104" t="s">
        <v>1343</v>
      </c>
      <c r="B15" s="112" t="s">
        <v>1538</v>
      </c>
    </row>
    <row r="16" spans="1:2">
      <c r="A16" s="104"/>
      <c r="B16" s="112"/>
    </row>
    <row r="17" spans="1:2">
      <c r="A17" s="104"/>
      <c r="B17" s="112"/>
    </row>
    <row r="18" spans="1:2" ht="18.75">
      <c r="A18" s="121" t="s">
        <v>1522</v>
      </c>
      <c r="B18" s="121"/>
    </row>
    <row r="19" spans="1:2">
      <c r="A19" s="104" t="s">
        <v>1345</v>
      </c>
      <c r="B19" s="105" t="s">
        <v>1523</v>
      </c>
    </row>
    <row r="20" spans="1:2">
      <c r="A20" s="104" t="s">
        <v>1343</v>
      </c>
      <c r="B20" s="112" t="s">
        <v>1527</v>
      </c>
    </row>
    <row r="21" spans="1:2">
      <c r="A21" s="104"/>
      <c r="B21" s="112"/>
    </row>
    <row r="23" spans="1:2">
      <c r="A23" s="104"/>
      <c r="B23" s="112"/>
    </row>
    <row r="24" spans="1:2" ht="18.75">
      <c r="A24" s="121" t="s">
        <v>1517</v>
      </c>
      <c r="B24" s="121"/>
    </row>
    <row r="25" spans="1:2">
      <c r="A25" s="104" t="s">
        <v>1345</v>
      </c>
      <c r="B25" s="105" t="s">
        <v>1518</v>
      </c>
    </row>
    <row r="26" spans="1:2">
      <c r="A26" s="104" t="s">
        <v>1343</v>
      </c>
      <c r="B26" s="112" t="s">
        <v>1521</v>
      </c>
    </row>
    <row r="27" spans="1:2">
      <c r="A27" s="104"/>
      <c r="B27" s="112"/>
    </row>
    <row r="28" spans="1:2" ht="18.75">
      <c r="A28" s="121" t="s">
        <v>1513</v>
      </c>
      <c r="B28" s="121"/>
    </row>
    <row r="29" spans="1:2">
      <c r="A29" s="104" t="s">
        <v>1343</v>
      </c>
      <c r="B29" s="105" t="s">
        <v>1514</v>
      </c>
    </row>
    <row r="31" spans="1:2" ht="18.75">
      <c r="A31" s="121" t="s">
        <v>1515</v>
      </c>
      <c r="B31" s="121"/>
    </row>
    <row r="32" spans="1:2">
      <c r="A32" s="104"/>
      <c r="B32" s="105"/>
    </row>
    <row r="34" spans="1:2" ht="18.75">
      <c r="A34" s="121" t="s">
        <v>1459</v>
      </c>
      <c r="B34" s="121"/>
    </row>
    <row r="35" spans="1:2">
      <c r="A35" s="104" t="s">
        <v>1343</v>
      </c>
      <c r="B35" s="105" t="s">
        <v>1499</v>
      </c>
    </row>
    <row r="36" spans="1:2">
      <c r="A36" s="104" t="s">
        <v>1344</v>
      </c>
      <c r="B36" s="105" t="s">
        <v>1504</v>
      </c>
    </row>
    <row r="37" spans="1:2">
      <c r="A37" s="104" t="s">
        <v>1343</v>
      </c>
      <c r="B37" s="105" t="s">
        <v>1497</v>
      </c>
    </row>
    <row r="38" spans="1:2">
      <c r="A38" s="104" t="s">
        <v>1344</v>
      </c>
      <c r="B38" s="105" t="s">
        <v>1498</v>
      </c>
    </row>
    <row r="39" spans="1:2">
      <c r="A39" s="104" t="s">
        <v>1505</v>
      </c>
      <c r="B39" s="105" t="s">
        <v>1506</v>
      </c>
    </row>
    <row r="40" spans="1:2">
      <c r="A40" s="104" t="s">
        <v>1505</v>
      </c>
      <c r="B40" s="105" t="s">
        <v>1508</v>
      </c>
    </row>
    <row r="41" spans="1:2">
      <c r="A41" s="104" t="s">
        <v>1344</v>
      </c>
      <c r="B41" s="105" t="s">
        <v>1509</v>
      </c>
    </row>
    <row r="42" spans="1:2">
      <c r="A42" s="104" t="s">
        <v>1344</v>
      </c>
      <c r="B42" s="105" t="s">
        <v>1512</v>
      </c>
    </row>
    <row r="43" spans="1:2">
      <c r="A43" s="104" t="s">
        <v>1343</v>
      </c>
      <c r="B43" s="105" t="s">
        <v>1511</v>
      </c>
    </row>
    <row r="45" spans="1:2" ht="18.75">
      <c r="A45" s="121" t="s">
        <v>1389</v>
      </c>
      <c r="B45" s="121"/>
    </row>
    <row r="46" spans="1:2">
      <c r="A46" s="104" t="s">
        <v>1383</v>
      </c>
      <c r="B46" s="105" t="s">
        <v>1391</v>
      </c>
    </row>
    <row r="47" spans="1:2">
      <c r="A47" s="104" t="s">
        <v>1343</v>
      </c>
      <c r="B47" s="105" t="s">
        <v>1390</v>
      </c>
    </row>
    <row r="48" spans="1:2">
      <c r="A48" s="104" t="s">
        <v>1457</v>
      </c>
      <c r="B48" s="105" t="s">
        <v>1458</v>
      </c>
    </row>
    <row r="50" spans="1:2" ht="18.75">
      <c r="A50" s="121" t="s">
        <v>1342</v>
      </c>
      <c r="B50" s="121"/>
    </row>
    <row r="51" spans="1:2">
      <c r="A51" s="104" t="s">
        <v>1343</v>
      </c>
      <c r="B51" s="105" t="s">
        <v>1377</v>
      </c>
    </row>
    <row r="52" spans="1:2">
      <c r="A52" s="104" t="s">
        <v>1344</v>
      </c>
      <c r="B52" s="105" t="s">
        <v>1365</v>
      </c>
    </row>
    <row r="53" spans="1:2">
      <c r="A53" s="104" t="s">
        <v>1345</v>
      </c>
      <c r="B53" s="105" t="s">
        <v>1354</v>
      </c>
    </row>
    <row r="54" spans="1:2">
      <c r="A54" s="104" t="s">
        <v>1344</v>
      </c>
      <c r="B54" s="105" t="s">
        <v>1371</v>
      </c>
    </row>
    <row r="55" spans="1:2">
      <c r="A55" s="104" t="s">
        <v>1344</v>
      </c>
      <c r="B55" s="105" t="s">
        <v>1372</v>
      </c>
    </row>
    <row r="56" spans="1:2">
      <c r="A56" s="104" t="s">
        <v>1343</v>
      </c>
      <c r="B56" s="105" t="s">
        <v>1376</v>
      </c>
    </row>
    <row r="57" spans="1:2">
      <c r="A57" s="104" t="s">
        <v>1343</v>
      </c>
      <c r="B57" s="105" t="s">
        <v>1379</v>
      </c>
    </row>
    <row r="58" spans="1:2">
      <c r="A58" s="104" t="s">
        <v>1343</v>
      </c>
      <c r="B58" s="105" t="s">
        <v>1382</v>
      </c>
    </row>
    <row r="59" spans="1:2">
      <c r="A59" s="104" t="s">
        <v>1343</v>
      </c>
      <c r="B59" s="106" t="s">
        <v>1388</v>
      </c>
    </row>
    <row r="60" spans="1:2">
      <c r="A60" s="104" t="s">
        <v>1383</v>
      </c>
      <c r="B60" s="105" t="s">
        <v>1384</v>
      </c>
    </row>
    <row r="61" spans="1:2">
      <c r="A61" s="104" t="s">
        <v>1383</v>
      </c>
      <c r="B61" s="105" t="s">
        <v>1385</v>
      </c>
    </row>
    <row r="62" spans="1:2">
      <c r="A62" s="104" t="s">
        <v>1383</v>
      </c>
      <c r="B62" s="105" t="s">
        <v>1386</v>
      </c>
    </row>
    <row r="63" spans="1:2">
      <c r="A63" s="104" t="s">
        <v>1383</v>
      </c>
      <c r="B63" s="105" t="s">
        <v>1387</v>
      </c>
    </row>
    <row r="64" spans="1:2">
      <c r="A64" s="116"/>
      <c r="B64" s="116"/>
    </row>
    <row r="65" spans="1:2" ht="18.75">
      <c r="A65" s="121" t="s">
        <v>1502</v>
      </c>
      <c r="B65" s="121"/>
    </row>
    <row r="66" spans="1:2">
      <c r="A66" s="104" t="s">
        <v>1345</v>
      </c>
      <c r="B66" s="105" t="s">
        <v>1341</v>
      </c>
    </row>
    <row r="67" spans="1:2">
      <c r="A67" s="118" t="s">
        <v>1343</v>
      </c>
      <c r="B67" s="105" t="s">
        <v>1355</v>
      </c>
    </row>
    <row r="68" spans="1:2">
      <c r="A68" s="119"/>
      <c r="B68" s="105" t="s">
        <v>1348</v>
      </c>
    </row>
    <row r="69" spans="1:2">
      <c r="A69" s="119"/>
      <c r="B69" s="105" t="s">
        <v>1349</v>
      </c>
    </row>
    <row r="70" spans="1:2">
      <c r="A70" s="119"/>
      <c r="B70" s="105" t="s">
        <v>1350</v>
      </c>
    </row>
    <row r="71" spans="1:2">
      <c r="A71" s="119"/>
      <c r="B71" s="106" t="s">
        <v>1357</v>
      </c>
    </row>
    <row r="72" spans="1:2">
      <c r="A72" s="119"/>
      <c r="B72" s="105" t="s">
        <v>1353</v>
      </c>
    </row>
    <row r="73" spans="1:2">
      <c r="A73" s="119"/>
      <c r="B73" s="105" t="s">
        <v>1354</v>
      </c>
    </row>
    <row r="74" spans="1:2">
      <c r="A74" s="119"/>
      <c r="B74" s="105" t="s">
        <v>1351</v>
      </c>
    </row>
    <row r="75" spans="1:2">
      <c r="A75" s="119"/>
      <c r="B75" s="105" t="s">
        <v>1352</v>
      </c>
    </row>
    <row r="76" spans="1:2">
      <c r="A76" s="119"/>
      <c r="B76" s="105" t="s">
        <v>1346</v>
      </c>
    </row>
    <row r="77" spans="1:2">
      <c r="A77" s="120"/>
      <c r="B77" s="105" t="s">
        <v>1347</v>
      </c>
    </row>
    <row r="78" spans="1:2">
      <c r="A78" s="104" t="s">
        <v>1344</v>
      </c>
      <c r="B78" s="105" t="s">
        <v>1356</v>
      </c>
    </row>
    <row r="80" spans="1:2" ht="18.75">
      <c r="A80" s="121" t="s">
        <v>1503</v>
      </c>
      <c r="B80" s="121"/>
    </row>
    <row r="81" spans="1:2">
      <c r="A81" s="118" t="s">
        <v>1344</v>
      </c>
      <c r="B81" s="105" t="s">
        <v>1295</v>
      </c>
    </row>
    <row r="82" spans="1:2">
      <c r="A82" s="119"/>
      <c r="B82" s="105" t="s">
        <v>1296</v>
      </c>
    </row>
    <row r="83" spans="1:2">
      <c r="A83" s="120"/>
      <c r="B83" s="105" t="s">
        <v>1297</v>
      </c>
    </row>
    <row r="84" spans="1:2">
      <c r="A84" s="117"/>
      <c r="B84" s="117"/>
    </row>
    <row r="85" spans="1:2">
      <c r="A85" s="116"/>
      <c r="B85" s="116"/>
    </row>
    <row r="89" spans="1:2">
      <c r="A89" s="117"/>
      <c r="B89" s="117"/>
    </row>
    <row r="90" spans="1:2">
      <c r="A90" s="116"/>
      <c r="B90" s="116"/>
    </row>
    <row r="91" spans="1:2">
      <c r="A91" s="116"/>
      <c r="B91" s="116"/>
    </row>
    <row r="92" spans="1:2">
      <c r="A92" s="116"/>
      <c r="B92" s="116"/>
    </row>
    <row r="93" spans="1:2">
      <c r="B93" s="99"/>
    </row>
    <row r="95" spans="1:2">
      <c r="A95" s="117"/>
      <c r="B95" s="117"/>
    </row>
    <row r="96" spans="1:2">
      <c r="A96" s="116"/>
      <c r="B96" s="116"/>
    </row>
    <row r="97" spans="1:2">
      <c r="B97" s="99"/>
    </row>
    <row r="98" spans="1:2">
      <c r="B98" s="99"/>
    </row>
    <row r="99" spans="1:2">
      <c r="B99" s="99"/>
    </row>
    <row r="100" spans="1:2">
      <c r="A100" s="116"/>
      <c r="B100" s="116"/>
    </row>
    <row r="101" spans="1:2">
      <c r="A101" s="116"/>
      <c r="B101" s="116"/>
    </row>
    <row r="102" spans="1:2">
      <c r="A102" s="116"/>
      <c r="B102" s="116"/>
    </row>
    <row r="103" spans="1:2">
      <c r="A103" s="116"/>
      <c r="B103" s="116"/>
    </row>
    <row r="106" spans="1:2">
      <c r="A106" s="1" t="s">
        <v>1063</v>
      </c>
    </row>
  </sheetData>
  <mergeCells count="26">
    <mergeCell ref="A67:A77"/>
    <mergeCell ref="A81:A83"/>
    <mergeCell ref="A80:B80"/>
    <mergeCell ref="A50:B50"/>
    <mergeCell ref="A1:B1"/>
    <mergeCell ref="A65:B65"/>
    <mergeCell ref="A45:B45"/>
    <mergeCell ref="A34:B34"/>
    <mergeCell ref="A64:B64"/>
    <mergeCell ref="A31:B31"/>
    <mergeCell ref="A28:B28"/>
    <mergeCell ref="A24:B24"/>
    <mergeCell ref="A18:B18"/>
    <mergeCell ref="A9:B9"/>
    <mergeCell ref="A103:B103"/>
    <mergeCell ref="A95:B95"/>
    <mergeCell ref="A96:B96"/>
    <mergeCell ref="A100:B100"/>
    <mergeCell ref="A101:B101"/>
    <mergeCell ref="A102:B102"/>
    <mergeCell ref="A92:B92"/>
    <mergeCell ref="A84:B84"/>
    <mergeCell ref="A89:B89"/>
    <mergeCell ref="A85:B85"/>
    <mergeCell ref="A90:B90"/>
    <mergeCell ref="A91:B9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B8" sqref="B8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'c9800_init_561-confg'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c9800_rollout_561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10.254.148.195 255.255.255.0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10.254.148.1</v>
      </c>
    </row>
    <row r="14" spans="1:1">
      <c r="A14" s="6" t="str">
        <f>CONCATENATE("ip route 0.0.0.0 0.0.0.0 ",var_gw_v1)</f>
        <v>ip route 0.0.0.0 0.0.0.0 10.254.148.1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172.17.148.11 10.49.150.68</v>
      </c>
    </row>
    <row r="10" spans="1:1">
      <c r="A10" s="85" t="str">
        <f>CONCATENATE("ntp server ",var_ip_ntp)</f>
        <v>ntp server 172.17.148.11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de0561swlc20002</v>
      </c>
    </row>
    <row r="16" spans="1:1">
      <c r="A16" s="85" t="str">
        <f>CONCATENATE("wireless mobility group name de0",var_nl)</f>
        <v>wireless mobility group name de0561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de0561</v>
      </c>
    </row>
    <row r="19" spans="1:1">
      <c r="A19" s="85" t="str">
        <f>CONCATENATE("wireless mobility multicast ipv4 ",var_mcast_wlc2)</f>
        <v>wireless mobility multicast ipv4 239.254.148.195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tftp://10.49.110.80/bauhaus/rollout_c9800_17.6.4/561/server.pfx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mE1NjIyNDAyZGUwYTFlNGY3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172.17.148.11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de0561swlc20002 10.254.148.195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0 $561Smar7hau$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34B88314237C mac</v>
      </c>
    </row>
    <row r="5" spans="1:1">
      <c r="A5" s="85" t="str">
        <f>IF('AP-LIST_c9800'!E5&lt;&gt;"",CONCATENATE("username ",UPPER('AP-LIST_c9800'!E5)," mac"),"# no MAC")</f>
        <v>username 34B88314336C mac</v>
      </c>
    </row>
    <row r="6" spans="1:1">
      <c r="A6" s="85" t="str">
        <f>IF('AP-LIST_c9800'!E6&lt;&gt;"",CONCATENATE("username ",UPPER('AP-LIST_c9800'!E6)," mac"),"# no MAC")</f>
        <v>username 34B8831422D8 mac</v>
      </c>
    </row>
    <row r="7" spans="1:1">
      <c r="A7" s="85" t="str">
        <f>IF('AP-LIST_c9800'!E7&lt;&gt;"",CONCATENATE("username ",UPPER('AP-LIST_c9800'!E7)," mac"),"# no MAC")</f>
        <v>username E44E2DB4CF4C mac</v>
      </c>
    </row>
    <row r="8" spans="1:1">
      <c r="A8" s="85" t="str">
        <f>IF('AP-LIST_c9800'!E8&lt;&gt;"",CONCATENATE("username ",UPPER('AP-LIST_c9800'!E8)," mac"),"# no MAC")</f>
        <v>username E44E2DB57F20 mac</v>
      </c>
    </row>
    <row r="9" spans="1:1">
      <c r="A9" s="85" t="str">
        <f>IF('AP-LIST_c9800'!E9&lt;&gt;"",CONCATENATE("username ",UPPER('AP-LIST_c9800'!E9)," mac"),"# no MAC")</f>
        <v>username 9CD57DC08368 mac</v>
      </c>
    </row>
    <row r="10" spans="1:1">
      <c r="A10" s="85" t="str">
        <f>IF('AP-LIST_c9800'!E10&lt;&gt;"",CONCATENATE("username ",UPPER('AP-LIST_c9800'!E10)," mac"),"# no MAC")</f>
        <v>username E44E2DACF41C mac</v>
      </c>
    </row>
    <row r="11" spans="1:1">
      <c r="A11" s="85" t="str">
        <f>IF('AP-LIST_c9800'!E11&lt;&gt;"",CONCATENATE("username ",UPPER('AP-LIST_c9800'!E11)," mac"),"# no MAC")</f>
        <v>username E44E2DB55D8C mac</v>
      </c>
    </row>
    <row r="12" spans="1:1">
      <c r="A12" s="85" t="str">
        <f>IF('AP-LIST_c9800'!E12&lt;&gt;"",CONCATENATE("username ",UPPER('AP-LIST_c9800'!E12)," mac"),"# no MAC")</f>
        <v>username E44E2DB4BB98 mac</v>
      </c>
    </row>
    <row r="13" spans="1:1">
      <c r="A13" s="85" t="str">
        <f>IF('AP-LIST_c9800'!E13&lt;&gt;"",CONCATENATE("username ",UPPER('AP-LIST_c9800'!E13)," mac"),"# no MAC")</f>
        <v>username A49BCD510F98 mac</v>
      </c>
    </row>
    <row r="14" spans="1:1">
      <c r="A14" s="85" t="str">
        <f>IF('AP-LIST_c9800'!E14&lt;&gt;"",CONCATENATE("username ",UPPER('AP-LIST_c9800'!E14)," mac"),"# no MAC")</f>
        <v>username 488B0A779020 mac</v>
      </c>
    </row>
    <row r="15" spans="1:1">
      <c r="A15" s="85" t="str">
        <f>IF('AP-LIST_c9800'!E15&lt;&gt;"",CONCATENATE("username ",UPPER('AP-LIST_c9800'!E15)," mac"),"# no MAC")</f>
        <v>username 488B0A779F2C mac</v>
      </c>
    </row>
    <row r="16" spans="1:1">
      <c r="A16" s="85" t="str">
        <f>IF('AP-LIST_c9800'!E16&lt;&gt;"",CONCATENATE("username ",UPPER('AP-LIST_c9800'!E16)," mac"),"# no MAC")</f>
        <v>username 34B88314113C mac</v>
      </c>
    </row>
    <row r="17" spans="1:1">
      <c r="A17" s="85" t="str">
        <f>IF('AP-LIST_c9800'!E17&lt;&gt;"",CONCATENATE("username ",UPPER('AP-LIST_c9800'!E17)," mac"),"# no MAC")</f>
        <v>username E44E2DB4B7CC mac</v>
      </c>
    </row>
    <row r="18" spans="1:1">
      <c r="A18" s="85" t="str">
        <f>IF('AP-LIST_c9800'!E18&lt;&gt;"",CONCATENATE("username ",UPPER('AP-LIST_c9800'!E18)," mac"),"# no MAC")</f>
        <v>username E44E2DB4E764 mac</v>
      </c>
    </row>
    <row r="19" spans="1:1">
      <c r="A19" s="85" t="str">
        <f>IF('AP-LIST_c9800'!E19&lt;&gt;"",CONCATENATE("username ",UPPER('AP-LIST_c9800'!E19)," mac"),"# no MAC")</f>
        <v>username E44E2DB44138 mac</v>
      </c>
    </row>
    <row r="20" spans="1:1">
      <c r="A20" s="85" t="str">
        <f>IF('AP-LIST_c9800'!E20&lt;&gt;"",CONCATENATE("username ",UPPER('AP-LIST_c9800'!E20)," mac"),"# no MAC")</f>
        <v>username E44E2DAD360C mac</v>
      </c>
    </row>
    <row r="21" spans="1:1">
      <c r="A21" s="85" t="str">
        <f>IF('AP-LIST_c9800'!E21&lt;&gt;"",CONCATENATE("username ",UPPER('AP-LIST_c9800'!E21)," mac"),"# no MAC")</f>
        <v>username E44E2DAD460C mac</v>
      </c>
    </row>
    <row r="22" spans="1:1">
      <c r="A22" s="85" t="str">
        <f>IF('AP-LIST_c9800'!E22&lt;&gt;"",CONCATENATE("username ",UPPER('AP-LIST_c9800'!E22)," mac"),"# no MAC")</f>
        <v>username E44E2DAD5144 mac</v>
      </c>
    </row>
    <row r="23" spans="1:1">
      <c r="A23" s="85" t="str">
        <f>IF('AP-LIST_c9800'!E23&lt;&gt;"",CONCATENATE("username ",UPPER('AP-LIST_c9800'!E23)," mac"),"# no MAC")</f>
        <v>username E44E2DAD3D1C mac</v>
      </c>
    </row>
    <row r="24" spans="1:1">
      <c r="A24" s="85" t="str">
        <f>IF('AP-LIST_c9800'!E24&lt;&gt;"",CONCATENATE("username ",UPPER('AP-LIST_c9800'!E24)," mac"),"# no MAC")</f>
        <v>username E44E2DAD3BDC mac</v>
      </c>
    </row>
    <row r="25" spans="1:1">
      <c r="A25" s="85" t="str">
        <f>IF('AP-LIST_c9800'!E25&lt;&gt;"",CONCATENATE("username ",UPPER('AP-LIST_c9800'!E25)," mac"),"# no MAC")</f>
        <v>username E44E2DAD61E4 mac</v>
      </c>
    </row>
    <row r="26" spans="1:1">
      <c r="A26" s="85" t="str">
        <f>IF('AP-LIST_c9800'!E26&lt;&gt;"",CONCATENATE("username ",UPPER('AP-LIST_c9800'!E26)," mac"),"# no MAC")</f>
        <v>username 1006ED521638 mac</v>
      </c>
    </row>
    <row r="27" spans="1:1">
      <c r="A27" s="85" t="str">
        <f>IF('AP-LIST_c9800'!E27&lt;&gt;"",CONCATENATE("username ",UPPER('AP-LIST_c9800'!E27)," mac"),"# no MAC")</f>
        <v>username 488B0A779F1C mac</v>
      </c>
    </row>
    <row r="28" spans="1:1">
      <c r="A28" s="85" t="str">
        <f>IF('AP-LIST_c9800'!E28&lt;&gt;"",CONCATENATE("username ",UPPER('AP-LIST_c9800'!E28)," mac"),"# no MAC")</f>
        <v>username 488B0A7797FC mac</v>
      </c>
    </row>
    <row r="29" spans="1:1">
      <c r="A29" s="85" t="str">
        <f>IF('AP-LIST_c9800'!E29&lt;&gt;"",CONCATENATE("username ",UPPER('AP-LIST_c9800'!E29)," mac"),"# no MAC")</f>
        <v>username 488B0A778E3C mac</v>
      </c>
    </row>
    <row r="30" spans="1:1">
      <c r="A30" s="85" t="str">
        <f>IF('AP-LIST_c9800'!E30&lt;&gt;"",CONCATENATE("username ",UPPER('AP-LIST_c9800'!E30)," mac"),"# no MAC")</f>
        <v>username 488B0A77954C mac</v>
      </c>
    </row>
    <row r="31" spans="1:1">
      <c r="A31" s="85" t="str">
        <f>IF('AP-LIST_c9800'!E31&lt;&gt;"",CONCATENATE("username ",UPPER('AP-LIST_c9800'!E31)," mac"),"# no MAC")</f>
        <v>username 488B0A7794E4 mac</v>
      </c>
    </row>
    <row r="32" spans="1:1">
      <c r="A32" s="85" t="str">
        <f>IF('AP-LIST_c9800'!E32&lt;&gt;"",CONCATENATE("username ",UPPER('AP-LIST_c9800'!E32)," mac"),"# no MAC")</f>
        <v>username 488B0A7799BC mac</v>
      </c>
    </row>
    <row r="33" spans="1:1">
      <c r="A33" s="85" t="str">
        <f>IF('AP-LIST_c9800'!E33&lt;&gt;"",CONCATENATE("username ",UPPER('AP-LIST_c9800'!E33)," mac"),"# no MAC")</f>
        <v>username 488B0A779520 mac</v>
      </c>
    </row>
    <row r="34" spans="1:1">
      <c r="A34" s="85" t="str">
        <f>IF('AP-LIST_c9800'!E34&lt;&gt;"",CONCATENATE("username ",UPPER('AP-LIST_c9800'!E34)," mac"),"# no MAC")</f>
        <v>username 488B0A779D30 mac</v>
      </c>
    </row>
    <row r="35" spans="1:1">
      <c r="A35" s="85" t="str">
        <f>IF('AP-LIST_c9800'!E35&lt;&gt;"",CONCATENATE("username ",UPPER('AP-LIST_c9800'!E35)," mac"),"# no MAC")</f>
        <v>username 488B0A7795E8 mac</v>
      </c>
    </row>
    <row r="36" spans="1:1">
      <c r="A36" s="85" t="str">
        <f>IF('AP-LIST_c9800'!E36&lt;&gt;"",CONCATENATE("username ",UPPER('AP-LIST_c9800'!E36)," mac"),"# no MAC")</f>
        <v>username 1006ED52C880 mac</v>
      </c>
    </row>
    <row r="37" spans="1:1">
      <c r="A37" s="85" t="str">
        <f>IF('AP-LIST_c9800'!E37&lt;&gt;"",CONCATENATE("username ",UPPER('AP-LIST_c9800'!E37)," mac"),"# no MAC")</f>
        <v>username 34B88314EFF0 mac</v>
      </c>
    </row>
    <row r="38" spans="1:1">
      <c r="A38" s="85" t="str">
        <f>IF('AP-LIST_c9800'!E38&lt;&gt;"",CONCATENATE("username ",UPPER('AP-LIST_c9800'!E38)," mac"),"# no MAC")</f>
        <v>username 9CD57DC05FFC mac</v>
      </c>
    </row>
    <row r="39" spans="1:1">
      <c r="A39" s="85" t="str">
        <f>IF('AP-LIST_c9800'!E39&lt;&gt;"",CONCATENATE("username ",UPPER('AP-LIST_c9800'!E39)," mac"),"# no MAC")</f>
        <v>username 2C1A05ACAC8C mac</v>
      </c>
    </row>
    <row r="40" spans="1:1">
      <c r="A40" s="85" t="str">
        <f>IF('AP-LIST_c9800'!E40&lt;&gt;"",CONCATENATE("username ",UPPER('AP-LIST_c9800'!E40)," mac"),"# no MAC")</f>
        <v>username 34B88314EB9C mac</v>
      </c>
    </row>
    <row r="41" spans="1:1">
      <c r="A41" s="85" t="str">
        <f>IF('AP-LIST_c9800'!E41&lt;&gt;"",CONCATENATE("username ",UPPER('AP-LIST_c9800'!E41)," mac"),"# no MAC")</f>
        <v>username 9CD57DC08968 mac</v>
      </c>
    </row>
    <row r="42" spans="1:1">
      <c r="A42" s="85" t="str">
        <f>IF('AP-LIST_c9800'!E42&lt;&gt;"",CONCATENATE("username ",UPPER('AP-LIST_c9800'!E42)," mac"),"# no MAC")</f>
        <v>username 9CD57DC07530 mac</v>
      </c>
    </row>
    <row r="43" spans="1:1">
      <c r="A43" s="85" t="str">
        <f>IF('AP-LIST_c9800'!E43&lt;&gt;"",CONCATENATE("username ",UPPER('AP-LIST_c9800'!E43)," mac"),"# no MAC")</f>
        <v>username 488B0A779774 mac</v>
      </c>
    </row>
    <row r="44" spans="1:1">
      <c r="A44" s="85" t="str">
        <f>IF('AP-LIST_c9800'!E44&lt;&gt;"",CONCATENATE("username ",UPPER('AP-LIST_c9800'!E44)," mac"),"# no MAC")</f>
        <v>username 488B0A77957C mac</v>
      </c>
    </row>
    <row r="45" spans="1:1">
      <c r="A45" s="85" t="str">
        <f>IF('AP-LIST_c9800'!E45&lt;&gt;"",CONCATENATE("username ",UPPER('AP-LIST_c9800'!E45)," mac"),"# no MAC")</f>
        <v>username 488B0A770AF4 mac</v>
      </c>
    </row>
    <row r="46" spans="1:1">
      <c r="A46" s="85" t="str">
        <f>IF('AP-LIST_c9800'!E46&lt;&gt;"",CONCATENATE("username ",UPPER('AP-LIST_c9800'!E46)," mac"),"# no MAC")</f>
        <v>username 488B0A779594 mac</v>
      </c>
    </row>
    <row r="47" spans="1:1">
      <c r="A47" s="85" t="str">
        <f>IF('AP-LIST_c9800'!E47&lt;&gt;"",CONCATENATE("username ",UPPER('AP-LIST_c9800'!E47)," mac"),"# no MAC")</f>
        <v>username 488B0A779454 mac</v>
      </c>
    </row>
    <row r="48" spans="1:1">
      <c r="A48" s="85" t="str">
        <f>IF('AP-LIST_c9800'!E48&lt;&gt;"",CONCATENATE("username ",UPPER('AP-LIST_c9800'!E48)," mac"),"# no MAC")</f>
        <v>username 34B883151008 mac</v>
      </c>
    </row>
    <row r="49" spans="1:1">
      <c r="A49" s="85" t="str">
        <f>IF('AP-LIST_c9800'!E49&lt;&gt;"",CONCATENATE("username ",UPPER('AP-LIST_c9800'!E49)," mac"),"# no MAC")</f>
        <v>username 488B0A779AC0 mac</v>
      </c>
    </row>
    <row r="50" spans="1:1">
      <c r="A50" s="85" t="str">
        <f>IF('AP-LIST_c9800'!E50&lt;&gt;"",CONCATENATE("username ",UPPER('AP-LIST_c9800'!E50)," mac"),"# no MAC")</f>
        <v>username 488B0A77A0D0 mac</v>
      </c>
    </row>
    <row r="51" spans="1:1">
      <c r="A51" s="85" t="str">
        <f>IF('AP-LIST_c9800'!E51&lt;&gt;"",CONCATENATE("username ",UPPER('AP-LIST_c9800'!E51)," mac"),"# no MAC")</f>
        <v>username 488B0A779F6C mac</v>
      </c>
    </row>
    <row r="52" spans="1:1">
      <c r="A52" s="85" t="str">
        <f>IF('AP-LIST_c9800'!E52&lt;&gt;"",CONCATENATE("username ",UPPER('AP-LIST_c9800'!E52)," mac"),"# no MAC")</f>
        <v>username 488B0A77966C mac</v>
      </c>
    </row>
    <row r="53" spans="1:1">
      <c r="A53" s="85" t="str">
        <f>IF('AP-LIST_c9800'!E53&lt;&gt;"",CONCATENATE("username ",UPPER('AP-LIST_c9800'!E53)," mac"),"# no MAC")</f>
        <v>username 34B883150758 mac</v>
      </c>
    </row>
    <row r="54" spans="1:1">
      <c r="A54" s="85" t="str">
        <f>IF('AP-LIST_c9800'!E54&lt;&gt;"",CONCATENATE("username ",UPPER('AP-LIST_c9800'!E54)," mac"),"# no MAC")</f>
        <v>username 488B0A77964C mac</v>
      </c>
    </row>
    <row r="55" spans="1:1">
      <c r="A55" s="85" t="str">
        <f>IF('AP-LIST_c9800'!E55&lt;&gt;"",CONCATENATE("username ",UPPER('AP-LIST_c9800'!E55)," mac"),"# no MAC")</f>
        <v>username 488B0A779FD4 mac</v>
      </c>
    </row>
    <row r="56" spans="1:1">
      <c r="A56" s="85" t="str">
        <f>IF('AP-LIST_c9800'!E56&lt;&gt;"",CONCATENATE("username ",UPPER('AP-LIST_c9800'!E56)," mac"),"# no MAC")</f>
        <v>username 488B0A779AE8 mac</v>
      </c>
    </row>
    <row r="57" spans="1:1">
      <c r="A57" s="85" t="str">
        <f>IF('AP-LIST_c9800'!E57&lt;&gt;"",CONCATENATE("username ",UPPER('AP-LIST_c9800'!E57)," mac"),"# no MAC")</f>
        <v>username 488B0A779FDC mac</v>
      </c>
    </row>
    <row r="58" spans="1:1">
      <c r="A58" s="85" t="str">
        <f>IF('AP-LIST_c9800'!E58&lt;&gt;"",CONCATENATE("username ",UPPER('AP-LIST_c9800'!E58)," mac"),"# no MAC")</f>
        <v>username 488B0A779564 mac</v>
      </c>
    </row>
    <row r="59" spans="1:1">
      <c r="A59" s="85" t="str">
        <f>IF('AP-LIST_c9800'!E59&lt;&gt;"",CONCATENATE("username ",UPPER('AP-LIST_c9800'!E59)," mac"),"# no MAC")</f>
        <v>username 488B0A779EF8 mac</v>
      </c>
    </row>
    <row r="60" spans="1:1">
      <c r="A60" s="85" t="str">
        <f>IF('AP-LIST_c9800'!E60&lt;&gt;"",CONCATENATE("username ",UPPER('AP-LIST_c9800'!E60)," mac"),"# no MAC")</f>
        <v>username 9CD57D1D9578 mac</v>
      </c>
    </row>
    <row r="61" spans="1:1">
      <c r="A61" s="85" t="str">
        <f>IF('AP-LIST_c9800'!E61&lt;&gt;"",CONCATENATE("username ",UPPER('AP-LIST_c9800'!E61)," mac"),"# no MAC")</f>
        <v>username 9CD57D1DB9F4 mac</v>
      </c>
    </row>
    <row r="62" spans="1:1">
      <c r="A62" s="85" t="str">
        <f>IF('AP-LIST_c9800'!E62&lt;&gt;"",CONCATENATE("username ",UPPER('AP-LIST_c9800'!E62)," mac"),"# no MAC")</f>
        <v>username 9CD57D1DDCC8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6" activePane="bottomLeft" state="frozen"/>
      <selection pane="bottomLeft" activeCell="A25" sqref="A25:A2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1493</v>
      </c>
      <c r="B1" s="3"/>
      <c r="C1" s="102" t="s">
        <v>1534</v>
      </c>
    </row>
    <row r="2" spans="1:3">
      <c r="A2" s="69" t="s">
        <v>1298</v>
      </c>
      <c r="B2" s="3"/>
    </row>
    <row r="3" spans="1:3">
      <c r="A3" s="6" t="s">
        <v>1491</v>
      </c>
      <c r="B3" s="3"/>
    </row>
    <row r="4" spans="1:3" ht="15.75" thickBot="1">
      <c r="A4" s="4" t="s">
        <v>1461</v>
      </c>
      <c r="B4" s="3"/>
    </row>
    <row r="5" spans="1:3">
      <c r="A5" s="110" t="str">
        <f>IF('AP-LIST_c9800'!D4="","",CONCATENATE("ap ",'AP-LIST_c9800'!N4))</f>
        <v>ap 34b8.8314.237c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outdoor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34b8.8314.336c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outdoor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34b8.8314.22d8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e44e.2db4.cf4c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e44e.2db5.7f20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9cd5.7dc0.8368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e44e.2dac.f41c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e44e.2db5.5d8c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e44e.2db4.bb98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a49b.cd51.0f98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488b.0a77.9020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outdoor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488b.0a77.9f2c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outdoor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34b8.8314.113c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e44e.2db4.b7cc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e44e.2db4.e764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e44e.2db4.4138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e44e.2dad.360c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e44e.2dad.460c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e44e.2dad.5144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e44e.2dad.3d1c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e44e.2dad.3bdc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e44e.2dad.61e4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1006.ed52.1638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488b.0a77.9f1c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outdoor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488b.0a77.97fc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outdoor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488b.0a77.8e3c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outdoor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488b.0a77.954c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outdoor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488b.0a77.94e4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488b.0a77.99bc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488b.0a77.9520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outdoor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488b.0a77.9d30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outdoor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488b.0a77.95e8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outdoor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1006.ed52.c880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34b8.8314.eff0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outdoor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9cd5.7dc0.5ffc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indoor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2c1a.05ac.ac8c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indoor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34b8.8314.eb9c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>
      <c r="A151" s="85" t="str">
        <f>IF(A149="","",CONCATENATE("rf-tag ",'AP-LIST_c9800'!I40))</f>
        <v>rf-tag outdoor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9cd5.7dc0.8968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>
      <c r="A155" s="85" t="str">
        <f>IF(A153="","",CONCATENATE("rf-tag ",'AP-LIST_c9800'!I41))</f>
        <v>rf-tag indoor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9cd5.7dc0.7530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>
      <c r="A159" s="85" t="str">
        <f>IF(A157="","",CONCATENATE("rf-tag ",'AP-LIST_c9800'!I42))</f>
        <v>rf-tag indoor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488b.0a77.9774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>
      <c r="A163" s="85" t="str">
        <f>IF(A161="","",CONCATENATE("rf-tag ",'AP-LIST_c9800'!I43))</f>
        <v>rf-tag outdoor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488b.0a77.957c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>
      <c r="A167" s="85" t="str">
        <f>IF(A165="","",CONCATENATE("rf-tag ",'AP-LIST_c9800'!I44))</f>
        <v>rf-tag outdoor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488b.0a77.0af4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>
      <c r="A171" s="85" t="str">
        <f>IF(A169="","",CONCATENATE("rf-tag ",'AP-LIST_c9800'!I45))</f>
        <v>rf-tag outdoor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488b.0a77.9594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17"/>
    </row>
    <row r="175" spans="1:3">
      <c r="A175" s="85" t="str">
        <f>IF(A173="","",CONCATENATE("rf-tag ",'AP-LIST_c9800'!I46))</f>
        <v>rf-tag outdoor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488b.0a77.9454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17"/>
    </row>
    <row r="179" spans="1:3">
      <c r="A179" s="85" t="str">
        <f>IF(A177="","",CONCATENATE("rf-tag ",'AP-LIST_c9800'!I47))</f>
        <v>rf-tag outdoor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34b8.8315.1008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17"/>
    </row>
    <row r="183" spans="1:3">
      <c r="A183" s="85" t="str">
        <f>IF(A181="","",CONCATENATE("rf-tag ",'AP-LIST_c9800'!I48))</f>
        <v>rf-tag outdoor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488b.0a77.9ac0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17"/>
    </row>
    <row r="187" spans="1:3">
      <c r="A187" s="85" t="str">
        <f>IF(A185="","",CONCATENATE("rf-tag ",'AP-LIST_c9800'!I49))</f>
        <v>rf-tag outdoor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488b.0a77.a0d0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17"/>
    </row>
    <row r="191" spans="1:3">
      <c r="A191" s="85" t="str">
        <f>IF(A189="","",CONCATENATE("rf-tag ",'AP-LIST_c9800'!I50))</f>
        <v>rf-tag outdoor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488b.0a77.9f6c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17"/>
    </row>
    <row r="195" spans="1:3">
      <c r="A195" s="85" t="str">
        <f>IF(A193="","",CONCATENATE("rf-tag ",'AP-LIST_c9800'!I51))</f>
        <v>rf-tag outdoor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488b.0a77.966c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17"/>
    </row>
    <row r="199" spans="1:3">
      <c r="A199" s="85" t="str">
        <f>IF(A197="","",CONCATENATE("rf-tag ",'AP-LIST_c9800'!I52))</f>
        <v>rf-tag outdoor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>ap 34b8.8315.0758</v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>policy-tag bahag-policy-tag_SmartHome</v>
      </c>
      <c r="B202" s="3"/>
      <c r="C202" s="117"/>
    </row>
    <row r="203" spans="1:3">
      <c r="A203" s="85" t="str">
        <f>IF(A201="","",CONCATENATE("rf-tag ",'AP-LIST_c9800'!I53))</f>
        <v>rf-tag outdoor</v>
      </c>
      <c r="B203" s="3"/>
      <c r="C203" s="117"/>
    </row>
    <row r="204" spans="1:3" ht="15.75" thickBot="1">
      <c r="A204" s="111" t="str">
        <f>IF(A201="","",CONCATENATE("site-tag ",tag_site_default))</f>
        <v>site-tag flex-site-tag</v>
      </c>
      <c r="B204" s="3"/>
      <c r="C204" s="117"/>
    </row>
    <row r="205" spans="1:3">
      <c r="A205" s="110" t="str">
        <f>IF('AP-LIST_c9800'!D54="","",CONCATENATE("ap ",'AP-LIST_c9800'!N54))</f>
        <v>ap 488b.0a77.964c</v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>policy-tag bahag-policy-tag_SmartHome</v>
      </c>
      <c r="B206" s="3"/>
      <c r="C206" s="117"/>
    </row>
    <row r="207" spans="1:3">
      <c r="A207" s="85" t="str">
        <f>IF(A205="","",CONCATENATE("rf-tag ",'AP-LIST_c9800'!I54))</f>
        <v>rf-tag outdoor</v>
      </c>
      <c r="B207" s="3"/>
      <c r="C207" s="117"/>
    </row>
    <row r="208" spans="1:3" ht="15.75" thickBot="1">
      <c r="A208" s="111" t="str">
        <f>IF(A205="","",CONCATENATE("site-tag ",tag_site_default))</f>
        <v>site-tag flex-site-tag</v>
      </c>
      <c r="B208" s="3"/>
      <c r="C208" s="117"/>
    </row>
    <row r="209" spans="1:3">
      <c r="A209" s="110" t="str">
        <f>IF('AP-LIST_c9800'!D55="","",CONCATENATE("ap ",'AP-LIST_c9800'!N55))</f>
        <v>ap 488b.0a77.9fd4</v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>policy-tag bahag-policy-tag_SmartHome</v>
      </c>
      <c r="B210" s="3"/>
      <c r="C210" s="117"/>
    </row>
    <row r="211" spans="1:3">
      <c r="A211" s="85" t="str">
        <f>IF(A209="","",CONCATENATE("rf-tag ",'AP-LIST_c9800'!I55))</f>
        <v>rf-tag outdoor</v>
      </c>
      <c r="B211" s="3"/>
      <c r="C211" s="117"/>
    </row>
    <row r="212" spans="1:3" ht="15.75" thickBot="1">
      <c r="A212" s="111" t="str">
        <f>IF(A209="","",CONCATENATE("site-tag ",tag_site_default))</f>
        <v>site-tag flex-site-tag</v>
      </c>
      <c r="B212" s="3"/>
      <c r="C212" s="117"/>
    </row>
    <row r="213" spans="1:3">
      <c r="A213" s="110" t="str">
        <f>IF('AP-LIST_c9800'!D56="","",CONCATENATE("ap ",'AP-LIST_c9800'!N56))</f>
        <v>ap 488b.0a77.9ae8</v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>policy-tag bahag-policy-tag_SmartHome</v>
      </c>
      <c r="B214" s="3"/>
      <c r="C214" s="117"/>
    </row>
    <row r="215" spans="1:3">
      <c r="A215" s="85" t="str">
        <f>IF(A213="","",CONCATENATE("rf-tag ",'AP-LIST_c9800'!I56))</f>
        <v>rf-tag outdoor</v>
      </c>
      <c r="B215" s="3"/>
      <c r="C215" s="117"/>
    </row>
    <row r="216" spans="1:3" ht="15.75" thickBot="1">
      <c r="A216" s="111" t="str">
        <f t="shared" ref="A216" si="0">IF(A213="","",CONCATENATE("site-tag ",tag_site_default))</f>
        <v>site-tag flex-site-tag</v>
      </c>
      <c r="B216" s="3"/>
      <c r="C216" s="117"/>
    </row>
    <row r="217" spans="1:3">
      <c r="A217" s="110" t="str">
        <f>IF('AP-LIST_c9800'!D57="","",CONCATENATE("ap ",'AP-LIST_c9800'!N57))</f>
        <v>ap 488b.0a77.9fdc</v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>policy-tag bahag-policy-tag_SmartHome</v>
      </c>
      <c r="B218" s="3"/>
      <c r="C218" s="117"/>
    </row>
    <row r="219" spans="1:3">
      <c r="A219" s="85" t="str">
        <f>IF(A217="","",CONCATENATE("rf-tag ",'AP-LIST_c9800'!I57))</f>
        <v>rf-tag outdoor</v>
      </c>
      <c r="B219" s="3"/>
      <c r="C219" s="117"/>
    </row>
    <row r="220" spans="1:3" ht="15.75" thickBot="1">
      <c r="A220" s="111" t="str">
        <f t="shared" ref="A220" si="1">IF(A217="","",CONCATENATE("site-tag ",tag_site_default))</f>
        <v>site-tag flex-site-tag</v>
      </c>
      <c r="B220" s="3"/>
      <c r="C220" s="117"/>
    </row>
    <row r="221" spans="1:3">
      <c r="A221" s="110" t="str">
        <f>IF('AP-LIST_c9800'!D58="","",CONCATENATE("ap ",'AP-LIST_c9800'!N58))</f>
        <v>ap 488b.0a77.9564</v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>policy-tag bahag-policy-tag_SmartHome</v>
      </c>
      <c r="B222" s="3"/>
      <c r="C222" s="117"/>
    </row>
    <row r="223" spans="1:3">
      <c r="A223" s="85" t="str">
        <f>IF(A221="","",CONCATENATE("rf-tag ",'AP-LIST_c9800'!I58))</f>
        <v>rf-tag outdoor</v>
      </c>
      <c r="B223" s="3"/>
      <c r="C223" s="117"/>
    </row>
    <row r="224" spans="1:3" ht="15.75" thickBot="1">
      <c r="A224" s="111" t="str">
        <f t="shared" ref="A224" si="2">IF(A221="","",CONCATENATE("site-tag ",tag_site_default))</f>
        <v>site-tag flex-site-tag</v>
      </c>
      <c r="B224" s="3"/>
      <c r="C224" s="117"/>
    </row>
    <row r="225" spans="1:3">
      <c r="A225" s="110" t="str">
        <f>IF('AP-LIST_c9800'!D59="","",CONCATENATE("ap ",'AP-LIST_c9800'!N59))</f>
        <v>ap 488b.0a77.9ef8</v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>policy-tag bahag-policy-tag_SmartHome</v>
      </c>
      <c r="B226" s="3"/>
      <c r="C226" s="117"/>
    </row>
    <row r="227" spans="1:3">
      <c r="A227" s="85" t="str">
        <f>IF(A225="","",CONCATENATE("rf-tag ",'AP-LIST_c9800'!I59))</f>
        <v>rf-tag outdoor</v>
      </c>
      <c r="B227" s="3"/>
      <c r="C227" s="117"/>
    </row>
    <row r="228" spans="1:3" ht="15.75" thickBot="1">
      <c r="A228" s="111" t="str">
        <f t="shared" ref="A228" si="3">IF(A225="","",CONCATENATE("site-tag ",tag_site_default))</f>
        <v>site-tag flex-site-tag</v>
      </c>
      <c r="B228" s="3"/>
      <c r="C228" s="117"/>
    </row>
    <row r="229" spans="1:3">
      <c r="A229" s="110" t="str">
        <f>IF('AP-LIST_c9800'!D60="","",CONCATENATE("ap ",'AP-LIST_c9800'!N60))</f>
        <v>ap 9cd5.7d1d.9578</v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>policy-tag bahag-policy-tag_SmartHome</v>
      </c>
      <c r="B230" s="3"/>
      <c r="C230" s="117"/>
    </row>
    <row r="231" spans="1:3">
      <c r="A231" s="85" t="str">
        <f>IF(A229="","",CONCATENATE("rf-tag ",'AP-LIST_c9800'!I60))</f>
        <v>rf-tag indoor</v>
      </c>
      <c r="B231" s="3"/>
      <c r="C231" s="117"/>
    </row>
    <row r="232" spans="1:3" ht="15.75" thickBot="1">
      <c r="A232" s="111" t="str">
        <f t="shared" ref="A232" si="4">IF(A229="","",CONCATENATE("site-tag ",tag_site_default))</f>
        <v>site-tag flex-site-tag</v>
      </c>
      <c r="B232" s="3"/>
      <c r="C232" s="117"/>
    </row>
    <row r="233" spans="1:3">
      <c r="A233" s="110" t="str">
        <f>IF('AP-LIST_c9800'!D61="","",CONCATENATE("ap ",'AP-LIST_c9800'!N61))</f>
        <v>ap 9cd5.7d1d.b9f4</v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>policy-tag bahag-policy-tag_SmartHome</v>
      </c>
      <c r="B234" s="3"/>
      <c r="C234" s="117"/>
    </row>
    <row r="235" spans="1:3">
      <c r="A235" s="85" t="str">
        <f>IF(A233="","",CONCATENATE("rf-tag ",'AP-LIST_c9800'!I61))</f>
        <v>rf-tag indoor</v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>site-tag flex-site-tag</v>
      </c>
      <c r="B236" s="3"/>
      <c r="C236" s="117"/>
    </row>
    <row r="237" spans="1:3">
      <c r="A237" s="110" t="str">
        <f>IF('AP-LIST_c9800'!D62="","",CONCATENATE("ap ",'AP-LIST_c9800'!N62))</f>
        <v>ap 9cd5.7d1d.dcc8</v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>policy-tag bahag-policy-tag_SmartHome</v>
      </c>
      <c r="B238" s="3"/>
      <c r="C238" s="117"/>
    </row>
    <row r="239" spans="1:3">
      <c r="A239" s="85" t="str">
        <f>IF(A237="","",CONCATENATE("rf-tag ",'AP-LIST_c9800'!I62))</f>
        <v>rf-tag indoor</v>
      </c>
      <c r="B239" s="3"/>
      <c r="C239" s="117"/>
    </row>
    <row r="240" spans="1:3" ht="15.75" thickBot="1">
      <c r="A240" s="111" t="str">
        <f t="shared" si="5"/>
        <v>site-tag flex-site-tag</v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tftp://10.49.110.80/bauhaus/rollout_c9800_17.6.4/561/561_c9800-CL_17.06.04_v0.1.cfg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tftp://10.49.110.80/bauhaus/rollout_c9800_17.6.4/561/561_c9800-CL_17.06.04_v1.0.cfg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1" activePane="bottomLeft" state="frozen"/>
      <selection pane="bottomLeft" activeCell="A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172.17.148.11 10.49.150.68</v>
      </c>
    </row>
    <row r="10" spans="1:1">
      <c r="A10" s="85" t="str">
        <f>CONCATENATE("ntp server ",var_ip_ntp)</f>
        <v>ntp server 172.17.148.11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de0561swlc20002</v>
      </c>
    </row>
    <row r="19" spans="1:1">
      <c r="A19" s="85" t="str">
        <f>CONCATENATE("wireless mobility group name de0",var_nl)</f>
        <v>wireless mobility group name de0561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de0561</v>
      </c>
    </row>
    <row r="22" spans="1:1">
      <c r="A22" s="85" t="str">
        <f>CONCATENATE("wireless mobility multicast ipv4 ",var_mcast_wlc2)</f>
        <v>wireless mobility multicast ipv4 239.254.148.195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tftp://10.33.93.112/bauhaus/rollout_c9800_17.6.4/561/server.pfx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17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mE1NjIyNDAyZGUwYTFlNGY3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172.17.148.11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de0561swlc20002 10.254.148.195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0 $561Smar7hau$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2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9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AP34B8.8314.237C name de0561ncap20001</v>
      </c>
    </row>
    <row r="5" spans="1:1">
      <c r="A5" s="85" t="str">
        <f>IF('AP-LIST_c9800'!E5="","#",CONCATENATE("ap name AP",'AP-LIST_c9800'!M5," name ",'AP-LIST_c9800'!B5))</f>
        <v>ap name AP34B8.8314.336C name de0561ncap20002</v>
      </c>
    </row>
    <row r="6" spans="1:1">
      <c r="A6" s="85" t="str">
        <f>IF('AP-LIST_c9800'!E6="","#",CONCATENATE("ap name AP",'AP-LIST_c9800'!M6," name ",'AP-LIST_c9800'!B6))</f>
        <v>ap name AP34B8.8314.22D8 name de0561ncap20003</v>
      </c>
    </row>
    <row r="7" spans="1:1">
      <c r="A7" s="85" t="str">
        <f>IF('AP-LIST_c9800'!E7="","#",CONCATENATE("ap name AP",'AP-LIST_c9800'!M7," name ",'AP-LIST_c9800'!B7))</f>
        <v>ap name APE44E.2DB4.CF4C name de0561ncap20004</v>
      </c>
    </row>
    <row r="8" spans="1:1">
      <c r="A8" s="85" t="str">
        <f>IF('AP-LIST_c9800'!E8="","#",CONCATENATE("ap name AP",'AP-LIST_c9800'!M8," name ",'AP-LIST_c9800'!B8))</f>
        <v>ap name APE44E.2DB5.7F20 name de0561ncap20005</v>
      </c>
    </row>
    <row r="9" spans="1:1">
      <c r="A9" s="85" t="str">
        <f>IF('AP-LIST_c9800'!E9="","#",CONCATENATE("ap name AP",'AP-LIST_c9800'!M9," name ",'AP-LIST_c9800'!B9))</f>
        <v>ap name AP9CD5.7DC0.8368 name de0561ncap20006</v>
      </c>
    </row>
    <row r="10" spans="1:1">
      <c r="A10" s="85" t="str">
        <f>IF('AP-LIST_c9800'!E10="","#",CONCATENATE("ap name AP",'AP-LIST_c9800'!M10," name ",'AP-LIST_c9800'!B10))</f>
        <v>ap name APE44E.2DAC.F41C name de0561ncap20007</v>
      </c>
    </row>
    <row r="11" spans="1:1">
      <c r="A11" s="85" t="str">
        <f>IF('AP-LIST_c9800'!E11="","#",CONCATENATE("ap name AP",'AP-LIST_c9800'!M11," name ",'AP-LIST_c9800'!B11))</f>
        <v>ap name APE44E.2DB5.5D8C name de0561ncap20008</v>
      </c>
    </row>
    <row r="12" spans="1:1">
      <c r="A12" s="85" t="str">
        <f>IF('AP-LIST_c9800'!E12="","#",CONCATENATE("ap name AP",'AP-LIST_c9800'!M12," name ",'AP-LIST_c9800'!B12))</f>
        <v>ap name APE44E.2DB4.BB98 name de0561ncap20009</v>
      </c>
    </row>
    <row r="13" spans="1:1">
      <c r="A13" s="85" t="str">
        <f>IF('AP-LIST_c9800'!E13="","#",CONCATENATE("ap name AP",'AP-LIST_c9800'!M13," name ",'AP-LIST_c9800'!B13))</f>
        <v>ap name APA49B.CD51.0F98 name de0561ncap20010</v>
      </c>
    </row>
    <row r="14" spans="1:1">
      <c r="A14" s="85" t="str">
        <f>IF('AP-LIST_c9800'!E14="","#",CONCATENATE("ap name AP",'AP-LIST_c9800'!M14," name ",'AP-LIST_c9800'!B14))</f>
        <v>ap name AP488B.0A77.9020 name de0561ncap20011</v>
      </c>
    </row>
    <row r="15" spans="1:1">
      <c r="A15" s="85" t="str">
        <f>IF('AP-LIST_c9800'!E15="","#",CONCATENATE("ap name AP",'AP-LIST_c9800'!M15," name ",'AP-LIST_c9800'!B15))</f>
        <v>ap name AP488B.0A77.9F2C name de0561ncap20012</v>
      </c>
    </row>
    <row r="16" spans="1:1">
      <c r="A16" s="85" t="str">
        <f>IF('AP-LIST_c9800'!E16="","#",CONCATENATE("ap name AP",'AP-LIST_c9800'!M16," name ",'AP-LIST_c9800'!B16))</f>
        <v>ap name AP34B8.8314.113C name de0561ncap20013</v>
      </c>
    </row>
    <row r="17" spans="1:1">
      <c r="A17" s="85" t="str">
        <f>IF('AP-LIST_c9800'!E17="","#",CONCATENATE("ap name AP",'AP-LIST_c9800'!M17," name ",'AP-LIST_c9800'!B17))</f>
        <v>ap name APE44E.2DB4.B7CC name de0561ncap20014</v>
      </c>
    </row>
    <row r="18" spans="1:1">
      <c r="A18" s="85" t="str">
        <f>IF('AP-LIST_c9800'!E18="","#",CONCATENATE("ap name AP",'AP-LIST_c9800'!M18," name ",'AP-LIST_c9800'!B18))</f>
        <v>ap name APE44E.2DB4.E764 name de0561ncap20015</v>
      </c>
    </row>
    <row r="19" spans="1:1">
      <c r="A19" s="85" t="str">
        <f>IF('AP-LIST_c9800'!E19="","#",CONCATENATE("ap name AP",'AP-LIST_c9800'!M19," name ",'AP-LIST_c9800'!B19))</f>
        <v>ap name APE44E.2DB4.4138 name de0561ncap20016</v>
      </c>
    </row>
    <row r="20" spans="1:1">
      <c r="A20" s="85" t="str">
        <f>IF('AP-LIST_c9800'!E20="","#",CONCATENATE("ap name AP",'AP-LIST_c9800'!M20," name ",'AP-LIST_c9800'!B20))</f>
        <v>ap name APE44E.2DAD.360C name de0561ncap20017</v>
      </c>
    </row>
    <row r="21" spans="1:1">
      <c r="A21" s="85" t="str">
        <f>IF('AP-LIST_c9800'!E21="","#",CONCATENATE("ap name AP",'AP-LIST_c9800'!M21," name ",'AP-LIST_c9800'!B21))</f>
        <v>ap name APE44E.2DAD.460C name de0561ncap20018</v>
      </c>
    </row>
    <row r="22" spans="1:1">
      <c r="A22" s="85" t="str">
        <f>IF('AP-LIST_c9800'!E22="","#",CONCATENATE("ap name AP",'AP-LIST_c9800'!M22," name ",'AP-LIST_c9800'!B22))</f>
        <v>ap name APE44E.2DAD.5144 name de0561ncap20019</v>
      </c>
    </row>
    <row r="23" spans="1:1">
      <c r="A23" s="85" t="str">
        <f>IF('AP-LIST_c9800'!E23="","#",CONCATENATE("ap name AP",'AP-LIST_c9800'!M23," name ",'AP-LIST_c9800'!B23))</f>
        <v>ap name APE44E.2DAD.3D1C name de0561ncap20020</v>
      </c>
    </row>
    <row r="24" spans="1:1">
      <c r="A24" s="85" t="str">
        <f>IF('AP-LIST_c9800'!E24="","#",CONCATENATE("ap name AP",'AP-LIST_c9800'!M24," name ",'AP-LIST_c9800'!B24))</f>
        <v>ap name APE44E.2DAD.3BDC name de0561ncap20021</v>
      </c>
    </row>
    <row r="25" spans="1:1">
      <c r="A25" s="85" t="str">
        <f>IF('AP-LIST_c9800'!E25="","#",CONCATENATE("ap name AP",'AP-LIST_c9800'!M25," name ",'AP-LIST_c9800'!B25))</f>
        <v>ap name APE44E.2DAD.61E4 name de0561ncap20022</v>
      </c>
    </row>
    <row r="26" spans="1:1">
      <c r="A26" s="85" t="str">
        <f>IF('AP-LIST_c9800'!E26="","#",CONCATENATE("ap name AP",'AP-LIST_c9800'!M26," name ",'AP-LIST_c9800'!B26))</f>
        <v>ap name AP1006.ED52.1638 name de0561ncap20023</v>
      </c>
    </row>
    <row r="27" spans="1:1">
      <c r="A27" s="85" t="str">
        <f>IF('AP-LIST_c9800'!E27="","#",CONCATENATE("ap name AP",'AP-LIST_c9800'!M27," name ",'AP-LIST_c9800'!B27))</f>
        <v>ap name AP488B.0A77.9F1C name de0561ncap20024</v>
      </c>
    </row>
    <row r="28" spans="1:1">
      <c r="A28" s="85" t="str">
        <f>IF('AP-LIST_c9800'!E28="","#",CONCATENATE("ap name AP",'AP-LIST_c9800'!M28," name ",'AP-LIST_c9800'!B28))</f>
        <v>ap name AP488B.0A77.97FC name de0561ncap20025</v>
      </c>
    </row>
    <row r="29" spans="1:1">
      <c r="A29" s="85" t="str">
        <f>IF('AP-LIST_c9800'!E29="","#",CONCATENATE("ap name AP",'AP-LIST_c9800'!M29," name ",'AP-LIST_c9800'!B29))</f>
        <v>ap name AP488B.0A77.8E3C name de0561ncap20026</v>
      </c>
    </row>
    <row r="30" spans="1:1">
      <c r="A30" s="85" t="str">
        <f>IF('AP-LIST_c9800'!E30="","#",CONCATENATE("ap name AP",'AP-LIST_c9800'!M30," name ",'AP-LIST_c9800'!B30))</f>
        <v>ap name AP488B.0A77.954C name de0561ncap20027</v>
      </c>
    </row>
    <row r="31" spans="1:1">
      <c r="A31" s="85" t="str">
        <f>IF('AP-LIST_c9800'!E31="","#",CONCATENATE("ap name AP",'AP-LIST_c9800'!M31," name ",'AP-LIST_c9800'!B31))</f>
        <v>ap name AP488B.0A77.94E4 name de0561ncap20028</v>
      </c>
    </row>
    <row r="32" spans="1:1">
      <c r="A32" s="85" t="str">
        <f>IF('AP-LIST_c9800'!E32="","#",CONCATENATE("ap name AP",'AP-LIST_c9800'!M32," name ",'AP-LIST_c9800'!B32))</f>
        <v>ap name AP488B.0A77.99BC name de0561ncap20029</v>
      </c>
    </row>
    <row r="33" spans="1:1">
      <c r="A33" s="85" t="str">
        <f>IF('AP-LIST_c9800'!E33="","#",CONCATENATE("ap name AP",'AP-LIST_c9800'!M33," name ",'AP-LIST_c9800'!B33))</f>
        <v>ap name AP488B.0A77.9520 name de0561ncap20030</v>
      </c>
    </row>
    <row r="34" spans="1:1">
      <c r="A34" s="85" t="str">
        <f>IF('AP-LIST_c9800'!E34="","#",CONCATENATE("ap name AP",'AP-LIST_c9800'!M34," name ",'AP-LIST_c9800'!B34))</f>
        <v>ap name AP488B.0A77.9D30 name de0561ncap20031</v>
      </c>
    </row>
    <row r="35" spans="1:1">
      <c r="A35" s="85" t="str">
        <f>IF('AP-LIST_c9800'!E35="","#",CONCATENATE("ap name AP",'AP-LIST_c9800'!M35," name ",'AP-LIST_c9800'!B35))</f>
        <v>ap name AP488B.0A77.95E8 name de0561ncap20032</v>
      </c>
    </row>
    <row r="36" spans="1:1">
      <c r="A36" s="85" t="str">
        <f>IF('AP-LIST_c9800'!E36="","#",CONCATENATE("ap name AP",'AP-LIST_c9800'!M36," name ",'AP-LIST_c9800'!B36))</f>
        <v>ap name AP1006.ED52.C880 name de0561ncap20033</v>
      </c>
    </row>
    <row r="37" spans="1:1">
      <c r="A37" s="85" t="str">
        <f>IF('AP-LIST_c9800'!E37="","#",CONCATENATE("ap name AP",'AP-LIST_c9800'!M37," name ",'AP-LIST_c9800'!B37))</f>
        <v>ap name AP34B8.8314.EFF0 name de0561ncap20034</v>
      </c>
    </row>
    <row r="38" spans="1:1">
      <c r="A38" s="85" t="str">
        <f>IF('AP-LIST_c9800'!E38="","#",CONCATENATE("ap name AP",'AP-LIST_c9800'!M38," name ",'AP-LIST_c9800'!B38))</f>
        <v>ap name AP9CD5.7DC0.5FFC name de0561ncap20035</v>
      </c>
    </row>
    <row r="39" spans="1:1">
      <c r="A39" s="85" t="str">
        <f>IF('AP-LIST_c9800'!E39="","#",CONCATENATE("ap name AP",'AP-LIST_c9800'!M39," name ",'AP-LIST_c9800'!B39))</f>
        <v>ap name AP2C1A.05AC.AC8C name de0561ncap20036</v>
      </c>
    </row>
    <row r="40" spans="1:1">
      <c r="A40" s="85" t="str">
        <f>IF('AP-LIST_c9800'!E40="","#",CONCATENATE("ap name AP",'AP-LIST_c9800'!M40," name ",'AP-LIST_c9800'!B40))</f>
        <v>ap name AP34B8.8314.EB9C name de0561ncap20037</v>
      </c>
    </row>
    <row r="41" spans="1:1">
      <c r="A41" s="85" t="str">
        <f>IF('AP-LIST_c9800'!E41="","#",CONCATENATE("ap name AP",'AP-LIST_c9800'!M41," name ",'AP-LIST_c9800'!B41))</f>
        <v>ap name AP9CD5.7DC0.8968 name de0561ncap20038</v>
      </c>
    </row>
    <row r="42" spans="1:1">
      <c r="A42" s="85" t="str">
        <f>IF('AP-LIST_c9800'!E42="","#",CONCATENATE("ap name AP",'AP-LIST_c9800'!M42," name ",'AP-LIST_c9800'!B42))</f>
        <v>ap name AP9CD5.7DC0.7530 name de0561ncap20039</v>
      </c>
    </row>
    <row r="43" spans="1:1">
      <c r="A43" s="85" t="str">
        <f>IF('AP-LIST_c9800'!E43="","#",CONCATENATE("ap name AP",'AP-LIST_c9800'!M43," name ",'AP-LIST_c9800'!B43))</f>
        <v>ap name AP488B.0A77.9774 name de0561ncap20040</v>
      </c>
    </row>
    <row r="44" spans="1:1">
      <c r="A44" s="85" t="str">
        <f>IF('AP-LIST_c9800'!E44="","#",CONCATENATE("ap name AP",'AP-LIST_c9800'!M44," name ",'AP-LIST_c9800'!B44))</f>
        <v>ap name AP488B.0A77.957C name de0561ncap20041</v>
      </c>
    </row>
    <row r="45" spans="1:1">
      <c r="A45" s="85" t="str">
        <f>IF('AP-LIST_c9800'!E45="","#",CONCATENATE("ap name AP",'AP-LIST_c9800'!M45," name ",'AP-LIST_c9800'!B45))</f>
        <v>ap name AP488B.0A77.0AF4 name de0561ncap20042</v>
      </c>
    </row>
    <row r="46" spans="1:1">
      <c r="A46" s="85" t="str">
        <f>IF('AP-LIST_c9800'!E46="","#",CONCATENATE("ap name AP",'AP-LIST_c9800'!M46," name ",'AP-LIST_c9800'!B46))</f>
        <v>ap name AP488B.0A77.9594 name de0561ncap20043</v>
      </c>
    </row>
    <row r="47" spans="1:1">
      <c r="A47" s="85" t="str">
        <f>IF('AP-LIST_c9800'!E47="","#",CONCATENATE("ap name AP",'AP-LIST_c9800'!M47," name ",'AP-LIST_c9800'!B47))</f>
        <v>ap name AP488B.0A77.9454 name de0561ncap20044</v>
      </c>
    </row>
    <row r="48" spans="1:1">
      <c r="A48" s="85" t="str">
        <f>IF('AP-LIST_c9800'!E48="","#",CONCATENATE("ap name AP",'AP-LIST_c9800'!M48," name ",'AP-LIST_c9800'!B48))</f>
        <v>ap name AP34B8.8315.1008 name de0561ncap20045</v>
      </c>
    </row>
    <row r="49" spans="1:1">
      <c r="A49" s="85" t="str">
        <f>IF('AP-LIST_c9800'!E49="","#",CONCATENATE("ap name AP",'AP-LIST_c9800'!M49," name ",'AP-LIST_c9800'!B49))</f>
        <v>ap name AP488B.0A77.9AC0 name de0561ncap20046</v>
      </c>
    </row>
    <row r="50" spans="1:1">
      <c r="A50" s="85" t="str">
        <f>IF('AP-LIST_c9800'!E50="","#",CONCATENATE("ap name AP",'AP-LIST_c9800'!M50," name ",'AP-LIST_c9800'!B50))</f>
        <v>ap name AP488B.0A77.A0D0 name de0561ncap20047</v>
      </c>
    </row>
    <row r="51" spans="1:1">
      <c r="A51" s="85" t="str">
        <f>IF('AP-LIST_c9800'!E51="","#",CONCATENATE("ap name AP",'AP-LIST_c9800'!M51," name ",'AP-LIST_c9800'!B51))</f>
        <v>ap name AP488B.0A77.9F6C name de0561ncap20048</v>
      </c>
    </row>
    <row r="52" spans="1:1">
      <c r="A52" s="85" t="str">
        <f>IF('AP-LIST_c9800'!E52="","#",CONCATENATE("ap name AP",'AP-LIST_c9800'!M52," name ",'AP-LIST_c9800'!B52))</f>
        <v>ap name AP488B.0A77.966C name de0561ncap20049</v>
      </c>
    </row>
    <row r="53" spans="1:1">
      <c r="A53" s="85" t="str">
        <f>IF('AP-LIST_c9800'!E53="","#",CONCATENATE("ap name AP",'AP-LIST_c9800'!M53," name ",'AP-LIST_c9800'!B53))</f>
        <v>ap name AP34B8.8315.0758 name de0561ncap20050</v>
      </c>
    </row>
    <row r="54" spans="1:1">
      <c r="A54" s="85" t="str">
        <f>IF('AP-LIST_c9800'!E54="","#",CONCATENATE("ap name AP",'AP-LIST_c9800'!M54," name ",'AP-LIST_c9800'!B54))</f>
        <v>ap name AP488B.0A77.964C name de0561ncap20051</v>
      </c>
    </row>
    <row r="55" spans="1:1">
      <c r="A55" s="85" t="str">
        <f>IF('AP-LIST_c9800'!E55="","#",CONCATENATE("ap name AP",'AP-LIST_c9800'!M55," name ",'AP-LIST_c9800'!B55))</f>
        <v>ap name AP488B.0A77.9FD4 name de0561ncap20052</v>
      </c>
    </row>
    <row r="56" spans="1:1">
      <c r="A56" s="85" t="str">
        <f>IF('AP-LIST_c9800'!E56="","#",CONCATENATE("ap name AP",'AP-LIST_c9800'!M56," name ",'AP-LIST_c9800'!B56))</f>
        <v>ap name AP488B.0A77.9AE8 name de0561ncap20053</v>
      </c>
    </row>
    <row r="57" spans="1:1">
      <c r="A57" s="85" t="str">
        <f>IF('AP-LIST_c9800'!E57="","#",CONCATENATE("ap name AP",'AP-LIST_c9800'!M57," name ",'AP-LIST_c9800'!B57))</f>
        <v>ap name AP488B.0A77.9FDC name de0561ncap20054</v>
      </c>
    </row>
    <row r="58" spans="1:1">
      <c r="A58" s="85" t="str">
        <f>IF('AP-LIST_c9800'!E58="","#",CONCATENATE("ap name AP",'AP-LIST_c9800'!M58," name ",'AP-LIST_c9800'!B58))</f>
        <v>ap name AP488B.0A77.9564 name de0561ncap20055</v>
      </c>
    </row>
    <row r="59" spans="1:1">
      <c r="A59" s="85" t="str">
        <f>IF('AP-LIST_c9800'!E59="","#",CONCATENATE("ap name AP",'AP-LIST_c9800'!M59," name ",'AP-LIST_c9800'!B59))</f>
        <v>ap name AP488B.0A77.9EF8 name de0561ncap20056</v>
      </c>
    </row>
    <row r="60" spans="1:1">
      <c r="A60" s="85" t="str">
        <f>IF('AP-LIST_c9800'!E60="","#",CONCATENATE("ap name AP",'AP-LIST_c9800'!M60," name ",'AP-LIST_c9800'!B60))</f>
        <v>ap name AP9CD5.7D1D.9578 name de0561ncap20057</v>
      </c>
    </row>
    <row r="61" spans="1:1">
      <c r="A61" s="85" t="str">
        <f>IF('AP-LIST_c9800'!E61="","#",CONCATENATE("ap name AP",'AP-LIST_c9800'!M61," name ",'AP-LIST_c9800'!B61))</f>
        <v>ap name AP9CD5.7D1D.B9F4 name de0561ncap20058</v>
      </c>
    </row>
    <row r="62" spans="1:1">
      <c r="A62" s="85" t="str">
        <f>IF('AP-LIST_c9800'!E62="","#",CONCATENATE("ap name AP",'AP-LIST_c9800'!M62," name ",'AP-LIST_c9800'!B62))</f>
        <v>ap name AP9CD5.7D1D.DCC8 name de0561ncap20059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3" sqref="A3:A15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de0561ncap20001 static-ip ip-address 10.254.148.201 netmask 255.255.255.0 gateway 10.254.148.1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de0561ncap20002 static-ip ip-address 10.254.148.202 netmask 255.255.255.0 gateway 10.254.148.1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de0561ncap20003 static-ip ip-address 10.254.148.203 netmask 255.255.255.0 gateway 10.254.148.1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de0561ncap20004 static-ip ip-address 10.254.148.204 netmask 255.255.255.0 gateway 10.254.148.1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de0561ncap20005 static-ip ip-address 10.254.148.205 netmask 255.255.255.0 gateway 10.254.148.1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de0561ncap20006 static-ip ip-address 10.254.148.206 netmask 255.255.255.0 gateway 10.254.148.1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de0561ncap20007 static-ip ip-address 10.254.148.207 netmask 255.255.255.0 gateway 10.254.148.1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de0561ncap20008 static-ip ip-address 10.254.148.208 netmask 255.255.255.0 gateway 10.254.148.1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de0561ncap20009 static-ip ip-address 10.254.148.209 netmask 255.255.255.0 gateway 10.254.148.1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de0561ncap20010 static-ip ip-address 10.254.148.210 netmask 255.255.255.0 gateway 10.254.148.1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de0561ncap20011 static-ip ip-address 10.254.148.211 netmask 255.255.255.0 gateway 10.254.148.1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de0561ncap20012 static-ip ip-address 10.254.148.212 netmask 255.255.255.0 gateway 10.254.148.1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de0561ncap20013 static-ip ip-address 10.254.148.213 netmask 255.255.255.0 gateway 10.254.148.1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de0561ncap20014 static-ip ip-address 10.254.148.214 netmask 255.255.255.0 gateway 10.254.148.1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de0561ncap20015 static-ip ip-address 10.254.148.215 netmask 255.255.255.0 gateway 10.254.148.1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de0561ncap20016 static-ip ip-address 10.254.148.216 netmask 255.255.255.0 gateway 10.254.148.1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de0561ncap20017 static-ip ip-address 10.254.148.217 netmask 255.255.255.0 gateway 10.254.148.1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de0561ncap20018 static-ip ip-address 10.254.148.218 netmask 255.255.255.0 gateway 10.254.148.1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de0561ncap20019 static-ip ip-address 10.254.148.219 netmask 255.255.255.0 gateway 10.254.148.1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de0561ncap20020 static-ip ip-address 10.254.148.220 netmask 255.255.255.0 gateway 10.254.148.1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de0561ncap20021 static-ip ip-address 10.254.148.221 netmask 255.255.255.0 gateway 10.254.148.1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de0561ncap20022 static-ip ip-address 10.254.148.222 netmask 255.255.255.0 gateway 10.254.148.1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de0561ncap20023 static-ip ip-address 10.254.148.223 netmask 255.255.255.0 gateway 10.254.148.1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de0561ncap20024 static-ip ip-address 10.254.148.224 netmask 255.255.255.0 gateway 10.254.148.1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de0561ncap20025 static-ip ip-address 10.254.148.225 netmask 255.255.255.0 gateway 10.254.148.1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de0561ncap20026 static-ip ip-address 10.254.148.226 netmask 255.255.255.0 gateway 10.254.148.1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de0561ncap20027 static-ip ip-address 10.254.148.227 netmask 255.255.255.0 gateway 10.254.148.1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de0561ncap20028 static-ip ip-address 10.254.148.228 netmask 255.255.255.0 gateway 10.254.148.1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de0561ncap20029 static-ip ip-address 10.254.148.229 netmask 255.255.255.0 gateway 10.254.148.1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de0561ncap20030 static-ip ip-address 10.254.148.230 netmask 255.255.255.0 gateway 10.254.148.1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de0561ncap20031 static-ip ip-address 10.254.148.231 netmask 255.255.255.0 gateway 10.254.148.1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de0561ncap20032 static-ip ip-address 10.254.148.232 netmask 255.255.255.0 gateway 10.254.148.1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de0561ncap20033 static-ip ip-address 10.254.148.233 netmask 255.255.255.0 gateway 10.254.148.1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de0561ncap20034 static-ip ip-address 10.254.148.234 netmask 255.255.255.0 gateway 10.254.148.1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de0561ncap20035 static-ip ip-address 10.254.148.235 netmask 255.255.255.0 gateway 10.254.148.1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de0561ncap20036 static-ip ip-address 10.254.148.236 netmask 255.255.255.0 gateway 10.254.148.1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de0561ncap20037 static-ip ip-address 10.254.148.237 netmask 255.255.255.0 gateway 10.254.148.1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de0561ncap20038 static-ip ip-address 10.254.148.238 netmask 255.255.255.0 gateway 10.254.148.1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de0561ncap20039 static-ip ip-address 10.254.148.239 netmask 255.255.255.0 gateway 10.254.148.1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de0561ncap20040 static-ip ip-address 10.254.148.240 netmask 255.255.255.0 gateway 10.254.148.1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de0561ncap20041 static-ip ip-address 10.254.148.241 netmask 255.255.255.0 gateway 10.254.148.1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de0561ncap20042 static-ip ip-address 10.254.148.242 netmask 255.255.255.0 gateway 10.254.148.1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de0561ncap20043 static-ip ip-address 10.254.148.243 netmask 255.255.255.0 gateway 10.254.148.1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de0561ncap20044 static-ip ip-address 10.254.148.244 netmask 255.255.255.0 gateway 10.254.148.1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de0561ncap20045 static-ip ip-address 10.254.148.245 netmask 255.255.255.0 gateway 10.254.148.1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de0561ncap20046 static-ip ip-address 10.254.148.246 netmask 255.255.255.0 gateway 10.254.148.1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de0561ncap20047 static-ip ip-address 10.254.148.247 netmask 255.255.255.0 gateway 10.254.148.1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de0561ncap20048 static-ip ip-address 10.254.148.248 netmask 255.255.255.0 gateway 10.254.148.1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de0561ncap20049 static-ip ip-address 10.254.148.249 netmask 255.255.255.0 gateway 10.254.148.1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de0561ncap20050 static-ip ip-address 10.254.148.250 netmask 255.255.255.0 gateway 10.254.148.1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de0561ncap20051 static-ip ip-address 10.254.148.251 netmask 255.255.255.0 gateway 10.254.148.1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de0561ncap20052 static-ip ip-address 10.254.148.252 netmask 255.255.255.0 gateway 10.254.148.1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de0561ncap20053 static-ip ip-address 10.254.148.253 netmask 255.255.255.0 gateway 10.254.148.1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de0561ncap20054 static-ip ip-address 10.254.148.254 netmask 255.255.255.0 gateway 10.254.148.1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de0561ncap20055 static-ip ip-address 10.254.148.21 netmask 255.255.255.0 gateway 10.254.148.1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de0561ncap20056 static-ip ip-address 10.254.148.22 netmask 255.255.255.0 gateway 10.254.148.1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de0561ncap20057 static-ip ip-address 10.254.148.23 netmask 255.255.255.0 gateway 10.254.148.1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de0561ncap20058 static-ip ip-address 10.254.148.24 netmask 255.255.255.0 gateway 10.254.148.1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de0561ncap20059 static-ip ip-address 10.254.148.25 netmask 255.255.255.0 gateway 10.254.148.1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de0561ncap20060 static-ip ip-address 10.254.148.26 netmask 255.255.255.0 gateway 10.254.148.1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de0561ncap20061 static-ip ip-address 10.254.148.27 netmask 255.255.255.0 gateway 10.254.148.1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de0561ncap20062 static-ip ip-address 10.254.148.28 netmask 255.255.255.0 gateway 10.254.148.1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de0561ncap20063 static-ip ip-address 10.254.148.29 netmask 255.255.255.0 gateway 10.254.148.1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de0561ncap20064 static-ip ip-address 10.254.148.30 netmask 255.255.255.0 gateway 10.254.148.1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de0561ncap20065 static-ip ip-address 10.254.148.31 netmask 255.255.255.0 gateway 10.254.148.1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de0561ncap20066 static-ip ip-address 10.254.148.32 netmask 255.255.255.0 gateway 10.254.148.1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de0561ncap20067 static-ip ip-address 10.254.148.33 netmask 255.255.255.0 gateway 10.254.148.1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de0561ncap20068 static-ip ip-address 10.254.148.34 netmask 255.255.255.0 gateway 10.254.148.1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de0561ncap20069 static-ip ip-address 10.254.148.35 netmask 255.255.255.0 gateway 10.254.148.1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de0561ncap20070 static-ip ip-address 10.254.148.36 netmask 255.255.255.0 gateway 10.254.148.1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de0561ncap20071 static-ip ip-address 10.254.148.37 netmask 255.255.255.0 gateway 10.254.148.1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de0561ncap20072 static-ip ip-address 10.254.148.38 netmask 255.255.255.0 gateway 10.254.148.1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de0561ncap20073 static-ip ip-address 10.254.148.39 netmask 255.255.255.0 gateway 10.254.148.1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de0561ncap20074 static-ip ip-address 10.254.148.40 netmask 255.255.255.0 gateway 10.254.148.1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de0561ncap20075 static-ip ip-address 10.254.148.41 netmask 255.255.255.0 gateway 10.254.148.1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de0561ncap20076 static-ip ip-address 10.254.148.42 netmask 255.255.255.0 gateway 10.254.148.1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de0561ncap20077 static-ip ip-address 10.254.148.43 netmask 255.255.255.0 gateway 10.254.148.1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de0561ncap20078 static-ip ip-address 10.254.148.44 netmask 255.255.255.0 gateway 10.254.148.1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de0561ncap20079 static-ip ip-address 10.254.148.45 netmask 255.255.255.0 gateway 10.254.148.1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de0561ncap20080 static-ip ip-address 10.254.148.46 netmask 255.255.255.0 gateway 10.254.148.1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de0561ncap20081 static-ip ip-address 10.254.148.47 netmask 255.255.255.0 gateway 10.254.148.1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de0561ncap20082 static-ip ip-address 10.254.148.48 netmask 255.255.255.0 gateway 10.254.148.1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de0561ncap20083 static-ip ip-address 10.254.148.49 netmask 255.255.255.0 gateway 10.254.148.1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de0561ncap20084 static-ip ip-address 10.254.148.50 netmask 255.255.255.0 gateway 10.254.148.1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de0561ncap20085 static-ip ip-address 10.254.148.51 netmask 255.255.255.0 gateway 10.254.148.1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de0561ncap20086 static-ip ip-address 10.254.148.52 netmask 255.255.255.0 gateway 10.254.148.1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de0561ncap20087 static-ip ip-address 10.254.148.53 netmask 255.255.255.0 gateway 10.254.148.1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de0561ncap20088 static-ip ip-address 10.254.148.54 netmask 255.255.255.0 gateway 10.254.148.1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de0561ncap20089 static-ip ip-address 10.254.148.55 netmask 255.255.255.0 gateway 10.254.148.1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de0561ncap20090 static-ip ip-address 10.254.148.56 netmask 255.255.255.0 gateway 10.254.148.1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de0561ncap20091 static-ip ip-address 10.254.148.57 netmask 255.255.255.0 gateway 10.254.148.1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de0561ncap20092 static-ip ip-address 10.254.148.58 netmask 255.255.255.0 gateway 10.254.148.1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de0561ncap20093 static-ip ip-address 10.254.148.59 netmask 255.255.255.0 gateway 10.254.148.1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de0561ncap20094 static-ip ip-address 10.254.148.60 netmask 255.255.255.0 gateway 10.254.148.1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de0561ncap20095 static-ip ip-address 10.254.148.61 netmask 255.255.255.0 gateway 10.254.148.1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de0561ncap20096 static-ip ip-address 10.254.148.62 netmask 255.255.255.0 gateway 10.254.148.1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de0561ncap20097 static-ip ip-address 10.254.148.63 netmask 255.255.255.0 gateway 10.254.148.1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de0561ncap20098 static-ip ip-address 10.254.148.64 netmask 255.255.255.0 gateway 10.254.148.1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9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de0561ncap20001 controller primary de0561swlc20002 10.254.148.195</v>
      </c>
    </row>
    <row r="5" spans="1:1">
      <c r="A5" s="6" t="str">
        <f>CONCATENATE("ap name ",'AP-LIST_c9800'!B5," controller primary ",var_dns_wlc2," ",var_ip_wlc2)</f>
        <v>ap name de0561ncap20002 controller primary de0561swlc20002 10.254.148.195</v>
      </c>
    </row>
    <row r="6" spans="1:1">
      <c r="A6" s="6" t="str">
        <f>CONCATENATE("ap name ",'AP-LIST_c9800'!B6," controller primary ",var_dns_wlc2," ",var_ip_wlc2)</f>
        <v>ap name de0561ncap20003 controller primary de0561swlc20002 10.254.148.195</v>
      </c>
    </row>
    <row r="7" spans="1:1">
      <c r="A7" s="6" t="str">
        <f>CONCATENATE("ap name ",'AP-LIST_c9800'!B7," controller primary ",var_dns_wlc2," ",var_ip_wlc2)</f>
        <v>ap name de0561ncap20004 controller primary de0561swlc20002 10.254.148.195</v>
      </c>
    </row>
    <row r="8" spans="1:1">
      <c r="A8" s="6" t="str">
        <f>CONCATENATE("ap name ",'AP-LIST_c9800'!B8," controller primary ",var_dns_wlc2," ",var_ip_wlc2)</f>
        <v>ap name de0561ncap20005 controller primary de0561swlc20002 10.254.148.195</v>
      </c>
    </row>
    <row r="9" spans="1:1">
      <c r="A9" s="6" t="str">
        <f>CONCATENATE("ap name ",'AP-LIST_c9800'!B9," controller primary ",var_dns_wlc2," ",var_ip_wlc2)</f>
        <v>ap name de0561ncap20006 controller primary de0561swlc20002 10.254.148.195</v>
      </c>
    </row>
    <row r="10" spans="1:1">
      <c r="A10" s="6" t="str">
        <f>CONCATENATE("ap name ",'AP-LIST_c9800'!B10," controller primary ",var_dns_wlc2," ",var_ip_wlc2)</f>
        <v>ap name de0561ncap20007 controller primary de0561swlc20002 10.254.148.195</v>
      </c>
    </row>
    <row r="11" spans="1:1">
      <c r="A11" s="6" t="str">
        <f>CONCATENATE("ap name ",'AP-LIST_c9800'!B11," controller primary ",var_dns_wlc2," ",var_ip_wlc2)</f>
        <v>ap name de0561ncap20008 controller primary de0561swlc20002 10.254.148.195</v>
      </c>
    </row>
    <row r="12" spans="1:1">
      <c r="A12" s="6" t="str">
        <f>CONCATENATE("ap name ",'AP-LIST_c9800'!B12," controller primary ",var_dns_wlc2," ",var_ip_wlc2)</f>
        <v>ap name de0561ncap20009 controller primary de0561swlc20002 10.254.148.195</v>
      </c>
    </row>
    <row r="13" spans="1:1">
      <c r="A13" s="6" t="str">
        <f>CONCATENATE("ap name ",'AP-LIST_c9800'!B13," controller primary ",var_dns_wlc2," ",var_ip_wlc2)</f>
        <v>ap name de0561ncap20010 controller primary de0561swlc20002 10.254.148.195</v>
      </c>
    </row>
    <row r="14" spans="1:1">
      <c r="A14" s="6" t="str">
        <f>CONCATENATE("ap name ",'AP-LIST_c9800'!B14," controller primary ",var_dns_wlc2," ",var_ip_wlc2)</f>
        <v>ap name de0561ncap20011 controller primary de0561swlc20002 10.254.148.195</v>
      </c>
    </row>
    <row r="15" spans="1:1">
      <c r="A15" s="6" t="str">
        <f>CONCATENATE("ap name ",'AP-LIST_c9800'!B15," controller primary ",var_dns_wlc2," ",var_ip_wlc2)</f>
        <v>ap name de0561ncap20012 controller primary de0561swlc20002 10.254.148.195</v>
      </c>
    </row>
    <row r="16" spans="1:1">
      <c r="A16" s="6" t="str">
        <f>CONCATENATE("ap name ",'AP-LIST_c9800'!B16," controller primary ",var_dns_wlc2," ",var_ip_wlc2)</f>
        <v>ap name de0561ncap20013 controller primary de0561swlc20002 10.254.148.195</v>
      </c>
    </row>
    <row r="17" spans="1:1">
      <c r="A17" s="6" t="str">
        <f>CONCATENATE("ap name ",'AP-LIST_c9800'!B17," controller primary ",var_dns_wlc2," ",var_ip_wlc2)</f>
        <v>ap name de0561ncap20014 controller primary de0561swlc20002 10.254.148.195</v>
      </c>
    </row>
    <row r="18" spans="1:1">
      <c r="A18" s="6" t="str">
        <f>CONCATENATE("ap name ",'AP-LIST_c9800'!B18," controller primary ",var_dns_wlc2," ",var_ip_wlc2)</f>
        <v>ap name de0561ncap20015 controller primary de0561swlc20002 10.254.148.195</v>
      </c>
    </row>
    <row r="19" spans="1:1">
      <c r="A19" s="6" t="str">
        <f>CONCATENATE("ap name ",'AP-LIST_c9800'!B19," controller primary ",var_dns_wlc2," ",var_ip_wlc2)</f>
        <v>ap name de0561ncap20016 controller primary de0561swlc20002 10.254.148.195</v>
      </c>
    </row>
    <row r="20" spans="1:1">
      <c r="A20" s="6" t="str">
        <f>CONCATENATE("ap name ",'AP-LIST_c9800'!B20," controller primary ",var_dns_wlc2," ",var_ip_wlc2)</f>
        <v>ap name de0561ncap20017 controller primary de0561swlc20002 10.254.148.195</v>
      </c>
    </row>
    <row r="21" spans="1:1">
      <c r="A21" s="6" t="str">
        <f>CONCATENATE("ap name ",'AP-LIST_c9800'!B21," controller primary ",var_dns_wlc2," ",var_ip_wlc2)</f>
        <v>ap name de0561ncap20018 controller primary de0561swlc20002 10.254.148.195</v>
      </c>
    </row>
    <row r="22" spans="1:1">
      <c r="A22" s="6" t="str">
        <f>CONCATENATE("ap name ",'AP-LIST_c9800'!B22," controller primary ",var_dns_wlc2," ",var_ip_wlc2)</f>
        <v>ap name de0561ncap20019 controller primary de0561swlc20002 10.254.148.195</v>
      </c>
    </row>
    <row r="23" spans="1:1">
      <c r="A23" s="6" t="str">
        <f>CONCATENATE("ap name ",'AP-LIST_c9800'!B23," controller primary ",var_dns_wlc2," ",var_ip_wlc2)</f>
        <v>ap name de0561ncap20020 controller primary de0561swlc20002 10.254.148.195</v>
      </c>
    </row>
    <row r="24" spans="1:1">
      <c r="A24" s="6" t="str">
        <f>CONCATENATE("ap name ",'AP-LIST_c9800'!B24," controller primary ",var_dns_wlc2," ",var_ip_wlc2)</f>
        <v>ap name de0561ncap20021 controller primary de0561swlc20002 10.254.148.195</v>
      </c>
    </row>
    <row r="25" spans="1:1">
      <c r="A25" s="6" t="str">
        <f>CONCATENATE("ap name ",'AP-LIST_c9800'!B25," controller primary ",var_dns_wlc2," ",var_ip_wlc2)</f>
        <v>ap name de0561ncap20022 controller primary de0561swlc20002 10.254.148.195</v>
      </c>
    </row>
    <row r="26" spans="1:1">
      <c r="A26" s="6" t="str">
        <f>CONCATENATE("ap name ",'AP-LIST_c9800'!B26," controller primary ",var_dns_wlc2," ",var_ip_wlc2)</f>
        <v>ap name de0561ncap20023 controller primary de0561swlc20002 10.254.148.195</v>
      </c>
    </row>
    <row r="27" spans="1:1">
      <c r="A27" s="6" t="str">
        <f>CONCATENATE("ap name ",'AP-LIST_c9800'!B27," controller primary ",var_dns_wlc2," ",var_ip_wlc2)</f>
        <v>ap name de0561ncap20024 controller primary de0561swlc20002 10.254.148.195</v>
      </c>
    </row>
    <row r="28" spans="1:1">
      <c r="A28" s="6" t="str">
        <f>CONCATENATE("ap name ",'AP-LIST_c9800'!B28," controller primary ",var_dns_wlc2," ",var_ip_wlc2)</f>
        <v>ap name de0561ncap20025 controller primary de0561swlc20002 10.254.148.195</v>
      </c>
    </row>
    <row r="29" spans="1:1">
      <c r="A29" s="6" t="str">
        <f>CONCATENATE("ap name ",'AP-LIST_c9800'!B29," controller primary ",var_dns_wlc2," ",var_ip_wlc2)</f>
        <v>ap name de0561ncap20026 controller primary de0561swlc20002 10.254.148.195</v>
      </c>
    </row>
    <row r="30" spans="1:1">
      <c r="A30" s="6" t="str">
        <f>CONCATENATE("ap name ",'AP-LIST_c9800'!B30," controller primary ",var_dns_wlc2," ",var_ip_wlc2)</f>
        <v>ap name de0561ncap20027 controller primary de0561swlc20002 10.254.148.195</v>
      </c>
    </row>
    <row r="31" spans="1:1">
      <c r="A31" s="6" t="str">
        <f>CONCATENATE("ap name ",'AP-LIST_c9800'!B31," controller primary ",var_dns_wlc2," ",var_ip_wlc2)</f>
        <v>ap name de0561ncap20028 controller primary de0561swlc20002 10.254.148.195</v>
      </c>
    </row>
    <row r="32" spans="1:1">
      <c r="A32" s="6" t="str">
        <f>CONCATENATE("ap name ",'AP-LIST_c9800'!B32," controller primary ",var_dns_wlc2," ",var_ip_wlc2)</f>
        <v>ap name de0561ncap20029 controller primary de0561swlc20002 10.254.148.195</v>
      </c>
    </row>
    <row r="33" spans="1:1">
      <c r="A33" s="6" t="str">
        <f>CONCATENATE("ap name ",'AP-LIST_c9800'!B33," controller primary ",var_dns_wlc2," ",var_ip_wlc2)</f>
        <v>ap name de0561ncap20030 controller primary de0561swlc20002 10.254.148.195</v>
      </c>
    </row>
    <row r="34" spans="1:1">
      <c r="A34" s="6" t="str">
        <f>CONCATENATE("ap name ",'AP-LIST_c9800'!B34," controller primary ",var_dns_wlc2," ",var_ip_wlc2)</f>
        <v>ap name de0561ncap20031 controller primary de0561swlc20002 10.254.148.195</v>
      </c>
    </row>
    <row r="35" spans="1:1">
      <c r="A35" s="6" t="str">
        <f>CONCATENATE("ap name ",'AP-LIST_c9800'!B35," controller primary ",var_dns_wlc2," ",var_ip_wlc2)</f>
        <v>ap name de0561ncap20032 controller primary de0561swlc20002 10.254.148.195</v>
      </c>
    </row>
    <row r="36" spans="1:1">
      <c r="A36" s="6" t="str">
        <f>CONCATENATE("ap name ",'AP-LIST_c9800'!B36," controller primary ",var_dns_wlc2," ",var_ip_wlc2)</f>
        <v>ap name de0561ncap20033 controller primary de0561swlc20002 10.254.148.195</v>
      </c>
    </row>
    <row r="37" spans="1:1">
      <c r="A37" s="6" t="str">
        <f>CONCATENATE("ap name ",'AP-LIST_c9800'!B37," controller primary ",var_dns_wlc2," ",var_ip_wlc2)</f>
        <v>ap name de0561ncap20034 controller primary de0561swlc20002 10.254.148.195</v>
      </c>
    </row>
    <row r="38" spans="1:1">
      <c r="A38" s="6" t="str">
        <f>CONCATENATE("ap name ",'AP-LIST_c9800'!B38," controller primary ",var_dns_wlc2," ",var_ip_wlc2)</f>
        <v>ap name de0561ncap20035 controller primary de0561swlc20002 10.254.148.195</v>
      </c>
    </row>
    <row r="39" spans="1:1">
      <c r="A39" s="6" t="str">
        <f>CONCATENATE("ap name ",'AP-LIST_c9800'!B39," controller primary ",var_dns_wlc2," ",var_ip_wlc2)</f>
        <v>ap name de0561ncap20036 controller primary de0561swlc20002 10.254.148.195</v>
      </c>
    </row>
    <row r="40" spans="1:1">
      <c r="A40" s="6" t="str">
        <f>CONCATENATE("ap name ",'AP-LIST_c9800'!B40," controller primary ",var_dns_wlc2," ",var_ip_wlc2)</f>
        <v>ap name de0561ncap20037 controller primary de0561swlc20002 10.254.148.195</v>
      </c>
    </row>
    <row r="41" spans="1:1">
      <c r="A41" s="6" t="str">
        <f>CONCATENATE("ap name ",'AP-LIST_c9800'!B41," controller primary ",var_dns_wlc2," ",var_ip_wlc2)</f>
        <v>ap name de0561ncap20038 controller primary de0561swlc20002 10.254.148.195</v>
      </c>
    </row>
    <row r="42" spans="1:1">
      <c r="A42" s="6" t="str">
        <f>CONCATENATE("ap name ",'AP-LIST_c9800'!B42," controller primary ",var_dns_wlc2," ",var_ip_wlc2)</f>
        <v>ap name de0561ncap20039 controller primary de0561swlc20002 10.254.148.195</v>
      </c>
    </row>
    <row r="43" spans="1:1">
      <c r="A43" s="6" t="str">
        <f>CONCATENATE("ap name ",'AP-LIST_c9800'!B43," controller primary ",var_dns_wlc2," ",var_ip_wlc2)</f>
        <v>ap name de0561ncap20040 controller primary de0561swlc20002 10.254.148.195</v>
      </c>
    </row>
    <row r="44" spans="1:1">
      <c r="A44" s="6" t="str">
        <f>CONCATENATE("ap name ",'AP-LIST_c9800'!B44," controller primary ",var_dns_wlc2," ",var_ip_wlc2)</f>
        <v>ap name de0561ncap20041 controller primary de0561swlc20002 10.254.148.195</v>
      </c>
    </row>
    <row r="45" spans="1:1">
      <c r="A45" s="6" t="str">
        <f>CONCATENATE("ap name ",'AP-LIST_c9800'!B45," controller primary ",var_dns_wlc2," ",var_ip_wlc2)</f>
        <v>ap name de0561ncap20042 controller primary de0561swlc20002 10.254.148.195</v>
      </c>
    </row>
    <row r="46" spans="1:1">
      <c r="A46" s="6" t="str">
        <f>CONCATENATE("ap name ",'AP-LIST_c9800'!B46," controller primary ",var_dns_wlc2," ",var_ip_wlc2)</f>
        <v>ap name de0561ncap20043 controller primary de0561swlc20002 10.254.148.195</v>
      </c>
    </row>
    <row r="47" spans="1:1">
      <c r="A47" s="6" t="str">
        <f>CONCATENATE("ap name ",'AP-LIST_c9800'!B47," controller primary ",var_dns_wlc2," ",var_ip_wlc2)</f>
        <v>ap name de0561ncap20044 controller primary de0561swlc20002 10.254.148.195</v>
      </c>
    </row>
    <row r="48" spans="1:1">
      <c r="A48" s="6" t="str">
        <f>CONCATENATE("ap name ",'AP-LIST_c9800'!B48," controller primary ",var_dns_wlc2," ",var_ip_wlc2)</f>
        <v>ap name de0561ncap20045 controller primary de0561swlc20002 10.254.148.195</v>
      </c>
    </row>
    <row r="49" spans="1:1">
      <c r="A49" s="6" t="str">
        <f>CONCATENATE("ap name ",'AP-LIST_c9800'!B49," controller primary ",var_dns_wlc2," ",var_ip_wlc2)</f>
        <v>ap name de0561ncap20046 controller primary de0561swlc20002 10.254.148.195</v>
      </c>
    </row>
    <row r="50" spans="1:1">
      <c r="A50" s="6" t="str">
        <f>CONCATENATE("ap name ",'AP-LIST_c9800'!B50," controller primary ",var_dns_wlc2," ",var_ip_wlc2)</f>
        <v>ap name de0561ncap20047 controller primary de0561swlc20002 10.254.148.195</v>
      </c>
    </row>
    <row r="51" spans="1:1">
      <c r="A51" s="6" t="str">
        <f>CONCATENATE("ap name ",'AP-LIST_c9800'!B51," controller primary ",var_dns_wlc2," ",var_ip_wlc2)</f>
        <v>ap name de0561ncap20048 controller primary de0561swlc20002 10.254.148.195</v>
      </c>
    </row>
    <row r="52" spans="1:1">
      <c r="A52" s="6" t="str">
        <f>CONCATENATE("ap name ",'AP-LIST_c9800'!B52," controller primary ",var_dns_wlc2," ",var_ip_wlc2)</f>
        <v>ap name de0561ncap20049 controller primary de0561swlc20002 10.254.148.195</v>
      </c>
    </row>
    <row r="53" spans="1:1">
      <c r="A53" s="6" t="str">
        <f>CONCATENATE("ap name ",'AP-LIST_c9800'!B53," controller primary ",var_dns_wlc2," ",var_ip_wlc2)</f>
        <v>ap name de0561ncap20050 controller primary de0561swlc20002 10.254.148.195</v>
      </c>
    </row>
    <row r="54" spans="1:1">
      <c r="A54" s="6" t="str">
        <f>CONCATENATE("ap name ",'AP-LIST_c9800'!B54," controller primary ",var_dns_wlc2," ",var_ip_wlc2)</f>
        <v>ap name de0561ncap20051 controller primary de0561swlc20002 10.254.148.195</v>
      </c>
    </row>
    <row r="55" spans="1:1">
      <c r="A55" s="6" t="str">
        <f>CONCATENATE("ap name ",'AP-LIST_c9800'!B55," controller primary ",var_dns_wlc2," ",var_ip_wlc2)</f>
        <v>ap name de0561ncap20052 controller primary de0561swlc20002 10.254.148.195</v>
      </c>
    </row>
    <row r="56" spans="1:1">
      <c r="A56" s="6" t="str">
        <f>CONCATENATE("ap name ",'AP-LIST_c9800'!B56," controller primary ",var_dns_wlc2," ",var_ip_wlc2)</f>
        <v>ap name de0561ncap20053 controller primary de0561swlc20002 10.254.148.195</v>
      </c>
    </row>
    <row r="57" spans="1:1">
      <c r="A57" s="6" t="str">
        <f>CONCATENATE("ap name ",'AP-LIST_c9800'!B57," controller primary ",var_dns_wlc2," ",var_ip_wlc2)</f>
        <v>ap name de0561ncap20054 controller primary de0561swlc20002 10.254.148.195</v>
      </c>
    </row>
    <row r="58" spans="1:1">
      <c r="A58" s="6" t="str">
        <f>CONCATENATE("ap name ",'AP-LIST_c9800'!B58," controller primary ",var_dns_wlc2," ",var_ip_wlc2)</f>
        <v>ap name de0561ncap20055 controller primary de0561swlc20002 10.254.148.195</v>
      </c>
    </row>
    <row r="59" spans="1:1">
      <c r="A59" s="6" t="str">
        <f>CONCATENATE("ap name ",'AP-LIST_c9800'!B59," controller primary ",var_dns_wlc2," ",var_ip_wlc2)</f>
        <v>ap name de0561ncap20056 controller primary de0561swlc20002 10.254.148.195</v>
      </c>
    </row>
    <row r="60" spans="1:1">
      <c r="A60" s="6" t="str">
        <f>CONCATENATE("ap name ",'AP-LIST_c9800'!B60," controller primary ",var_dns_wlc2," ",var_ip_wlc2)</f>
        <v>ap name de0561ncap20057 controller primary de0561swlc20002 10.254.148.195</v>
      </c>
    </row>
    <row r="61" spans="1:1">
      <c r="A61" s="6" t="str">
        <f>CONCATENATE("ap name ",'AP-LIST_c9800'!B61," controller primary ",var_dns_wlc2," ",var_ip_wlc2)</f>
        <v>ap name de0561ncap20058 controller primary de0561swlc20002 10.254.148.195</v>
      </c>
    </row>
    <row r="62" spans="1:1">
      <c r="A62" s="6" t="str">
        <f>CONCATENATE("ap name ",'AP-LIST_c9800'!B62," controller primary ",var_dns_wlc2," ",var_ip_wlc2)</f>
        <v>ap name de0561ncap20059 controller primary de0561swlc20002 10.254.148.195</v>
      </c>
    </row>
    <row r="63" spans="1:1">
      <c r="A63" s="6" t="str">
        <f>CONCATENATE("ap name ",'AP-LIST_c9800'!B63," controller primary ",var_dns_wlc2," ",var_ip_wlc2)</f>
        <v>ap name de0561ncap20060 controller primary de0561swlc20002 10.254.148.195</v>
      </c>
    </row>
    <row r="64" spans="1:1">
      <c r="A64" s="6" t="str">
        <f>CONCATENATE("ap name ",'AP-LIST_c9800'!B64," controller primary ",var_dns_wlc2," ",var_ip_wlc2)</f>
        <v>ap name de0561ncap20061 controller primary de0561swlc20002 10.254.148.195</v>
      </c>
    </row>
    <row r="65" spans="1:1">
      <c r="A65" s="6" t="str">
        <f>CONCATENATE("ap name ",'AP-LIST_c9800'!B65," controller primary ",var_dns_wlc2," ",var_ip_wlc2)</f>
        <v>ap name de0561ncap20062 controller primary de0561swlc20002 10.254.148.195</v>
      </c>
    </row>
    <row r="66" spans="1:1">
      <c r="A66" s="6" t="str">
        <f>CONCATENATE("ap name ",'AP-LIST_c9800'!B66," controller primary ",var_dns_wlc2," ",var_ip_wlc2)</f>
        <v>ap name de0561ncap20063 controller primary de0561swlc20002 10.254.148.195</v>
      </c>
    </row>
    <row r="67" spans="1:1">
      <c r="A67" s="6" t="str">
        <f>CONCATENATE("ap name ",'AP-LIST_c9800'!B67," controller primary ",var_dns_wlc2," ",var_ip_wlc2)</f>
        <v>ap name de0561ncap20064 controller primary de0561swlc20002 10.254.148.195</v>
      </c>
    </row>
    <row r="68" spans="1:1">
      <c r="A68" s="6" t="str">
        <f>CONCATENATE("ap name ",'AP-LIST_c9800'!B68," controller primary ",var_dns_wlc2," ",var_ip_wlc2)</f>
        <v>ap name de0561ncap20065 controller primary de0561swlc20002 10.254.148.195</v>
      </c>
    </row>
    <row r="69" spans="1:1">
      <c r="A69" s="6" t="str">
        <f>CONCATENATE("ap name ",'AP-LIST_c9800'!B69," controller primary ",var_dns_wlc2," ",var_ip_wlc2)</f>
        <v>ap name de0561ncap20066 controller primary de0561swlc20002 10.254.148.195</v>
      </c>
    </row>
    <row r="70" spans="1:1">
      <c r="A70" s="6" t="str">
        <f>CONCATENATE("ap name ",'AP-LIST_c9800'!B70," controller primary ",var_dns_wlc2," ",var_ip_wlc2)</f>
        <v>ap name de0561ncap20067 controller primary de0561swlc20002 10.254.148.195</v>
      </c>
    </row>
    <row r="71" spans="1:1">
      <c r="A71" s="6" t="str">
        <f>CONCATENATE("ap name ",'AP-LIST_c9800'!B71," controller primary ",var_dns_wlc2," ",var_ip_wlc2)</f>
        <v>ap name de0561ncap20068 controller primary de0561swlc20002 10.254.148.195</v>
      </c>
    </row>
    <row r="72" spans="1:1">
      <c r="A72" s="6" t="str">
        <f>CONCATENATE("ap name ",'AP-LIST_c9800'!B72," controller primary ",var_dns_wlc2," ",var_ip_wlc2)</f>
        <v>ap name de0561ncap20069 controller primary de0561swlc20002 10.254.148.195</v>
      </c>
    </row>
    <row r="73" spans="1:1">
      <c r="A73" s="6" t="str">
        <f>CONCATENATE("ap name ",'AP-LIST_c9800'!B73," controller primary ",var_dns_wlc2," ",var_ip_wlc2)</f>
        <v>ap name de0561ncap20070 controller primary de0561swlc20002 10.254.148.195</v>
      </c>
    </row>
    <row r="74" spans="1:1">
      <c r="A74" s="6" t="str">
        <f>CONCATENATE("ap name ",'AP-LIST_c9800'!B74," controller primary ",var_dns_wlc2," ",var_ip_wlc2)</f>
        <v>ap name de0561ncap20071 controller primary de0561swlc20002 10.254.148.195</v>
      </c>
    </row>
    <row r="75" spans="1:1">
      <c r="A75" s="6" t="str">
        <f>CONCATENATE("ap name ",'AP-LIST_c9800'!B75," controller primary ",var_dns_wlc2," ",var_ip_wlc2)</f>
        <v>ap name de0561ncap20072 controller primary de0561swlc20002 10.254.148.195</v>
      </c>
    </row>
    <row r="76" spans="1:1">
      <c r="A76" s="6" t="str">
        <f>CONCATENATE("ap name ",'AP-LIST_c9800'!B76," controller primary ",var_dns_wlc2," ",var_ip_wlc2)</f>
        <v>ap name de0561ncap20073 controller primary de0561swlc20002 10.254.148.195</v>
      </c>
    </row>
    <row r="77" spans="1:1">
      <c r="A77" s="6" t="str">
        <f>CONCATENATE("ap name ",'AP-LIST_c9800'!B77," controller primary ",var_dns_wlc2," ",var_ip_wlc2)</f>
        <v>ap name de0561ncap20074 controller primary de0561swlc20002 10.254.148.195</v>
      </c>
    </row>
    <row r="78" spans="1:1">
      <c r="A78" s="6" t="str">
        <f>CONCATENATE("ap name ",'AP-LIST_c9800'!B78," controller primary ",var_dns_wlc2," ",var_ip_wlc2)</f>
        <v>ap name de0561ncap20075 controller primary de0561swlc20002 10.254.148.195</v>
      </c>
    </row>
    <row r="79" spans="1:1">
      <c r="A79" s="6" t="str">
        <f>CONCATENATE("ap name ",'AP-LIST_c9800'!B79," controller primary ",var_dns_wlc2," ",var_ip_wlc2)</f>
        <v>ap name de0561ncap20076 controller primary de0561swlc20002 10.254.148.195</v>
      </c>
    </row>
    <row r="80" spans="1:1">
      <c r="A80" s="6" t="str">
        <f>CONCATENATE("ap name ",'AP-LIST_c9800'!B80," controller primary ",var_dns_wlc2," ",var_ip_wlc2)</f>
        <v>ap name de0561ncap20077 controller primary de0561swlc20002 10.254.148.195</v>
      </c>
    </row>
    <row r="81" spans="1:1">
      <c r="A81" s="6" t="str">
        <f>CONCATENATE("ap name ",'AP-LIST_c9800'!B81," controller primary ",var_dns_wlc2," ",var_ip_wlc2)</f>
        <v>ap name de0561ncap20078 controller primary de0561swlc20002 10.254.148.195</v>
      </c>
    </row>
    <row r="82" spans="1:1">
      <c r="A82" s="6" t="str">
        <f>CONCATENATE("ap name ",'AP-LIST_c9800'!B82," controller primary ",var_dns_wlc2," ",var_ip_wlc2)</f>
        <v>ap name de0561ncap20079 controller primary de0561swlc20002 10.254.148.195</v>
      </c>
    </row>
    <row r="83" spans="1:1">
      <c r="A83" s="6" t="str">
        <f>CONCATENATE("ap name ",'AP-LIST_c9800'!B83," controller primary ",var_dns_wlc2," ",var_ip_wlc2)</f>
        <v>ap name de0561ncap20080 controller primary de0561swlc20002 10.254.148.195</v>
      </c>
    </row>
    <row r="84" spans="1:1">
      <c r="A84" s="6" t="str">
        <f>CONCATENATE("ap name ",'AP-LIST_c9800'!B84," controller primary ",var_dns_wlc2," ",var_ip_wlc2)</f>
        <v>ap name de0561ncap20081 controller primary de0561swlc20002 10.254.148.195</v>
      </c>
    </row>
    <row r="85" spans="1:1">
      <c r="A85" s="6" t="str">
        <f>CONCATENATE("ap name ",'AP-LIST_c9800'!B85," controller primary ",var_dns_wlc2," ",var_ip_wlc2)</f>
        <v>ap name de0561ncap20082 controller primary de0561swlc20002 10.254.148.195</v>
      </c>
    </row>
    <row r="86" spans="1:1">
      <c r="A86" s="6" t="str">
        <f>CONCATENATE("ap name ",'AP-LIST_c9800'!B86," controller primary ",var_dns_wlc2," ",var_ip_wlc2)</f>
        <v>ap name de0561ncap20083 controller primary de0561swlc20002 10.254.148.195</v>
      </c>
    </row>
    <row r="87" spans="1:1">
      <c r="A87" s="6" t="str">
        <f>CONCATENATE("ap name ",'AP-LIST_c9800'!B87," controller primary ",var_dns_wlc2," ",var_ip_wlc2)</f>
        <v>ap name de0561ncap20084 controller primary de0561swlc20002 10.254.148.195</v>
      </c>
    </row>
    <row r="88" spans="1:1">
      <c r="A88" s="6" t="str">
        <f>CONCATENATE("ap name ",'AP-LIST_c9800'!B88," controller primary ",var_dns_wlc2," ",var_ip_wlc2)</f>
        <v>ap name de0561ncap20085 controller primary de0561swlc20002 10.254.148.195</v>
      </c>
    </row>
    <row r="89" spans="1:1">
      <c r="A89" s="6" t="str">
        <f>CONCATENATE("ap name ",'AP-LIST_c9800'!B89," controller primary ",var_dns_wlc2," ",var_ip_wlc2)</f>
        <v>ap name de0561ncap20086 controller primary de0561swlc20002 10.254.148.195</v>
      </c>
    </row>
    <row r="90" spans="1:1">
      <c r="A90" s="6" t="str">
        <f>CONCATENATE("ap name ",'AP-LIST_c9800'!B90," controller primary ",var_dns_wlc2," ",var_ip_wlc2)</f>
        <v>ap name de0561ncap20087 controller primary de0561swlc20002 10.254.148.195</v>
      </c>
    </row>
    <row r="91" spans="1:1">
      <c r="A91" s="6" t="str">
        <f>CONCATENATE("ap name ",'AP-LIST_c9800'!B91," controller primary ",var_dns_wlc2," ",var_ip_wlc2)</f>
        <v>ap name de0561ncap20088 controller primary de0561swlc20002 10.254.148.195</v>
      </c>
    </row>
    <row r="92" spans="1:1">
      <c r="A92" s="6" t="str">
        <f>CONCATENATE("ap name ",'AP-LIST_c9800'!B92," controller primary ",var_dns_wlc2," ",var_ip_wlc2)</f>
        <v>ap name de0561ncap20089 controller primary de0561swlc20002 10.254.148.195</v>
      </c>
    </row>
    <row r="93" spans="1:1">
      <c r="A93" s="6" t="str">
        <f>CONCATENATE("ap name ",'AP-LIST_c9800'!B93," controller primary ",var_dns_wlc2," ",var_ip_wlc2)</f>
        <v>ap name de0561ncap20090 controller primary de0561swlc20002 10.254.148.195</v>
      </c>
    </row>
    <row r="94" spans="1:1">
      <c r="A94" s="6" t="str">
        <f>CONCATENATE("ap name ",'AP-LIST_c9800'!B94," controller primary ",var_dns_wlc2," ",var_ip_wlc2)</f>
        <v>ap name de0561ncap20091 controller primary de0561swlc20002 10.254.148.195</v>
      </c>
    </row>
    <row r="95" spans="1:1">
      <c r="A95" s="6" t="str">
        <f>CONCATENATE("ap name ",'AP-LIST_c9800'!B95," controller primary ",var_dns_wlc2," ",var_ip_wlc2)</f>
        <v>ap name de0561ncap20092 controller primary de0561swlc20002 10.254.148.195</v>
      </c>
    </row>
    <row r="96" spans="1:1">
      <c r="A96" s="6" t="str">
        <f>CONCATENATE("ap name ",'AP-LIST_c9800'!B96," controller primary ",var_dns_wlc2," ",var_ip_wlc2)</f>
        <v>ap name de0561ncap20093 controller primary de0561swlc20002 10.254.148.195</v>
      </c>
    </row>
    <row r="97" spans="1:1">
      <c r="A97" s="6" t="str">
        <f>CONCATENATE("ap name ",'AP-LIST_c9800'!B97," controller primary ",var_dns_wlc2," ",var_ip_wlc2)</f>
        <v>ap name de0561ncap20094 controller primary de0561swlc20002 10.254.148.195</v>
      </c>
    </row>
    <row r="98" spans="1:1">
      <c r="A98" s="6" t="str">
        <f>CONCATENATE("ap name ",'AP-LIST_c9800'!B98," controller primary ",var_dns_wlc2," ",var_ip_wlc2)</f>
        <v>ap name de0561ncap20095 controller primary de0561swlc20002 10.254.148.195</v>
      </c>
    </row>
    <row r="99" spans="1:1">
      <c r="A99" s="6" t="str">
        <f>CONCATENATE("ap name ",'AP-LIST_c9800'!B99," controller primary ",var_dns_wlc2," ",var_ip_wlc2)</f>
        <v>ap name de0561ncap20096 controller primary de0561swlc20002 10.254.148.195</v>
      </c>
    </row>
    <row r="100" spans="1:1">
      <c r="A100" s="6" t="str">
        <f>CONCATENATE("ap name ",'AP-LIST_c9800'!B100," controller primary ",var_dns_wlc2," ",var_ip_wlc2)</f>
        <v>ap name de0561ncap20097 controller primary de0561swlc20002 10.254.148.195</v>
      </c>
    </row>
    <row r="101" spans="1:1">
      <c r="A101" s="6" t="str">
        <f>CONCATENATE("ap name ",'AP-LIST_c9800'!B101," controller primary ",var_dns_wlc2," ",var_ip_wlc2)</f>
        <v>ap name de0561ncap20098 controller primary de0561swlc20002 10.254.148.195</v>
      </c>
    </row>
    <row r="102" spans="1:1">
      <c r="A102" s="6" t="str">
        <f>CONCATENATE("ap name ",'AP-LIST_c9800'!B102," controller primary ",var_dns_wlc2," ",var_ip_wlc2)</f>
        <v>ap name de0561ncap20099 controller primary de0561swlc20002 10.254.148.195</v>
      </c>
    </row>
    <row r="103" spans="1:1">
      <c r="A103" s="6" t="str">
        <f>CONCATENATE("ap name ",'AP-LIST_c9800'!B103," controller primary ",var_dns_wlc2," ",var_ip_wlc2)</f>
        <v>ap name de0561ncap20100 controller primary de0561swlc20002 10.254.148.195</v>
      </c>
    </row>
    <row r="104" spans="1:1">
      <c r="A104" s="6" t="str">
        <f>CONCATENATE("ap name ",'AP-LIST_c9800'!B104," controller primary ",var_dns_wlc2," ",var_ip_wlc2)</f>
        <v>ap name de0561ncap20101 controller primary de0561swlc20002 10.254.148.195</v>
      </c>
    </row>
    <row r="105" spans="1:1">
      <c r="A105" s="6" t="str">
        <f>CONCATENATE("ap name ",'AP-LIST_c9800'!B105," controller primary ",var_dns_wlc2," ",var_ip_wlc2)</f>
        <v>ap name de0561ncap20102 controller primary de0561swlc20002 10.254.148.195</v>
      </c>
    </row>
    <row r="106" spans="1:1">
      <c r="A106" s="6" t="str">
        <f>CONCATENATE("ap name ",'AP-LIST_c9800'!B106," controller primary ",var_dns_wlc2," ",var_ip_wlc2)</f>
        <v>ap name de0561ncap20103 controller primary de0561swlc20002 10.254.148.195</v>
      </c>
    </row>
    <row r="107" spans="1:1">
      <c r="A107" s="6" t="str">
        <f>CONCATENATE("ap name ",'AP-LIST_c9800'!B107," controller primary ",var_dns_wlc2," ",var_ip_wlc2)</f>
        <v>ap name # no free IP controller primary de0561swlc20002 10.254.148.195</v>
      </c>
    </row>
    <row r="108" spans="1:1">
      <c r="A108" s="6" t="str">
        <f>CONCATENATE("ap name ",'AP-LIST_c9800'!B108," controller primary ",var_dns_wlc2," ",var_ip_wlc2)</f>
        <v>ap name # no free IP controller primary de0561swlc20002 10.254.148.195</v>
      </c>
    </row>
    <row r="109" spans="1:1">
      <c r="A109" s="6" t="str">
        <f>CONCATENATE("ap name ",'AP-LIST_c9800'!B109," controller primary ",var_dns_wlc2," ",var_ip_wlc2)</f>
        <v>ap name # no free IP controller primary de0561swlc20002 10.254.148.195</v>
      </c>
    </row>
    <row r="110" spans="1:1">
      <c r="A110" s="6" t="str">
        <f>CONCATENATE("ap name ",'AP-LIST_c9800'!B110," controller primary ",var_dns_wlc2," ",var_ip_wlc2)</f>
        <v>ap name # no free IP controller primary de0561swlc20002 10.254.148.195</v>
      </c>
    </row>
    <row r="111" spans="1:1">
      <c r="A111" s="6" t="str">
        <f>CONCATENATE("ap name ",'AP-LIST_c9800'!B111," controller primary ",var_dns_wlc2," ",var_ip_wlc2)</f>
        <v>ap name # no free IP controller primary de0561swlc20002 10.254.148.195</v>
      </c>
    </row>
    <row r="112" spans="1:1">
      <c r="A112" s="6" t="str">
        <f>CONCATENATE("ap name ",'AP-LIST_c9800'!B112," controller primary ",var_dns_wlc2," ",var_ip_wlc2)</f>
        <v>ap name # no free IP controller primary de0561swlc20002 10.254.148.195</v>
      </c>
    </row>
    <row r="113" spans="1:1">
      <c r="A113" s="6" t="str">
        <f>CONCATENATE("ap name ",'AP-LIST_c9800'!B113," controller primary ",var_dns_wlc2," ",var_ip_wlc2)</f>
        <v>ap name # no free IP controller primary de0561swlc20002 10.254.148.195</v>
      </c>
    </row>
    <row r="114" spans="1:1">
      <c r="A114" s="6" t="str">
        <f>CONCATENATE("ap name ",'AP-LIST_c9800'!B114," controller primary ",var_dns_wlc2," ",var_ip_wlc2)</f>
        <v>ap name # no free IP controller primary de0561swlc20002 10.254.148.195</v>
      </c>
    </row>
    <row r="115" spans="1:1">
      <c r="A115" s="6" t="str">
        <f>CONCATENATE("ap name ",'AP-LIST_c9800'!B115," controller primary ",var_dns_wlc2," ",var_ip_wlc2)</f>
        <v>ap name # no free IP controller primary de0561swlc20002 10.254.148.195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10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de0561ncap20001 static-ip domain fc.de.bauhaus.intra</v>
      </c>
    </row>
    <row r="5" spans="1:1">
      <c r="A5" s="6" t="str">
        <f>CONCATENATE("ap name ",'AP-LIST_c9800'!B5," static-ip domain ",var_domain_nl)</f>
        <v>ap name de0561ncap20002 static-ip domain fc.de.bauhaus.intra</v>
      </c>
    </row>
    <row r="6" spans="1:1">
      <c r="A6" s="6" t="str">
        <f>CONCATENATE("ap name ",'AP-LIST_c9800'!B6," static-ip domain ",var_domain_nl)</f>
        <v>ap name de0561ncap20003 static-ip domain fc.de.bauhaus.intra</v>
      </c>
    </row>
    <row r="7" spans="1:1">
      <c r="A7" s="6" t="str">
        <f>CONCATENATE("ap name ",'AP-LIST_c9800'!B7," static-ip domain ",var_domain_nl)</f>
        <v>ap name de0561ncap20004 static-ip domain fc.de.bauhaus.intra</v>
      </c>
    </row>
    <row r="8" spans="1:1">
      <c r="A8" s="6" t="str">
        <f>CONCATENATE("ap name ",'AP-LIST_c9800'!B8," static-ip domain ",var_domain_nl)</f>
        <v>ap name de0561ncap20005 static-ip domain fc.de.bauhaus.intra</v>
      </c>
    </row>
    <row r="9" spans="1:1">
      <c r="A9" s="6" t="str">
        <f>CONCATENATE("ap name ",'AP-LIST_c9800'!B9," static-ip domain ",var_domain_nl)</f>
        <v>ap name de0561ncap20006 static-ip domain fc.de.bauhaus.intra</v>
      </c>
    </row>
    <row r="10" spans="1:1">
      <c r="A10" s="6" t="str">
        <f>CONCATENATE("ap name ",'AP-LIST_c9800'!B10," static-ip domain ",var_domain_nl)</f>
        <v>ap name de0561ncap20007 static-ip domain fc.de.bauhaus.intra</v>
      </c>
    </row>
    <row r="11" spans="1:1">
      <c r="A11" s="6" t="str">
        <f>CONCATENATE("ap name ",'AP-LIST_c9800'!B11," static-ip domain ",var_domain_nl)</f>
        <v>ap name de0561ncap20008 static-ip domain fc.de.bauhaus.intra</v>
      </c>
    </row>
    <row r="12" spans="1:1">
      <c r="A12" s="6" t="str">
        <f>CONCATENATE("ap name ",'AP-LIST_c9800'!B12," static-ip domain ",var_domain_nl)</f>
        <v>ap name de0561ncap20009 static-ip domain fc.de.bauhaus.intra</v>
      </c>
    </row>
    <row r="13" spans="1:1">
      <c r="A13" s="6" t="str">
        <f>CONCATENATE("ap name ",'AP-LIST_c9800'!B13," static-ip domain ",var_domain_nl)</f>
        <v>ap name de0561ncap20010 static-ip domain fc.de.bauhaus.intra</v>
      </c>
    </row>
    <row r="14" spans="1:1">
      <c r="A14" s="6" t="str">
        <f>CONCATENATE("ap name ",'AP-LIST_c9800'!B14," static-ip domain ",var_domain_nl)</f>
        <v>ap name de0561ncap20011 static-ip domain fc.de.bauhaus.intra</v>
      </c>
    </row>
    <row r="15" spans="1:1">
      <c r="A15" s="6" t="str">
        <f>CONCATENATE("ap name ",'AP-LIST_c9800'!B15," static-ip domain ",var_domain_nl)</f>
        <v>ap name de0561ncap20012 static-ip domain fc.de.bauhaus.intra</v>
      </c>
    </row>
    <row r="16" spans="1:1">
      <c r="A16" s="6" t="str">
        <f>CONCATENATE("ap name ",'AP-LIST_c9800'!B16," static-ip domain ",var_domain_nl)</f>
        <v>ap name de0561ncap20013 static-ip domain fc.de.bauhaus.intra</v>
      </c>
    </row>
    <row r="17" spans="1:1">
      <c r="A17" s="6" t="str">
        <f>CONCATENATE("ap name ",'AP-LIST_c9800'!B17," static-ip domain ",var_domain_nl)</f>
        <v>ap name de0561ncap20014 static-ip domain fc.de.bauhaus.intra</v>
      </c>
    </row>
    <row r="18" spans="1:1">
      <c r="A18" s="6" t="str">
        <f>CONCATENATE("ap name ",'AP-LIST_c9800'!B18," static-ip domain ",var_domain_nl)</f>
        <v>ap name de0561ncap20015 static-ip domain fc.de.bauhaus.intra</v>
      </c>
    </row>
    <row r="19" spans="1:1">
      <c r="A19" s="6" t="str">
        <f>CONCATENATE("ap name ",'AP-LIST_c9800'!B19," static-ip domain ",var_domain_nl)</f>
        <v>ap name de0561ncap20016 static-ip domain fc.de.bauhaus.intra</v>
      </c>
    </row>
    <row r="20" spans="1:1">
      <c r="A20" s="6" t="str">
        <f>CONCATENATE("ap name ",'AP-LIST_c9800'!B20," static-ip domain ",var_domain_nl)</f>
        <v>ap name de0561ncap20017 static-ip domain fc.de.bauhaus.intra</v>
      </c>
    </row>
    <row r="21" spans="1:1">
      <c r="A21" s="6" t="str">
        <f>CONCATENATE("ap name ",'AP-LIST_c9800'!B21," static-ip domain ",var_domain_nl)</f>
        <v>ap name de0561ncap20018 static-ip domain fc.de.bauhaus.intra</v>
      </c>
    </row>
    <row r="22" spans="1:1">
      <c r="A22" s="6" t="str">
        <f>CONCATENATE("ap name ",'AP-LIST_c9800'!B22," static-ip domain ",var_domain_nl)</f>
        <v>ap name de0561ncap20019 static-ip domain fc.de.bauhaus.intra</v>
      </c>
    </row>
    <row r="23" spans="1:1">
      <c r="A23" s="6" t="str">
        <f>CONCATENATE("ap name ",'AP-LIST_c9800'!B23," static-ip domain ",var_domain_nl)</f>
        <v>ap name de0561ncap20020 static-ip domain fc.de.bauhaus.intra</v>
      </c>
    </row>
    <row r="24" spans="1:1">
      <c r="A24" s="6" t="str">
        <f>CONCATENATE("ap name ",'AP-LIST_c9800'!B24," static-ip domain ",var_domain_nl)</f>
        <v>ap name de0561ncap20021 static-ip domain fc.de.bauhaus.intra</v>
      </c>
    </row>
    <row r="25" spans="1:1">
      <c r="A25" s="6" t="str">
        <f>CONCATENATE("ap name ",'AP-LIST_c9800'!B25," static-ip domain ",var_domain_nl)</f>
        <v>ap name de0561ncap20022 static-ip domain fc.de.bauhaus.intra</v>
      </c>
    </row>
    <row r="26" spans="1:1">
      <c r="A26" s="6" t="str">
        <f>CONCATENATE("ap name ",'AP-LIST_c9800'!B26," static-ip domain ",var_domain_nl)</f>
        <v>ap name de0561ncap20023 static-ip domain fc.de.bauhaus.intra</v>
      </c>
    </row>
    <row r="27" spans="1:1">
      <c r="A27" s="6" t="str">
        <f>CONCATENATE("ap name ",'AP-LIST_c9800'!B27," static-ip domain ",var_domain_nl)</f>
        <v>ap name de0561ncap20024 static-ip domain fc.de.bauhaus.intra</v>
      </c>
    </row>
    <row r="28" spans="1:1">
      <c r="A28" s="6" t="str">
        <f>CONCATENATE("ap name ",'AP-LIST_c9800'!B28," static-ip domain ",var_domain_nl)</f>
        <v>ap name de0561ncap20025 static-ip domain fc.de.bauhaus.intra</v>
      </c>
    </row>
    <row r="29" spans="1:1">
      <c r="A29" s="6" t="str">
        <f>CONCATENATE("ap name ",'AP-LIST_c9800'!B29," static-ip domain ",var_domain_nl)</f>
        <v>ap name de0561ncap20026 static-ip domain fc.de.bauhaus.intra</v>
      </c>
    </row>
    <row r="30" spans="1:1">
      <c r="A30" s="6" t="str">
        <f>CONCATENATE("ap name ",'AP-LIST_c9800'!B30," static-ip domain ",var_domain_nl)</f>
        <v>ap name de0561ncap20027 static-ip domain fc.de.bauhaus.intra</v>
      </c>
    </row>
    <row r="31" spans="1:1">
      <c r="A31" s="6" t="str">
        <f>CONCATENATE("ap name ",'AP-LIST_c9800'!B31," static-ip domain ",var_domain_nl)</f>
        <v>ap name de0561ncap20028 static-ip domain fc.de.bauhaus.intra</v>
      </c>
    </row>
    <row r="32" spans="1:1">
      <c r="A32" s="6" t="str">
        <f>CONCATENATE("ap name ",'AP-LIST_c9800'!B32," static-ip domain ",var_domain_nl)</f>
        <v>ap name de0561ncap20029 static-ip domain fc.de.bauhaus.intra</v>
      </c>
    </row>
    <row r="33" spans="1:1">
      <c r="A33" s="6" t="str">
        <f>CONCATENATE("ap name ",'AP-LIST_c9800'!B33," static-ip domain ",var_domain_nl)</f>
        <v>ap name de0561ncap20030 static-ip domain fc.de.bauhaus.intra</v>
      </c>
    </row>
    <row r="34" spans="1:1">
      <c r="A34" s="6" t="str">
        <f>CONCATENATE("ap name ",'AP-LIST_c9800'!B34," static-ip domain ",var_domain_nl)</f>
        <v>ap name de0561ncap20031 static-ip domain fc.de.bauhaus.intra</v>
      </c>
    </row>
    <row r="35" spans="1:1">
      <c r="A35" s="6" t="str">
        <f>CONCATENATE("ap name ",'AP-LIST_c9800'!B35," static-ip domain ",var_domain_nl)</f>
        <v>ap name de0561ncap20032 static-ip domain fc.de.bauhaus.intra</v>
      </c>
    </row>
    <row r="36" spans="1:1">
      <c r="A36" s="6" t="str">
        <f>CONCATENATE("ap name ",'AP-LIST_c9800'!B36," static-ip domain ",var_domain_nl)</f>
        <v>ap name de0561ncap20033 static-ip domain fc.de.bauhaus.intra</v>
      </c>
    </row>
    <row r="37" spans="1:1">
      <c r="A37" s="6" t="str">
        <f>CONCATENATE("ap name ",'AP-LIST_c9800'!B37," static-ip domain ",var_domain_nl)</f>
        <v>ap name de0561ncap20034 static-ip domain fc.de.bauhaus.intra</v>
      </c>
    </row>
    <row r="38" spans="1:1">
      <c r="A38" s="6" t="str">
        <f>CONCATENATE("ap name ",'AP-LIST_c9800'!B38," static-ip domain ",var_domain_nl)</f>
        <v>ap name de0561ncap20035 static-ip domain fc.de.bauhaus.intra</v>
      </c>
    </row>
    <row r="39" spans="1:1">
      <c r="A39" s="6" t="str">
        <f>CONCATENATE("ap name ",'AP-LIST_c9800'!B39," static-ip domain ",var_domain_nl)</f>
        <v>ap name de0561ncap20036 static-ip domain fc.de.bauhaus.intra</v>
      </c>
    </row>
    <row r="40" spans="1:1">
      <c r="A40" s="6" t="str">
        <f>CONCATENATE("ap name ",'AP-LIST_c9800'!B40," static-ip domain ",var_domain_nl)</f>
        <v>ap name de0561ncap20037 static-ip domain fc.de.bauhaus.intra</v>
      </c>
    </row>
    <row r="41" spans="1:1">
      <c r="A41" s="6" t="str">
        <f>CONCATENATE("ap name ",'AP-LIST_c9800'!B41," static-ip domain ",var_domain_nl)</f>
        <v>ap name de0561ncap20038 static-ip domain fc.de.bauhaus.intra</v>
      </c>
    </row>
    <row r="42" spans="1:1">
      <c r="A42" s="6" t="str">
        <f>CONCATENATE("ap name ",'AP-LIST_c9800'!B42," static-ip domain ",var_domain_nl)</f>
        <v>ap name de0561ncap20039 static-ip domain fc.de.bauhaus.intra</v>
      </c>
    </row>
    <row r="43" spans="1:1">
      <c r="A43" s="6" t="str">
        <f>CONCATENATE("ap name ",'AP-LIST_c9800'!B43," static-ip domain ",var_domain_nl)</f>
        <v>ap name de0561ncap20040 static-ip domain fc.de.bauhaus.intra</v>
      </c>
    </row>
    <row r="44" spans="1:1">
      <c r="A44" s="6" t="str">
        <f>CONCATENATE("ap name ",'AP-LIST_c9800'!B44," static-ip domain ",var_domain_nl)</f>
        <v>ap name de0561ncap20041 static-ip domain fc.de.bauhaus.intra</v>
      </c>
    </row>
    <row r="45" spans="1:1">
      <c r="A45" s="6" t="str">
        <f>CONCATENATE("ap name ",'AP-LIST_c9800'!B45," static-ip domain ",var_domain_nl)</f>
        <v>ap name de0561ncap20042 static-ip domain fc.de.bauhaus.intra</v>
      </c>
    </row>
    <row r="46" spans="1:1">
      <c r="A46" s="6" t="str">
        <f>CONCATENATE("ap name ",'AP-LIST_c9800'!B46," static-ip domain ",var_domain_nl)</f>
        <v>ap name de0561ncap20043 static-ip domain fc.de.bauhaus.intra</v>
      </c>
    </row>
    <row r="47" spans="1:1">
      <c r="A47" s="6" t="str">
        <f>CONCATENATE("ap name ",'AP-LIST_c9800'!B47," static-ip domain ",var_domain_nl)</f>
        <v>ap name de0561ncap20044 static-ip domain fc.de.bauhaus.intra</v>
      </c>
    </row>
    <row r="48" spans="1:1">
      <c r="A48" s="6" t="str">
        <f>CONCATENATE("ap name ",'AP-LIST_c9800'!B48," static-ip domain ",var_domain_nl)</f>
        <v>ap name de0561ncap20045 static-ip domain fc.de.bauhaus.intra</v>
      </c>
    </row>
    <row r="49" spans="1:1">
      <c r="A49" s="6" t="str">
        <f>CONCATENATE("ap name ",'AP-LIST_c9800'!B49," static-ip domain ",var_domain_nl)</f>
        <v>ap name de0561ncap20046 static-ip domain fc.de.bauhaus.intra</v>
      </c>
    </row>
    <row r="50" spans="1:1">
      <c r="A50" s="6" t="str">
        <f>CONCATENATE("ap name ",'AP-LIST_c9800'!B50," static-ip domain ",var_domain_nl)</f>
        <v>ap name de0561ncap20047 static-ip domain fc.de.bauhaus.intra</v>
      </c>
    </row>
    <row r="51" spans="1:1">
      <c r="A51" s="6" t="str">
        <f>CONCATENATE("ap name ",'AP-LIST_c9800'!B51," static-ip domain ",var_domain_nl)</f>
        <v>ap name de0561ncap20048 static-ip domain fc.de.bauhaus.intra</v>
      </c>
    </row>
    <row r="52" spans="1:1">
      <c r="A52" s="6" t="str">
        <f>CONCATENATE("ap name ",'AP-LIST_c9800'!B52," static-ip domain ",var_domain_nl)</f>
        <v>ap name de0561ncap20049 static-ip domain fc.de.bauhaus.intra</v>
      </c>
    </row>
    <row r="53" spans="1:1">
      <c r="A53" s="6" t="str">
        <f>CONCATENATE("ap name ",'AP-LIST_c9800'!B53," static-ip domain ",var_domain_nl)</f>
        <v>ap name de0561ncap20050 static-ip domain fc.de.bauhaus.intra</v>
      </c>
    </row>
    <row r="54" spans="1:1">
      <c r="A54" s="6" t="str">
        <f>CONCATENATE("ap name ",'AP-LIST_c9800'!B54," static-ip domain ",var_domain_nl)</f>
        <v>ap name de0561ncap20051 static-ip domain fc.de.bauhaus.intra</v>
      </c>
    </row>
    <row r="55" spans="1:1">
      <c r="A55" s="6" t="str">
        <f>CONCATENATE("ap name ",'AP-LIST_c9800'!B55," static-ip domain ",var_domain_nl)</f>
        <v>ap name de0561ncap20052 static-ip domain fc.de.bauhaus.intra</v>
      </c>
    </row>
    <row r="56" spans="1:1">
      <c r="A56" s="6" t="str">
        <f>CONCATENATE("ap name ",'AP-LIST_c9800'!B56," static-ip domain ",var_domain_nl)</f>
        <v>ap name de0561ncap20053 static-ip domain fc.de.bauhaus.intra</v>
      </c>
    </row>
    <row r="57" spans="1:1">
      <c r="A57" s="6" t="str">
        <f>CONCATENATE("ap name ",'AP-LIST_c9800'!B57," static-ip domain ",var_domain_nl)</f>
        <v>ap name de0561ncap20054 static-ip domain fc.de.bauhaus.intra</v>
      </c>
    </row>
    <row r="58" spans="1:1">
      <c r="A58" s="6" t="str">
        <f>CONCATENATE("ap name ",'AP-LIST_c9800'!B58," static-ip domain ",var_domain_nl)</f>
        <v>ap name de0561ncap20055 static-ip domain fc.de.bauhaus.intra</v>
      </c>
    </row>
    <row r="59" spans="1:1">
      <c r="A59" s="6" t="str">
        <f>CONCATENATE("ap name ",'AP-LIST_c9800'!B59," static-ip domain ",var_domain_nl)</f>
        <v>ap name de0561ncap20056 static-ip domain fc.de.bauhaus.intra</v>
      </c>
    </row>
    <row r="60" spans="1:1">
      <c r="A60" s="6" t="str">
        <f>CONCATENATE("ap name ",'AP-LIST_c9800'!B60," static-ip domain ",var_domain_nl)</f>
        <v>ap name de0561ncap20057 static-ip domain fc.de.bauhaus.intra</v>
      </c>
    </row>
    <row r="61" spans="1:1">
      <c r="A61" s="6" t="str">
        <f>CONCATENATE("ap name ",'AP-LIST_c9800'!B61," static-ip domain ",var_domain_nl)</f>
        <v>ap name de0561ncap20058 static-ip domain fc.de.bauhaus.intra</v>
      </c>
    </row>
    <row r="62" spans="1:1">
      <c r="A62" s="6" t="str">
        <f>CONCATENATE("ap name ",'AP-LIST_c9800'!B62," static-ip domain ",var_domain_nl)</f>
        <v>ap name de0561ncap20059 static-ip domain fc.de.bauhaus.intra</v>
      </c>
    </row>
    <row r="63" spans="1:1">
      <c r="A63" s="6" t="str">
        <f>CONCATENATE("ap name ",'AP-LIST_c9800'!B63," static-ip domain ",var_domain_nl)</f>
        <v>ap name de0561ncap20060 static-ip domain fc.de.bauhaus.intra</v>
      </c>
    </row>
    <row r="64" spans="1:1">
      <c r="A64" s="6" t="str">
        <f>CONCATENATE("ap name ",'AP-LIST_c9800'!B64," static-ip domain ",var_domain_nl)</f>
        <v>ap name de0561ncap20061 static-ip domain fc.de.bauhaus.intra</v>
      </c>
    </row>
    <row r="65" spans="1:1">
      <c r="A65" s="6" t="str">
        <f>CONCATENATE("ap name ",'AP-LIST_c9800'!B65," static-ip domain ",var_domain_nl)</f>
        <v>ap name de0561ncap20062 static-ip domain fc.de.bauhaus.intra</v>
      </c>
    </row>
    <row r="66" spans="1:1">
      <c r="A66" s="6" t="str">
        <f>CONCATENATE("ap name ",'AP-LIST_c9800'!B66," static-ip domain ",var_domain_nl)</f>
        <v>ap name de0561ncap20063 static-ip domain fc.de.bauhaus.intra</v>
      </c>
    </row>
    <row r="67" spans="1:1">
      <c r="A67" s="6" t="str">
        <f>CONCATENATE("ap name ",'AP-LIST_c9800'!B67," static-ip domain ",var_domain_nl)</f>
        <v>ap name de0561ncap20064 static-ip domain fc.de.bauhaus.intra</v>
      </c>
    </row>
    <row r="68" spans="1:1">
      <c r="A68" s="6" t="str">
        <f>CONCATENATE("ap name ",'AP-LIST_c9800'!B68," static-ip domain ",var_domain_nl)</f>
        <v>ap name de0561ncap20065 static-ip domain fc.de.bauhaus.intra</v>
      </c>
    </row>
    <row r="69" spans="1:1">
      <c r="A69" s="6" t="str">
        <f>CONCATENATE("ap name ",'AP-LIST_c9800'!B69," static-ip domain ",var_domain_nl)</f>
        <v>ap name de0561ncap20066 static-ip domain fc.de.bauhaus.intra</v>
      </c>
    </row>
    <row r="70" spans="1:1">
      <c r="A70" s="6" t="str">
        <f>CONCATENATE("ap name ",'AP-LIST_c9800'!B70," static-ip domain ",var_domain_nl)</f>
        <v>ap name de0561ncap20067 static-ip domain fc.de.bauhaus.intra</v>
      </c>
    </row>
    <row r="71" spans="1:1">
      <c r="A71" s="6" t="str">
        <f>CONCATENATE("ap name ",'AP-LIST_c9800'!B71," static-ip domain ",var_domain_nl)</f>
        <v>ap name de0561ncap20068 static-ip domain fc.de.bauhaus.intra</v>
      </c>
    </row>
    <row r="72" spans="1:1">
      <c r="A72" s="6" t="str">
        <f>CONCATENATE("ap name ",'AP-LIST_c9800'!B72," static-ip domain ",var_domain_nl)</f>
        <v>ap name de0561ncap20069 static-ip domain fc.de.bauhaus.intra</v>
      </c>
    </row>
    <row r="73" spans="1:1">
      <c r="A73" s="6" t="str">
        <f>CONCATENATE("ap name ",'AP-LIST_c9800'!B73," static-ip domain ",var_domain_nl)</f>
        <v>ap name de0561ncap20070 static-ip domain fc.de.bauhaus.intra</v>
      </c>
    </row>
    <row r="74" spans="1:1">
      <c r="A74" s="6" t="str">
        <f>CONCATENATE("ap name ",'AP-LIST_c9800'!B74," static-ip domain ",var_domain_nl)</f>
        <v>ap name de0561ncap20071 static-ip domain fc.de.bauhaus.intra</v>
      </c>
    </row>
    <row r="75" spans="1:1">
      <c r="A75" s="6" t="str">
        <f>CONCATENATE("ap name ",'AP-LIST_c9800'!B75," static-ip domain ",var_domain_nl)</f>
        <v>ap name de0561ncap20072 static-ip domain fc.de.bauhaus.intra</v>
      </c>
    </row>
    <row r="76" spans="1:1">
      <c r="A76" s="6" t="str">
        <f>CONCATENATE("ap name ",'AP-LIST_c9800'!B76," static-ip domain ",var_domain_nl)</f>
        <v>ap name de0561ncap20073 static-ip domain fc.de.bauhaus.intra</v>
      </c>
    </row>
    <row r="77" spans="1:1">
      <c r="A77" s="6" t="str">
        <f>CONCATENATE("ap name ",'AP-LIST_c9800'!B77," static-ip domain ",var_domain_nl)</f>
        <v>ap name de0561ncap20074 static-ip domain fc.de.bauhaus.intra</v>
      </c>
    </row>
    <row r="78" spans="1:1">
      <c r="A78" s="6" t="str">
        <f>CONCATENATE("ap name ",'AP-LIST_c9800'!B78," static-ip domain ",var_domain_nl)</f>
        <v>ap name de0561ncap20075 static-ip domain fc.de.bauhaus.intra</v>
      </c>
    </row>
    <row r="79" spans="1:1">
      <c r="A79" s="6" t="str">
        <f>CONCATENATE("ap name ",'AP-LIST_c9800'!B79," static-ip domain ",var_domain_nl)</f>
        <v>ap name de0561ncap20076 static-ip domain fc.de.bauhaus.intra</v>
      </c>
    </row>
    <row r="80" spans="1:1">
      <c r="A80" s="6" t="str">
        <f>CONCATENATE("ap name ",'AP-LIST_c9800'!B80," static-ip domain ",var_domain_nl)</f>
        <v>ap name de0561ncap20077 static-ip domain fc.de.bauhaus.intra</v>
      </c>
    </row>
    <row r="81" spans="1:1">
      <c r="A81" s="6" t="str">
        <f>CONCATENATE("ap name ",'AP-LIST_c9800'!B81," static-ip domain ",var_domain_nl)</f>
        <v>ap name de0561ncap20078 static-ip domain fc.de.bauhaus.intra</v>
      </c>
    </row>
    <row r="82" spans="1:1">
      <c r="A82" s="6" t="str">
        <f>CONCATENATE("ap name ",'AP-LIST_c9800'!B82," static-ip domain ",var_domain_nl)</f>
        <v>ap name de0561ncap20079 static-ip domain fc.de.bauhaus.intra</v>
      </c>
    </row>
    <row r="83" spans="1:1">
      <c r="A83" s="6" t="str">
        <f>CONCATENATE("ap name ",'AP-LIST_c9800'!B83," static-ip domain ",var_domain_nl)</f>
        <v>ap name de0561ncap20080 static-ip domain fc.de.bauhaus.intra</v>
      </c>
    </row>
    <row r="84" spans="1:1">
      <c r="A84" s="6" t="str">
        <f>CONCATENATE("ap name ",'AP-LIST_c9800'!B84," static-ip domain ",var_domain_nl)</f>
        <v>ap name de0561ncap20081 static-ip domain fc.de.bauhaus.intra</v>
      </c>
    </row>
    <row r="85" spans="1:1">
      <c r="A85" s="6" t="str">
        <f>CONCATENATE("ap name ",'AP-LIST_c9800'!B85," static-ip domain ",var_domain_nl)</f>
        <v>ap name de0561ncap20082 static-ip domain fc.de.bauhaus.intra</v>
      </c>
    </row>
    <row r="86" spans="1:1">
      <c r="A86" s="6" t="str">
        <f>CONCATENATE("ap name ",'AP-LIST_c9800'!B86," static-ip domain ",var_domain_nl)</f>
        <v>ap name de0561ncap20083 static-ip domain fc.de.bauhaus.intra</v>
      </c>
    </row>
    <row r="87" spans="1:1">
      <c r="A87" s="6" t="str">
        <f>CONCATENATE("ap name ",'AP-LIST_c9800'!B87," static-ip domain ",var_domain_nl)</f>
        <v>ap name de0561ncap20084 static-ip domain fc.de.bauhaus.intra</v>
      </c>
    </row>
    <row r="88" spans="1:1">
      <c r="A88" s="6" t="str">
        <f>CONCATENATE("ap name ",'AP-LIST_c9800'!B88," static-ip domain ",var_domain_nl)</f>
        <v>ap name de0561ncap20085 static-ip domain fc.de.bauhaus.intra</v>
      </c>
    </row>
    <row r="89" spans="1:1">
      <c r="A89" s="6" t="str">
        <f>CONCATENATE("ap name ",'AP-LIST_c9800'!B89," static-ip domain ",var_domain_nl)</f>
        <v>ap name de0561ncap20086 static-ip domain fc.de.bauhaus.intra</v>
      </c>
    </row>
    <row r="90" spans="1:1">
      <c r="A90" s="6" t="str">
        <f>CONCATENATE("ap name ",'AP-LIST_c9800'!B90," static-ip domain ",var_domain_nl)</f>
        <v>ap name de0561ncap20087 static-ip domain fc.de.bauhaus.intra</v>
      </c>
    </row>
    <row r="91" spans="1:1">
      <c r="A91" s="6" t="str">
        <f>CONCATENATE("ap name ",'AP-LIST_c9800'!B91," static-ip domain ",var_domain_nl)</f>
        <v>ap name de0561ncap20088 static-ip domain fc.de.bauhaus.intra</v>
      </c>
    </row>
    <row r="92" spans="1:1">
      <c r="A92" s="6" t="str">
        <f>CONCATENATE("ap name ",'AP-LIST_c9800'!B92," static-ip domain ",var_domain_nl)</f>
        <v>ap name de0561ncap20089 static-ip domain fc.de.bauhaus.intra</v>
      </c>
    </row>
    <row r="93" spans="1:1">
      <c r="A93" s="6" t="str">
        <f>CONCATENATE("ap name ",'AP-LIST_c9800'!B93," static-ip domain ",var_domain_nl)</f>
        <v>ap name de0561ncap20090 static-ip domain fc.de.bauhaus.intra</v>
      </c>
    </row>
    <row r="94" spans="1:1">
      <c r="A94" s="6" t="str">
        <f>CONCATENATE("ap name ",'AP-LIST_c9800'!B94," static-ip domain ",var_domain_nl)</f>
        <v>ap name de0561ncap20091 static-ip domain fc.de.bauhaus.intra</v>
      </c>
    </row>
    <row r="95" spans="1:1">
      <c r="A95" s="6" t="str">
        <f>CONCATENATE("ap name ",'AP-LIST_c9800'!B95," static-ip domain ",var_domain_nl)</f>
        <v>ap name de0561ncap20092 static-ip domain fc.de.bauhaus.intra</v>
      </c>
    </row>
    <row r="96" spans="1:1">
      <c r="A96" s="6" t="str">
        <f>CONCATENATE("ap name ",'AP-LIST_c9800'!B96," static-ip domain ",var_domain_nl)</f>
        <v>ap name de0561ncap20093 static-ip domain fc.de.bauhaus.intra</v>
      </c>
    </row>
    <row r="97" spans="1:1">
      <c r="A97" s="6" t="str">
        <f>CONCATENATE("ap name ",'AP-LIST_c9800'!B97," static-ip domain ",var_domain_nl)</f>
        <v>ap name de0561ncap20094 static-ip domain fc.de.bauhaus.intra</v>
      </c>
    </row>
    <row r="98" spans="1:1">
      <c r="A98" s="6" t="str">
        <f>CONCATENATE("ap name ",'AP-LIST_c9800'!B98," static-ip domain ",var_domain_nl)</f>
        <v>ap name de0561ncap20095 static-ip domain fc.de.bauhaus.intra</v>
      </c>
    </row>
    <row r="99" spans="1:1">
      <c r="A99" s="6" t="str">
        <f>CONCATENATE("ap name ",'AP-LIST_c9800'!B99," static-ip domain ",var_domain_nl)</f>
        <v>ap name de0561ncap20096 static-ip domain fc.de.bauhaus.intra</v>
      </c>
    </row>
    <row r="100" spans="1:1">
      <c r="A100" s="6" t="str">
        <f>CONCATENATE("ap name ",'AP-LIST_c9800'!B100," static-ip domain ",var_domain_nl)</f>
        <v>ap name de0561ncap20097 static-ip domain fc.de.bauhaus.intra</v>
      </c>
    </row>
    <row r="101" spans="1:1">
      <c r="A101" s="6" t="str">
        <f>CONCATENATE("ap name ",'AP-LIST_c9800'!B101," static-ip domain ",var_domain_nl)</f>
        <v>ap name de0561ncap20098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11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de0561ncap20001 static-ip nameserver 172.17.148.11</v>
      </c>
    </row>
    <row r="5" spans="1:1">
      <c r="A5" s="6" t="str">
        <f>CONCATENATE("ap name ",'AP-LIST_c9800'!B5," static-ip nameserver ",var_ip_dns1)</f>
        <v>ap name de0561ncap20002 static-ip nameserver 172.17.148.11</v>
      </c>
    </row>
    <row r="6" spans="1:1">
      <c r="A6" s="6" t="str">
        <f>CONCATENATE("ap name ",'AP-LIST_c9800'!B6," static-ip nameserver ",var_ip_dns1)</f>
        <v>ap name de0561ncap20003 static-ip nameserver 172.17.148.11</v>
      </c>
    </row>
    <row r="7" spans="1:1">
      <c r="A7" s="6" t="str">
        <f>CONCATENATE("ap name ",'AP-LIST_c9800'!B7," static-ip nameserver ",var_ip_dns1)</f>
        <v>ap name de0561ncap20004 static-ip nameserver 172.17.148.11</v>
      </c>
    </row>
    <row r="8" spans="1:1">
      <c r="A8" s="6" t="str">
        <f>CONCATENATE("ap name ",'AP-LIST_c9800'!B8," static-ip nameserver ",var_ip_dns1)</f>
        <v>ap name de0561ncap20005 static-ip nameserver 172.17.148.11</v>
      </c>
    </row>
    <row r="9" spans="1:1">
      <c r="A9" s="6" t="str">
        <f>CONCATENATE("ap name ",'AP-LIST_c9800'!B9," static-ip nameserver ",var_ip_dns1)</f>
        <v>ap name de0561ncap20006 static-ip nameserver 172.17.148.11</v>
      </c>
    </row>
    <row r="10" spans="1:1">
      <c r="A10" s="6" t="str">
        <f>CONCATENATE("ap name ",'AP-LIST_c9800'!B10," static-ip nameserver ",var_ip_dns1)</f>
        <v>ap name de0561ncap20007 static-ip nameserver 172.17.148.11</v>
      </c>
    </row>
    <row r="11" spans="1:1">
      <c r="A11" s="6" t="str">
        <f>CONCATENATE("ap name ",'AP-LIST_c9800'!B11," static-ip nameserver ",var_ip_dns1)</f>
        <v>ap name de0561ncap20008 static-ip nameserver 172.17.148.11</v>
      </c>
    </row>
    <row r="12" spans="1:1">
      <c r="A12" s="6" t="str">
        <f>CONCATENATE("ap name ",'AP-LIST_c9800'!B12," static-ip nameserver ",var_ip_dns1)</f>
        <v>ap name de0561ncap20009 static-ip nameserver 172.17.148.11</v>
      </c>
    </row>
    <row r="13" spans="1:1">
      <c r="A13" s="6" t="str">
        <f>CONCATENATE("ap name ",'AP-LIST_c9800'!B13," static-ip nameserver ",var_ip_dns1)</f>
        <v>ap name de0561ncap20010 static-ip nameserver 172.17.148.11</v>
      </c>
    </row>
    <row r="14" spans="1:1">
      <c r="A14" s="6" t="str">
        <f>CONCATENATE("ap name ",'AP-LIST_c9800'!B14," static-ip nameserver ",var_ip_dns1)</f>
        <v>ap name de0561ncap20011 static-ip nameserver 172.17.148.11</v>
      </c>
    </row>
    <row r="15" spans="1:1">
      <c r="A15" s="6" t="str">
        <f>CONCATENATE("ap name ",'AP-LIST_c9800'!B15," static-ip nameserver ",var_ip_dns1)</f>
        <v>ap name de0561ncap20012 static-ip nameserver 172.17.148.11</v>
      </c>
    </row>
    <row r="16" spans="1:1">
      <c r="A16" s="6" t="str">
        <f>CONCATENATE("ap name ",'AP-LIST_c9800'!B16," static-ip nameserver ",var_ip_dns1)</f>
        <v>ap name de0561ncap20013 static-ip nameserver 172.17.148.11</v>
      </c>
    </row>
    <row r="17" spans="1:1">
      <c r="A17" s="6" t="str">
        <f>CONCATENATE("ap name ",'AP-LIST_c9800'!B17," static-ip nameserver ",var_ip_dns1)</f>
        <v>ap name de0561ncap20014 static-ip nameserver 172.17.148.11</v>
      </c>
    </row>
    <row r="18" spans="1:1">
      <c r="A18" s="6" t="str">
        <f>CONCATENATE("ap name ",'AP-LIST_c9800'!B18," static-ip nameserver ",var_ip_dns1)</f>
        <v>ap name de0561ncap20015 static-ip nameserver 172.17.148.11</v>
      </c>
    </row>
    <row r="19" spans="1:1">
      <c r="A19" s="6" t="str">
        <f>CONCATENATE("ap name ",'AP-LIST_c9800'!B19," static-ip nameserver ",var_ip_dns1)</f>
        <v>ap name de0561ncap20016 static-ip nameserver 172.17.148.11</v>
      </c>
    </row>
    <row r="20" spans="1:1">
      <c r="A20" s="6" t="str">
        <f>CONCATENATE("ap name ",'AP-LIST_c9800'!B20," static-ip nameserver ",var_ip_dns1)</f>
        <v>ap name de0561ncap20017 static-ip nameserver 172.17.148.11</v>
      </c>
    </row>
    <row r="21" spans="1:1">
      <c r="A21" s="6" t="str">
        <f>CONCATENATE("ap name ",'AP-LIST_c9800'!B21," static-ip nameserver ",var_ip_dns1)</f>
        <v>ap name de0561ncap20018 static-ip nameserver 172.17.148.11</v>
      </c>
    </row>
    <row r="22" spans="1:1">
      <c r="A22" s="6" t="str">
        <f>CONCATENATE("ap name ",'AP-LIST_c9800'!B22," static-ip nameserver ",var_ip_dns1)</f>
        <v>ap name de0561ncap20019 static-ip nameserver 172.17.148.11</v>
      </c>
    </row>
    <row r="23" spans="1:1">
      <c r="A23" s="6" t="str">
        <f>CONCATENATE("ap name ",'AP-LIST_c9800'!B23," static-ip nameserver ",var_ip_dns1)</f>
        <v>ap name de0561ncap20020 static-ip nameserver 172.17.148.11</v>
      </c>
    </row>
    <row r="24" spans="1:1">
      <c r="A24" s="6" t="str">
        <f>CONCATENATE("ap name ",'AP-LIST_c9800'!B24," static-ip nameserver ",var_ip_dns1)</f>
        <v>ap name de0561ncap20021 static-ip nameserver 172.17.148.11</v>
      </c>
    </row>
    <row r="25" spans="1:1">
      <c r="A25" s="6" t="str">
        <f>CONCATENATE("ap name ",'AP-LIST_c9800'!B25," static-ip nameserver ",var_ip_dns1)</f>
        <v>ap name de0561ncap20022 static-ip nameserver 172.17.148.11</v>
      </c>
    </row>
    <row r="26" spans="1:1">
      <c r="A26" s="6" t="str">
        <f>CONCATENATE("ap name ",'AP-LIST_c9800'!B26," static-ip nameserver ",var_ip_dns1)</f>
        <v>ap name de0561ncap20023 static-ip nameserver 172.17.148.11</v>
      </c>
    </row>
    <row r="27" spans="1:1">
      <c r="A27" s="6" t="str">
        <f>CONCATENATE("ap name ",'AP-LIST_c9800'!B27," static-ip nameserver ",var_ip_dns1)</f>
        <v>ap name de0561ncap20024 static-ip nameserver 172.17.148.11</v>
      </c>
    </row>
    <row r="28" spans="1:1">
      <c r="A28" s="6" t="str">
        <f>CONCATENATE("ap name ",'AP-LIST_c9800'!B28," static-ip nameserver ",var_ip_dns1)</f>
        <v>ap name de0561ncap20025 static-ip nameserver 172.17.148.11</v>
      </c>
    </row>
    <row r="29" spans="1:1">
      <c r="A29" s="6" t="str">
        <f>CONCATENATE("ap name ",'AP-LIST_c9800'!B29," static-ip nameserver ",var_ip_dns1)</f>
        <v>ap name de0561ncap20026 static-ip nameserver 172.17.148.11</v>
      </c>
    </row>
    <row r="30" spans="1:1">
      <c r="A30" s="6" t="str">
        <f>CONCATENATE("ap name ",'AP-LIST_c9800'!B30," static-ip nameserver ",var_ip_dns1)</f>
        <v>ap name de0561ncap20027 static-ip nameserver 172.17.148.11</v>
      </c>
    </row>
    <row r="31" spans="1:1">
      <c r="A31" s="6" t="str">
        <f>CONCATENATE("ap name ",'AP-LIST_c9800'!B31," static-ip nameserver ",var_ip_dns1)</f>
        <v>ap name de0561ncap20028 static-ip nameserver 172.17.148.11</v>
      </c>
    </row>
    <row r="32" spans="1:1">
      <c r="A32" s="6" t="str">
        <f>CONCATENATE("ap name ",'AP-LIST_c9800'!B32," static-ip nameserver ",var_ip_dns1)</f>
        <v>ap name de0561ncap20029 static-ip nameserver 172.17.148.11</v>
      </c>
    </row>
    <row r="33" spans="1:1">
      <c r="A33" s="6" t="str">
        <f>CONCATENATE("ap name ",'AP-LIST_c9800'!B33," static-ip nameserver ",var_ip_dns1)</f>
        <v>ap name de0561ncap20030 static-ip nameserver 172.17.148.11</v>
      </c>
    </row>
    <row r="34" spans="1:1">
      <c r="A34" s="6" t="str">
        <f>CONCATENATE("ap name ",'AP-LIST_c9800'!B34," static-ip nameserver ",var_ip_dns1)</f>
        <v>ap name de0561ncap20031 static-ip nameserver 172.17.148.11</v>
      </c>
    </row>
    <row r="35" spans="1:1">
      <c r="A35" s="6" t="str">
        <f>CONCATENATE("ap name ",'AP-LIST_c9800'!B35," static-ip nameserver ",var_ip_dns1)</f>
        <v>ap name de0561ncap20032 static-ip nameserver 172.17.148.11</v>
      </c>
    </row>
    <row r="36" spans="1:1">
      <c r="A36" s="6" t="str">
        <f>CONCATENATE("ap name ",'AP-LIST_c9800'!B36," static-ip nameserver ",var_ip_dns1)</f>
        <v>ap name de0561ncap20033 static-ip nameserver 172.17.148.11</v>
      </c>
    </row>
    <row r="37" spans="1:1">
      <c r="A37" s="6" t="str">
        <f>CONCATENATE("ap name ",'AP-LIST_c9800'!B37," static-ip nameserver ",var_ip_dns1)</f>
        <v>ap name de0561ncap20034 static-ip nameserver 172.17.148.11</v>
      </c>
    </row>
    <row r="38" spans="1:1">
      <c r="A38" s="6" t="str">
        <f>CONCATENATE("ap name ",'AP-LIST_c9800'!B38," static-ip nameserver ",var_ip_dns1)</f>
        <v>ap name de0561ncap20035 static-ip nameserver 172.17.148.11</v>
      </c>
    </row>
    <row r="39" spans="1:1">
      <c r="A39" s="6" t="str">
        <f>CONCATENATE("ap name ",'AP-LIST_c9800'!B39," static-ip nameserver ",var_ip_dns1)</f>
        <v>ap name de0561ncap20036 static-ip nameserver 172.17.148.11</v>
      </c>
    </row>
    <row r="40" spans="1:1">
      <c r="A40" s="6" t="str">
        <f>CONCATENATE("ap name ",'AP-LIST_c9800'!B40," static-ip nameserver ",var_ip_dns1)</f>
        <v>ap name de0561ncap20037 static-ip nameserver 172.17.148.11</v>
      </c>
    </row>
    <row r="41" spans="1:1">
      <c r="A41" s="6" t="str">
        <f>CONCATENATE("ap name ",'AP-LIST_c9800'!B41," static-ip nameserver ",var_ip_dns1)</f>
        <v>ap name de0561ncap20038 static-ip nameserver 172.17.148.11</v>
      </c>
    </row>
    <row r="42" spans="1:1">
      <c r="A42" s="6" t="str">
        <f>CONCATENATE("ap name ",'AP-LIST_c9800'!B42," static-ip nameserver ",var_ip_dns1)</f>
        <v>ap name de0561ncap20039 static-ip nameserver 172.17.148.11</v>
      </c>
    </row>
    <row r="43" spans="1:1">
      <c r="A43" s="6" t="str">
        <f>CONCATENATE("ap name ",'AP-LIST_c9800'!B43," static-ip nameserver ",var_ip_dns1)</f>
        <v>ap name de0561ncap20040 static-ip nameserver 172.17.148.11</v>
      </c>
    </row>
    <row r="44" spans="1:1">
      <c r="A44" s="6" t="str">
        <f>CONCATENATE("ap name ",'AP-LIST_c9800'!B44," static-ip nameserver ",var_ip_dns1)</f>
        <v>ap name de0561ncap20041 static-ip nameserver 172.17.148.11</v>
      </c>
    </row>
    <row r="45" spans="1:1">
      <c r="A45" s="6" t="str">
        <f>CONCATENATE("ap name ",'AP-LIST_c9800'!B45," static-ip nameserver ",var_ip_dns1)</f>
        <v>ap name de0561ncap20042 static-ip nameserver 172.17.148.11</v>
      </c>
    </row>
    <row r="46" spans="1:1">
      <c r="A46" s="6" t="str">
        <f>CONCATENATE("ap name ",'AP-LIST_c9800'!B46," static-ip nameserver ",var_ip_dns1)</f>
        <v>ap name de0561ncap20043 static-ip nameserver 172.17.148.11</v>
      </c>
    </row>
    <row r="47" spans="1:1">
      <c r="A47" s="6" t="str">
        <f>CONCATENATE("ap name ",'AP-LIST_c9800'!B47," static-ip nameserver ",var_ip_dns1)</f>
        <v>ap name de0561ncap20044 static-ip nameserver 172.17.148.11</v>
      </c>
    </row>
    <row r="48" spans="1:1">
      <c r="A48" s="6" t="str">
        <f>CONCATENATE("ap name ",'AP-LIST_c9800'!B48," static-ip nameserver ",var_ip_dns1)</f>
        <v>ap name de0561ncap20045 static-ip nameserver 172.17.148.11</v>
      </c>
    </row>
    <row r="49" spans="1:1">
      <c r="A49" s="6" t="str">
        <f>CONCATENATE("ap name ",'AP-LIST_c9800'!B49," static-ip nameserver ",var_ip_dns1)</f>
        <v>ap name de0561ncap20046 static-ip nameserver 172.17.148.11</v>
      </c>
    </row>
    <row r="50" spans="1:1">
      <c r="A50" s="6" t="str">
        <f>CONCATENATE("ap name ",'AP-LIST_c9800'!B50," static-ip nameserver ",var_ip_dns1)</f>
        <v>ap name de0561ncap20047 static-ip nameserver 172.17.148.11</v>
      </c>
    </row>
    <row r="51" spans="1:1">
      <c r="A51" s="6" t="str">
        <f>CONCATENATE("ap name ",'AP-LIST_c9800'!B51," static-ip nameserver ",var_ip_dns1)</f>
        <v>ap name de0561ncap20048 static-ip nameserver 172.17.148.11</v>
      </c>
    </row>
    <row r="52" spans="1:1">
      <c r="A52" s="6" t="str">
        <f>CONCATENATE("ap name ",'AP-LIST_c9800'!B52," static-ip nameserver ",var_ip_dns1)</f>
        <v>ap name de0561ncap20049 static-ip nameserver 172.17.148.11</v>
      </c>
    </row>
    <row r="53" spans="1:1">
      <c r="A53" s="6" t="str">
        <f>CONCATENATE("ap name ",'AP-LIST_c9800'!B53," static-ip nameserver ",var_ip_dns1)</f>
        <v>ap name de0561ncap20050 static-ip nameserver 172.17.148.11</v>
      </c>
    </row>
    <row r="54" spans="1:1">
      <c r="A54" s="6" t="str">
        <f>CONCATENATE("ap name ",'AP-LIST_c9800'!B54," static-ip nameserver ",var_ip_dns1)</f>
        <v>ap name de0561ncap20051 static-ip nameserver 172.17.148.11</v>
      </c>
    </row>
    <row r="55" spans="1:1">
      <c r="A55" s="6" t="str">
        <f>CONCATENATE("ap name ",'AP-LIST_c9800'!B55," static-ip nameserver ",var_ip_dns1)</f>
        <v>ap name de0561ncap20052 static-ip nameserver 172.17.148.11</v>
      </c>
    </row>
    <row r="56" spans="1:1">
      <c r="A56" s="6" t="str">
        <f>CONCATENATE("ap name ",'AP-LIST_c9800'!B56," static-ip nameserver ",var_ip_dns1)</f>
        <v>ap name de0561ncap20053 static-ip nameserver 172.17.148.11</v>
      </c>
    </row>
    <row r="57" spans="1:1">
      <c r="A57" s="6" t="str">
        <f>CONCATENATE("ap name ",'AP-LIST_c9800'!B57," static-ip nameserver ",var_ip_dns1)</f>
        <v>ap name de0561ncap20054 static-ip nameserver 172.17.148.11</v>
      </c>
    </row>
    <row r="58" spans="1:1">
      <c r="A58" s="6" t="str">
        <f>CONCATENATE("ap name ",'AP-LIST_c9800'!B58," static-ip nameserver ",var_ip_dns1)</f>
        <v>ap name de0561ncap20055 static-ip nameserver 172.17.148.11</v>
      </c>
    </row>
    <row r="59" spans="1:1">
      <c r="A59" s="6" t="str">
        <f>CONCATENATE("ap name ",'AP-LIST_c9800'!B59," static-ip nameserver ",var_ip_dns1)</f>
        <v>ap name de0561ncap20056 static-ip nameserver 172.17.148.11</v>
      </c>
    </row>
    <row r="60" spans="1:1">
      <c r="A60" s="6" t="str">
        <f>CONCATENATE("ap name ",'AP-LIST_c9800'!B60," static-ip nameserver ",var_ip_dns1)</f>
        <v>ap name de0561ncap20057 static-ip nameserver 172.17.148.11</v>
      </c>
    </row>
    <row r="61" spans="1:1">
      <c r="A61" s="6" t="str">
        <f>CONCATENATE("ap name ",'AP-LIST_c9800'!B61," static-ip nameserver ",var_ip_dns1)</f>
        <v>ap name de0561ncap20058 static-ip nameserver 172.17.148.11</v>
      </c>
    </row>
    <row r="62" spans="1:1">
      <c r="A62" s="6" t="str">
        <f>CONCATENATE("ap name ",'AP-LIST_c9800'!B62," static-ip nameserver ",var_ip_dns1)</f>
        <v>ap name de0561ncap20059 static-ip nameserver 172.17.148.11</v>
      </c>
    </row>
    <row r="63" spans="1:1">
      <c r="A63" s="6" t="str">
        <f>CONCATENATE("ap name ",'AP-LIST_c9800'!B63," static-ip nameserver ",var_ip_dns1)</f>
        <v>ap name de0561ncap20060 static-ip nameserver 172.17.148.11</v>
      </c>
    </row>
    <row r="64" spans="1:1">
      <c r="A64" s="6" t="str">
        <f>CONCATENATE("ap name ",'AP-LIST_c9800'!B64," static-ip nameserver ",var_ip_dns1)</f>
        <v>ap name de0561ncap20061 static-ip nameserver 172.17.148.11</v>
      </c>
    </row>
    <row r="65" spans="1:1">
      <c r="A65" s="6" t="str">
        <f>CONCATENATE("ap name ",'AP-LIST_c9800'!B65," static-ip nameserver ",var_ip_dns1)</f>
        <v>ap name de0561ncap20062 static-ip nameserver 172.17.148.11</v>
      </c>
    </row>
    <row r="66" spans="1:1">
      <c r="A66" s="6" t="str">
        <f>CONCATENATE("ap name ",'AP-LIST_c9800'!B66," static-ip nameserver ",var_ip_dns1)</f>
        <v>ap name de0561ncap20063 static-ip nameserver 172.17.148.11</v>
      </c>
    </row>
    <row r="67" spans="1:1">
      <c r="A67" s="6" t="str">
        <f>CONCATENATE("ap name ",'AP-LIST_c9800'!B67," static-ip nameserver ",var_ip_dns1)</f>
        <v>ap name de0561ncap20064 static-ip nameserver 172.17.148.11</v>
      </c>
    </row>
    <row r="68" spans="1:1">
      <c r="A68" s="6" t="str">
        <f>CONCATENATE("ap name ",'AP-LIST_c9800'!B68," static-ip nameserver ",var_ip_dns1)</f>
        <v>ap name de0561ncap20065 static-ip nameserver 172.17.148.11</v>
      </c>
    </row>
    <row r="69" spans="1:1">
      <c r="A69" s="6" t="str">
        <f>CONCATENATE("ap name ",'AP-LIST_c9800'!B69," static-ip nameserver ",var_ip_dns1)</f>
        <v>ap name de0561ncap20066 static-ip nameserver 172.17.148.11</v>
      </c>
    </row>
    <row r="70" spans="1:1">
      <c r="A70" s="6" t="str">
        <f>CONCATENATE("ap name ",'AP-LIST_c9800'!B70," static-ip nameserver ",var_ip_dns1)</f>
        <v>ap name de0561ncap20067 static-ip nameserver 172.17.148.11</v>
      </c>
    </row>
    <row r="71" spans="1:1">
      <c r="A71" s="6" t="str">
        <f>CONCATENATE("ap name ",'AP-LIST_c9800'!B71," static-ip nameserver ",var_ip_dns1)</f>
        <v>ap name de0561ncap20068 static-ip nameserver 172.17.148.11</v>
      </c>
    </row>
    <row r="72" spans="1:1">
      <c r="A72" s="6" t="str">
        <f>CONCATENATE("ap name ",'AP-LIST_c9800'!B72," static-ip nameserver ",var_ip_dns1)</f>
        <v>ap name de0561ncap20069 static-ip nameserver 172.17.148.11</v>
      </c>
    </row>
    <row r="73" spans="1:1">
      <c r="A73" s="6" t="str">
        <f>CONCATENATE("ap name ",'AP-LIST_c9800'!B73," static-ip nameserver ",var_ip_dns1)</f>
        <v>ap name de0561ncap20070 static-ip nameserver 172.17.148.11</v>
      </c>
    </row>
    <row r="74" spans="1:1">
      <c r="A74" s="6" t="str">
        <f>CONCATENATE("ap name ",'AP-LIST_c9800'!B74," static-ip nameserver ",var_ip_dns1)</f>
        <v>ap name de0561ncap20071 static-ip nameserver 172.17.148.11</v>
      </c>
    </row>
    <row r="75" spans="1:1">
      <c r="A75" s="6" t="str">
        <f>CONCATENATE("ap name ",'AP-LIST_c9800'!B75," static-ip nameserver ",var_ip_dns1)</f>
        <v>ap name de0561ncap20072 static-ip nameserver 172.17.148.11</v>
      </c>
    </row>
    <row r="76" spans="1:1">
      <c r="A76" s="6" t="str">
        <f>CONCATENATE("ap name ",'AP-LIST_c9800'!B76," static-ip nameserver ",var_ip_dns1)</f>
        <v>ap name de0561ncap20073 static-ip nameserver 172.17.148.11</v>
      </c>
    </row>
    <row r="77" spans="1:1">
      <c r="A77" s="6" t="str">
        <f>CONCATENATE("ap name ",'AP-LIST_c9800'!B77," static-ip nameserver ",var_ip_dns1)</f>
        <v>ap name de0561ncap20074 static-ip nameserver 172.17.148.11</v>
      </c>
    </row>
    <row r="78" spans="1:1">
      <c r="A78" s="6" t="str">
        <f>CONCATENATE("ap name ",'AP-LIST_c9800'!B78," static-ip nameserver ",var_ip_dns1)</f>
        <v>ap name de0561ncap20075 static-ip nameserver 172.17.148.11</v>
      </c>
    </row>
    <row r="79" spans="1:1">
      <c r="A79" s="6" t="str">
        <f>CONCATENATE("ap name ",'AP-LIST_c9800'!B79," static-ip nameserver ",var_ip_dns1)</f>
        <v>ap name de0561ncap20076 static-ip nameserver 172.17.148.11</v>
      </c>
    </row>
    <row r="80" spans="1:1">
      <c r="A80" s="6" t="str">
        <f>CONCATENATE("ap name ",'AP-LIST_c9800'!B80," static-ip nameserver ",var_ip_dns1)</f>
        <v>ap name de0561ncap20077 static-ip nameserver 172.17.148.11</v>
      </c>
    </row>
    <row r="81" spans="1:1">
      <c r="A81" s="6" t="str">
        <f>CONCATENATE("ap name ",'AP-LIST_c9800'!B81," static-ip nameserver ",var_ip_dns1)</f>
        <v>ap name de0561ncap20078 static-ip nameserver 172.17.148.11</v>
      </c>
    </row>
    <row r="82" spans="1:1">
      <c r="A82" s="6" t="str">
        <f>CONCATENATE("ap name ",'AP-LIST_c9800'!B82," static-ip nameserver ",var_ip_dns1)</f>
        <v>ap name de0561ncap20079 static-ip nameserver 172.17.148.11</v>
      </c>
    </row>
    <row r="83" spans="1:1">
      <c r="A83" s="6" t="str">
        <f>CONCATENATE("ap name ",'AP-LIST_c9800'!B83," static-ip nameserver ",var_ip_dns1)</f>
        <v>ap name de0561ncap20080 static-ip nameserver 172.17.148.11</v>
      </c>
    </row>
    <row r="84" spans="1:1">
      <c r="A84" s="6" t="str">
        <f>CONCATENATE("ap name ",'AP-LIST_c9800'!B84," static-ip nameserver ",var_ip_dns1)</f>
        <v>ap name de0561ncap20081 static-ip nameserver 172.17.148.11</v>
      </c>
    </row>
    <row r="85" spans="1:1">
      <c r="A85" s="6" t="str">
        <f>CONCATENATE("ap name ",'AP-LIST_c9800'!B85," static-ip nameserver ",var_ip_dns1)</f>
        <v>ap name de0561ncap20082 static-ip nameserver 172.17.148.11</v>
      </c>
    </row>
    <row r="86" spans="1:1">
      <c r="A86" s="6" t="str">
        <f>CONCATENATE("ap name ",'AP-LIST_c9800'!B86," static-ip nameserver ",var_ip_dns1)</f>
        <v>ap name de0561ncap20083 static-ip nameserver 172.17.148.11</v>
      </c>
    </row>
    <row r="87" spans="1:1">
      <c r="A87" s="6" t="str">
        <f>CONCATENATE("ap name ",'AP-LIST_c9800'!B87," static-ip nameserver ",var_ip_dns1)</f>
        <v>ap name de0561ncap20084 static-ip nameserver 172.17.148.11</v>
      </c>
    </row>
    <row r="88" spans="1:1">
      <c r="A88" s="6" t="str">
        <f>CONCATENATE("ap name ",'AP-LIST_c9800'!B88," static-ip nameserver ",var_ip_dns1)</f>
        <v>ap name de0561ncap20085 static-ip nameserver 172.17.148.11</v>
      </c>
    </row>
    <row r="89" spans="1:1">
      <c r="A89" s="6" t="str">
        <f>CONCATENATE("ap name ",'AP-LIST_c9800'!B89," static-ip nameserver ",var_ip_dns1)</f>
        <v>ap name de0561ncap20086 static-ip nameserver 172.17.148.11</v>
      </c>
    </row>
    <row r="90" spans="1:1">
      <c r="A90" s="6" t="str">
        <f>CONCATENATE("ap name ",'AP-LIST_c9800'!B90," static-ip nameserver ",var_ip_dns1)</f>
        <v>ap name de0561ncap20087 static-ip nameserver 172.17.148.11</v>
      </c>
    </row>
    <row r="91" spans="1:1">
      <c r="A91" s="6" t="str">
        <f>CONCATENATE("ap name ",'AP-LIST_c9800'!B91," static-ip nameserver ",var_ip_dns1)</f>
        <v>ap name de0561ncap20088 static-ip nameserver 172.17.148.11</v>
      </c>
    </row>
    <row r="92" spans="1:1">
      <c r="A92" s="6" t="str">
        <f>CONCATENATE("ap name ",'AP-LIST_c9800'!B92," static-ip nameserver ",var_ip_dns1)</f>
        <v>ap name de0561ncap20089 static-ip nameserver 172.17.148.11</v>
      </c>
    </row>
    <row r="93" spans="1:1">
      <c r="A93" s="6" t="str">
        <f>CONCATENATE("ap name ",'AP-LIST_c9800'!B93," static-ip nameserver ",var_ip_dns1)</f>
        <v>ap name de0561ncap20090 static-ip nameserver 172.17.148.11</v>
      </c>
    </row>
    <row r="94" spans="1:1">
      <c r="A94" s="6" t="str">
        <f>CONCATENATE("ap name ",'AP-LIST_c9800'!B94," static-ip nameserver ",var_ip_dns1)</f>
        <v>ap name de0561ncap20091 static-ip nameserver 172.17.148.11</v>
      </c>
    </row>
    <row r="95" spans="1:1">
      <c r="A95" s="6" t="str">
        <f>CONCATENATE("ap name ",'AP-LIST_c9800'!B95," static-ip nameserver ",var_ip_dns1)</f>
        <v>ap name de0561ncap20092 static-ip nameserver 172.17.148.11</v>
      </c>
    </row>
    <row r="96" spans="1:1">
      <c r="A96" s="6" t="str">
        <f>CONCATENATE("ap name ",'AP-LIST_c9800'!B96," static-ip nameserver ",var_ip_dns1)</f>
        <v>ap name de0561ncap20093 static-ip nameserver 172.17.148.11</v>
      </c>
    </row>
    <row r="97" spans="1:1">
      <c r="A97" s="6" t="str">
        <f>CONCATENATE("ap name ",'AP-LIST_c9800'!B97," static-ip nameserver ",var_ip_dns1)</f>
        <v>ap name de0561ncap20094 static-ip nameserver 172.17.148.11</v>
      </c>
    </row>
    <row r="98" spans="1:1">
      <c r="A98" s="6" t="str">
        <f>CONCATENATE("ap name ",'AP-LIST_c9800'!B98," static-ip nameserver ",var_ip_dns1)</f>
        <v>ap name de0561ncap20095 static-ip nameserver 172.17.148.11</v>
      </c>
    </row>
    <row r="99" spans="1:1">
      <c r="A99" s="6" t="str">
        <f>CONCATENATE("ap name ",'AP-LIST_c9800'!B99," static-ip nameserver ",var_ip_dns1)</f>
        <v>ap name de0561ncap20096 static-ip nameserver 172.17.148.11</v>
      </c>
    </row>
    <row r="100" spans="1:1">
      <c r="A100" s="6" t="str">
        <f>CONCATENATE("ap name ",'AP-LIST_c9800'!B100," static-ip nameserver ",var_ip_dns1)</f>
        <v>ap name de0561ncap20097 static-ip nameserver 172.17.148.11</v>
      </c>
    </row>
    <row r="101" spans="1:1">
      <c r="A101" s="6" t="str">
        <f>CONCATENATE("ap name ",'AP-LIST_c9800'!B101," static-ip nameserver ",var_ip_dns1)</f>
        <v>ap name de0561ncap20098 static-ip nameserver 172.17.148.11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de0561swlc20002 de0561ncap20001 10.254.148.195</v>
      </c>
    </row>
    <row r="6" spans="1:1">
      <c r="A6" s="103" t="str">
        <f>CONCATENATE("config ap primary-base ",var_dns_wlc2," ",'AP-LIST_c9800'!B5," ",var_ip_wlc2)</f>
        <v>config ap primary-base de0561swlc20002 de0561ncap20002 10.254.148.195</v>
      </c>
    </row>
    <row r="7" spans="1:1">
      <c r="A7" s="103" t="str">
        <f>CONCATENATE("config ap primary-base ",var_dns_wlc2," ",'AP-LIST_c9800'!B6," ",var_ip_wlc2)</f>
        <v>config ap primary-base de0561swlc20002 de0561ncap20003 10.254.148.195</v>
      </c>
    </row>
    <row r="8" spans="1:1">
      <c r="A8" s="103" t="str">
        <f>CONCATENATE("config ap primary-base ",var_dns_wlc2," ",'AP-LIST_c9800'!B7," ",var_ip_wlc2)</f>
        <v>config ap primary-base de0561swlc20002 de0561ncap20004 10.254.148.195</v>
      </c>
    </row>
    <row r="9" spans="1:1">
      <c r="A9" s="103" t="str">
        <f>CONCATENATE("config ap primary-base ",var_dns_wlc2," ",'AP-LIST_c9800'!B8," ",var_ip_wlc2)</f>
        <v>config ap primary-base de0561swlc20002 de0561ncap20005 10.254.148.195</v>
      </c>
    </row>
    <row r="10" spans="1:1">
      <c r="A10" s="103" t="str">
        <f>CONCATENATE("config ap primary-base ",var_dns_wlc2," ",'AP-LIST_c9800'!B9," ",var_ip_wlc2)</f>
        <v>config ap primary-base de0561swlc20002 de0561ncap20006 10.254.148.195</v>
      </c>
    </row>
    <row r="11" spans="1:1">
      <c r="A11" s="103" t="str">
        <f>CONCATENATE("config ap primary-base ",var_dns_wlc2," ",'AP-LIST_c9800'!B10," ",var_ip_wlc2)</f>
        <v>config ap primary-base de0561swlc20002 de0561ncap20007 10.254.148.195</v>
      </c>
    </row>
    <row r="12" spans="1:1">
      <c r="A12" s="103" t="str">
        <f>CONCATENATE("config ap primary-base ",var_dns_wlc2," ",'AP-LIST_c9800'!B11," ",var_ip_wlc2)</f>
        <v>config ap primary-base de0561swlc20002 de0561ncap20008 10.254.148.195</v>
      </c>
    </row>
    <row r="13" spans="1:1">
      <c r="A13" s="103" t="str">
        <f>CONCATENATE("config ap primary-base ",var_dns_wlc2," ",'AP-LIST_c9800'!B12," ",var_ip_wlc2)</f>
        <v>config ap primary-base de0561swlc20002 de0561ncap20009 10.254.148.195</v>
      </c>
    </row>
    <row r="14" spans="1:1">
      <c r="A14" s="103" t="str">
        <f>CONCATENATE("config ap primary-base ",var_dns_wlc2," ",'AP-LIST_c9800'!B13," ",var_ip_wlc2)</f>
        <v>config ap primary-base de0561swlc20002 de0561ncap20010 10.254.148.195</v>
      </c>
    </row>
    <row r="15" spans="1:1">
      <c r="A15" s="103" t="str">
        <f>CONCATENATE("config ap primary-base ",var_dns_wlc2," ",'AP-LIST_c9800'!B14," ",var_ip_wlc2)</f>
        <v>config ap primary-base de0561swlc20002 de0561ncap20011 10.254.148.195</v>
      </c>
    </row>
    <row r="16" spans="1:1">
      <c r="A16" s="103" t="str">
        <f>CONCATENATE("config ap primary-base ",var_dns_wlc2," ",'AP-LIST_c9800'!B15," ",var_ip_wlc2)</f>
        <v>config ap primary-base de0561swlc20002 de0561ncap20012 10.254.148.195</v>
      </c>
    </row>
    <row r="17" spans="1:1">
      <c r="A17" s="103" t="str">
        <f>CONCATENATE("config ap primary-base ",var_dns_wlc2," ",'AP-LIST_c9800'!B16," ",var_ip_wlc2)</f>
        <v>config ap primary-base de0561swlc20002 de0561ncap20013 10.254.148.195</v>
      </c>
    </row>
    <row r="18" spans="1:1">
      <c r="A18" s="103" t="str">
        <f>CONCATENATE("config ap primary-base ",var_dns_wlc2," ",'AP-LIST_c9800'!B17," ",var_ip_wlc2)</f>
        <v>config ap primary-base de0561swlc20002 de0561ncap20014 10.254.148.195</v>
      </c>
    </row>
    <row r="19" spans="1:1">
      <c r="A19" s="103" t="str">
        <f>CONCATENATE("config ap primary-base ",var_dns_wlc2," ",'AP-LIST_c9800'!B18," ",var_ip_wlc2)</f>
        <v>config ap primary-base de0561swlc20002 de0561ncap20015 10.254.148.195</v>
      </c>
    </row>
    <row r="20" spans="1:1">
      <c r="A20" s="103" t="str">
        <f>CONCATENATE("config ap primary-base ",var_dns_wlc2," ",'AP-LIST_c9800'!B19," ",var_ip_wlc2)</f>
        <v>config ap primary-base de0561swlc20002 de0561ncap20016 10.254.148.195</v>
      </c>
    </row>
    <row r="21" spans="1:1">
      <c r="A21" s="103" t="str">
        <f>CONCATENATE("config ap primary-base ",var_dns_wlc2," ",'AP-LIST_c9800'!B20," ",var_ip_wlc2)</f>
        <v>config ap primary-base de0561swlc20002 de0561ncap20017 10.254.148.195</v>
      </c>
    </row>
    <row r="22" spans="1:1">
      <c r="A22" s="103" t="str">
        <f>CONCATENATE("config ap primary-base ",var_dns_wlc2," ",'AP-LIST_c9800'!B21," ",var_ip_wlc2)</f>
        <v>config ap primary-base de0561swlc20002 de0561ncap20018 10.254.148.195</v>
      </c>
    </row>
    <row r="23" spans="1:1">
      <c r="A23" s="103" t="str">
        <f>CONCATENATE("config ap primary-base ",var_dns_wlc2," ",'AP-LIST_c9800'!B22," ",var_ip_wlc2)</f>
        <v>config ap primary-base de0561swlc20002 de0561ncap20019 10.254.148.195</v>
      </c>
    </row>
    <row r="24" spans="1:1">
      <c r="A24" s="103" t="str">
        <f>CONCATENATE("config ap primary-base ",var_dns_wlc2," ",'AP-LIST_c9800'!B23," ",var_ip_wlc2)</f>
        <v>config ap primary-base de0561swlc20002 de0561ncap20020 10.254.148.195</v>
      </c>
    </row>
    <row r="25" spans="1:1">
      <c r="A25" s="103" t="str">
        <f>CONCATENATE("config ap primary-base ",var_dns_wlc2," ",'AP-LIST_c9800'!B24," ",var_ip_wlc2)</f>
        <v>config ap primary-base de0561swlc20002 de0561ncap20021 10.254.148.195</v>
      </c>
    </row>
    <row r="26" spans="1:1">
      <c r="A26" s="103" t="str">
        <f>CONCATENATE("config ap primary-base ",var_dns_wlc2," ",'AP-LIST_c9800'!B25," ",var_ip_wlc2)</f>
        <v>config ap primary-base de0561swlc20002 de0561ncap20022 10.254.148.195</v>
      </c>
    </row>
    <row r="27" spans="1:1">
      <c r="A27" s="103" t="str">
        <f>CONCATENATE("config ap primary-base ",var_dns_wlc2," ",'AP-LIST_c9800'!B26," ",var_ip_wlc2)</f>
        <v>config ap primary-base de0561swlc20002 de0561ncap20023 10.254.148.195</v>
      </c>
    </row>
    <row r="28" spans="1:1">
      <c r="A28" s="103" t="str">
        <f>CONCATENATE("config ap primary-base ",var_dns_wlc2," ",'AP-LIST_c9800'!B27," ",var_ip_wlc2)</f>
        <v>config ap primary-base de0561swlc20002 de0561ncap20024 10.254.148.195</v>
      </c>
    </row>
    <row r="29" spans="1:1">
      <c r="A29" s="103" t="str">
        <f>CONCATENATE("config ap primary-base ",var_dns_wlc2," ",'AP-LIST_c9800'!B28," ",var_ip_wlc2)</f>
        <v>config ap primary-base de0561swlc20002 de0561ncap20025 10.254.148.195</v>
      </c>
    </row>
    <row r="30" spans="1:1">
      <c r="A30" s="103" t="str">
        <f>CONCATENATE("config ap primary-base ",var_dns_wlc2," ",'AP-LIST_c9800'!B29," ",var_ip_wlc2)</f>
        <v>config ap primary-base de0561swlc20002 de0561ncap20026 10.254.148.195</v>
      </c>
    </row>
    <row r="31" spans="1:1">
      <c r="A31" s="103" t="str">
        <f>CONCATENATE("config ap primary-base ",var_dns_wlc2," ",'AP-LIST_c9800'!B30," ",var_ip_wlc2)</f>
        <v>config ap primary-base de0561swlc20002 de0561ncap20027 10.254.148.195</v>
      </c>
    </row>
    <row r="32" spans="1:1">
      <c r="A32" s="103" t="str">
        <f>CONCATENATE("config ap primary-base ",var_dns_wlc2," ",'AP-LIST_c9800'!B31," ",var_ip_wlc2)</f>
        <v>config ap primary-base de0561swlc20002 de0561ncap20028 10.254.148.195</v>
      </c>
    </row>
    <row r="33" spans="1:1">
      <c r="A33" s="103" t="str">
        <f>CONCATENATE("config ap primary-base ",var_dns_wlc2," ",'AP-LIST_c9800'!B32," ",var_ip_wlc2)</f>
        <v>config ap primary-base de0561swlc20002 de0561ncap20029 10.254.148.195</v>
      </c>
    </row>
    <row r="34" spans="1:1">
      <c r="A34" s="103" t="str">
        <f>CONCATENATE("config ap primary-base ",var_dns_wlc2," ",'AP-LIST_c9800'!B33," ",var_ip_wlc2)</f>
        <v>config ap primary-base de0561swlc20002 de0561ncap20030 10.254.148.195</v>
      </c>
    </row>
    <row r="35" spans="1:1">
      <c r="A35" s="103" t="str">
        <f>CONCATENATE("config ap primary-base ",var_dns_wlc2," ",'AP-LIST_c9800'!B34," ",var_ip_wlc2)</f>
        <v>config ap primary-base de0561swlc20002 de0561ncap20031 10.254.148.195</v>
      </c>
    </row>
    <row r="36" spans="1:1">
      <c r="A36" s="103" t="str">
        <f>CONCATENATE("config ap primary-base ",var_dns_wlc2," ",'AP-LIST_c9800'!B35," ",var_ip_wlc2)</f>
        <v>config ap primary-base de0561swlc20002 de0561ncap20032 10.254.148.195</v>
      </c>
    </row>
    <row r="37" spans="1:1">
      <c r="A37" s="103" t="str">
        <f>CONCATENATE("config ap primary-base ",var_dns_wlc2," ",'AP-LIST_c9800'!B36," ",var_ip_wlc2)</f>
        <v>config ap primary-base de0561swlc20002 de0561ncap20033 10.254.148.195</v>
      </c>
    </row>
    <row r="38" spans="1:1">
      <c r="A38" s="103" t="str">
        <f>CONCATENATE("config ap primary-base ",var_dns_wlc2," ",'AP-LIST_c9800'!B37," ",var_ip_wlc2)</f>
        <v>config ap primary-base de0561swlc20002 de0561ncap20034 10.254.148.195</v>
      </c>
    </row>
    <row r="39" spans="1:1">
      <c r="A39" s="103" t="str">
        <f>CONCATENATE("config ap primary-base ",var_dns_wlc2," ",'AP-LIST_c9800'!B38," ",var_ip_wlc2)</f>
        <v>config ap primary-base de0561swlc20002 de0561ncap20035 10.254.148.195</v>
      </c>
    </row>
    <row r="40" spans="1:1">
      <c r="A40" s="103" t="str">
        <f>CONCATENATE("config ap primary-base ",var_dns_wlc2," ",'AP-LIST_c9800'!B39," ",var_ip_wlc2)</f>
        <v>config ap primary-base de0561swlc20002 de0561ncap20036 10.254.148.195</v>
      </c>
    </row>
    <row r="41" spans="1:1">
      <c r="A41" s="103" t="str">
        <f>CONCATENATE("config ap primary-base ",var_dns_wlc2," ",'AP-LIST_c9800'!B40," ",var_ip_wlc2)</f>
        <v>config ap primary-base de0561swlc20002 de0561ncap20037 10.254.148.195</v>
      </c>
    </row>
    <row r="42" spans="1:1">
      <c r="A42" s="103" t="str">
        <f>CONCATENATE("config ap primary-base ",var_dns_wlc2," ",'AP-LIST_c9800'!B41," ",var_ip_wlc2)</f>
        <v>config ap primary-base de0561swlc20002 de0561ncap20038 10.254.148.195</v>
      </c>
    </row>
    <row r="43" spans="1:1">
      <c r="A43" s="103" t="str">
        <f>CONCATENATE("config ap primary-base ",var_dns_wlc2," ",'AP-LIST_c9800'!B42," ",var_ip_wlc2)</f>
        <v>config ap primary-base de0561swlc20002 de0561ncap20039 10.254.148.195</v>
      </c>
    </row>
    <row r="44" spans="1:1">
      <c r="A44" s="103" t="str">
        <f>CONCATENATE("config ap primary-base ",var_dns_wlc2," ",'AP-LIST_c9800'!B43," ",var_ip_wlc2)</f>
        <v>config ap primary-base de0561swlc20002 de0561ncap20040 10.254.148.195</v>
      </c>
    </row>
    <row r="45" spans="1:1">
      <c r="A45" s="103" t="str">
        <f>CONCATENATE("config ap primary-base ",var_dns_wlc2," ",'AP-LIST_c9800'!B44," ",var_ip_wlc2)</f>
        <v>config ap primary-base de0561swlc20002 de0561ncap20041 10.254.148.195</v>
      </c>
    </row>
    <row r="46" spans="1:1">
      <c r="A46" s="103" t="str">
        <f>CONCATENATE("config ap primary-base ",var_dns_wlc2," ",'AP-LIST_c9800'!B45," ",var_ip_wlc2)</f>
        <v>config ap primary-base de0561swlc20002 de0561ncap20042 10.254.148.195</v>
      </c>
    </row>
    <row r="47" spans="1:1">
      <c r="A47" s="103" t="str">
        <f>CONCATENATE("config ap primary-base ",var_dns_wlc2," ",'AP-LIST_c9800'!B46," ",var_ip_wlc2)</f>
        <v>config ap primary-base de0561swlc20002 de0561ncap20043 10.254.148.195</v>
      </c>
    </row>
    <row r="48" spans="1:1">
      <c r="A48" s="103" t="str">
        <f>CONCATENATE("config ap primary-base ",var_dns_wlc2," ",'AP-LIST_c9800'!B47," ",var_ip_wlc2)</f>
        <v>config ap primary-base de0561swlc20002 de0561ncap20044 10.254.148.195</v>
      </c>
    </row>
    <row r="49" spans="1:1">
      <c r="A49" s="103" t="str">
        <f>CONCATENATE("config ap primary-base ",var_dns_wlc2," ",'AP-LIST_c9800'!B48," ",var_ip_wlc2)</f>
        <v>config ap primary-base de0561swlc20002 de0561ncap20045 10.254.148.195</v>
      </c>
    </row>
    <row r="50" spans="1:1">
      <c r="A50" s="103" t="str">
        <f>CONCATENATE("config ap primary-base ",var_dns_wlc2," ",'AP-LIST_c9800'!B49," ",var_ip_wlc2)</f>
        <v>config ap primary-base de0561swlc20002 de0561ncap20046 10.254.148.195</v>
      </c>
    </row>
    <row r="51" spans="1:1">
      <c r="A51" s="103" t="str">
        <f>CONCATENATE("config ap primary-base ",var_dns_wlc2," ",'AP-LIST_c9800'!B50," ",var_ip_wlc2)</f>
        <v>config ap primary-base de0561swlc20002 de0561ncap20047 10.254.148.195</v>
      </c>
    </row>
    <row r="52" spans="1:1">
      <c r="A52" s="103" t="str">
        <f>CONCATENATE("config ap primary-base ",var_dns_wlc2," ",'AP-LIST_c9800'!B51," ",var_ip_wlc2)</f>
        <v>config ap primary-base de0561swlc20002 de0561ncap20048 10.254.148.195</v>
      </c>
    </row>
    <row r="53" spans="1:1">
      <c r="A53" s="103" t="str">
        <f>CONCATENATE("config ap primary-base ",var_dns_wlc2," ",'AP-LIST_c9800'!B52," ",var_ip_wlc2)</f>
        <v>config ap primary-base de0561swlc20002 de0561ncap20049 10.254.148.195</v>
      </c>
    </row>
    <row r="54" spans="1:1">
      <c r="A54" s="103" t="str">
        <f>CONCATENATE("config ap primary-base ",var_dns_wlc2," ",'AP-LIST_c9800'!B53," ",var_ip_wlc2)</f>
        <v>config ap primary-base de0561swlc20002 de0561ncap20050 10.254.148.195</v>
      </c>
    </row>
    <row r="55" spans="1:1">
      <c r="A55" s="103" t="str">
        <f>CONCATENATE("config ap primary-base ",var_dns_wlc2," ",'AP-LIST_c9800'!B54," ",var_ip_wlc2)</f>
        <v>config ap primary-base de0561swlc20002 de0561ncap20051 10.254.148.195</v>
      </c>
    </row>
    <row r="56" spans="1:1">
      <c r="A56" s="103" t="str">
        <f>CONCATENATE("config ap primary-base ",var_dns_wlc2," ",'AP-LIST_c9800'!B55," ",var_ip_wlc2)</f>
        <v>config ap primary-base de0561swlc20002 de0561ncap20052 10.254.148.195</v>
      </c>
    </row>
    <row r="57" spans="1:1">
      <c r="A57" s="103" t="str">
        <f>CONCATENATE("config ap primary-base ",var_dns_wlc2," ",'AP-LIST_c9800'!B56," ",var_ip_wlc2)</f>
        <v>config ap primary-base de0561swlc20002 de0561ncap20053 10.254.148.195</v>
      </c>
    </row>
    <row r="58" spans="1:1">
      <c r="A58" s="103" t="str">
        <f>CONCATENATE("config ap primary-base ",var_dns_wlc2," ",'AP-LIST_c9800'!B57," ",var_ip_wlc2)</f>
        <v>config ap primary-base de0561swlc20002 de0561ncap20054 10.254.148.195</v>
      </c>
    </row>
    <row r="59" spans="1:1">
      <c r="A59" s="103" t="str">
        <f>CONCATENATE("config ap primary-base ",var_dns_wlc2," ",'AP-LIST_c9800'!B58," ",var_ip_wlc2)</f>
        <v>config ap primary-base de0561swlc20002 de0561ncap20055 10.254.148.195</v>
      </c>
    </row>
    <row r="60" spans="1:1">
      <c r="A60" s="103" t="str">
        <f>CONCATENATE("config ap primary-base ",var_dns_wlc2," ",'AP-LIST_c9800'!B59," ",var_ip_wlc2)</f>
        <v>config ap primary-base de0561swlc20002 de0561ncap20056 10.254.148.195</v>
      </c>
    </row>
    <row r="61" spans="1:1">
      <c r="A61" s="103" t="str">
        <f>CONCATENATE("config ap primary-base ",var_dns_wlc2," ",'AP-LIST_c9800'!B60," ",var_ip_wlc2)</f>
        <v>config ap primary-base de0561swlc20002 de0561ncap20057 10.254.148.195</v>
      </c>
    </row>
    <row r="62" spans="1:1">
      <c r="A62" s="103" t="str">
        <f>CONCATENATE("config ap primary-base ",var_dns_wlc2," ",'AP-LIST_c9800'!B61," ",var_ip_wlc2)</f>
        <v>config ap primary-base de0561swlc20002 de0561ncap20058 10.254.148.195</v>
      </c>
    </row>
    <row r="63" spans="1:1">
      <c r="A63" s="103" t="str">
        <f>CONCATENATE("config ap primary-base ",var_dns_wlc2," ",'AP-LIST_c9800'!B62," ",var_ip_wlc2)</f>
        <v>config ap primary-base de0561swlc20002 de0561ncap20059 10.254.148.195</v>
      </c>
    </row>
    <row r="64" spans="1:1">
      <c r="A64" s="103" t="str">
        <f>CONCATENATE("config ap primary-base ",var_dns_wlc2," ",'AP-LIST_c9800'!B63," ",var_ip_wlc2)</f>
        <v>config ap primary-base de0561swlc20002 de0561ncap20060 10.254.148.195</v>
      </c>
    </row>
    <row r="65" spans="1:1">
      <c r="A65" s="103" t="str">
        <f>CONCATENATE("config ap primary-base ",var_dns_wlc2," ",'AP-LIST_c9800'!B64," ",var_ip_wlc2)</f>
        <v>config ap primary-base de0561swlc20002 de0561ncap20061 10.254.148.195</v>
      </c>
    </row>
    <row r="66" spans="1:1">
      <c r="A66" s="103" t="str">
        <f>CONCATENATE("config ap primary-base ",var_dns_wlc2," ",'AP-LIST_c9800'!B65," ",var_ip_wlc2)</f>
        <v>config ap primary-base de0561swlc20002 de0561ncap20062 10.254.148.195</v>
      </c>
    </row>
    <row r="67" spans="1:1">
      <c r="A67" s="103" t="str">
        <f>CONCATENATE("config ap primary-base ",var_dns_wlc2," ",'AP-LIST_c9800'!B66," ",var_ip_wlc2)</f>
        <v>config ap primary-base de0561swlc20002 de0561ncap20063 10.254.148.195</v>
      </c>
    </row>
    <row r="68" spans="1:1">
      <c r="A68" s="103" t="str">
        <f>CONCATENATE("config ap primary-base ",var_dns_wlc2," ",'AP-LIST_c9800'!B67," ",var_ip_wlc2)</f>
        <v>config ap primary-base de0561swlc20002 de0561ncap20064 10.254.148.195</v>
      </c>
    </row>
    <row r="69" spans="1:1">
      <c r="A69" s="103" t="str">
        <f>CONCATENATE("config ap primary-base ",var_dns_wlc2," ",'AP-LIST_c9800'!B68," ",var_ip_wlc2)</f>
        <v>config ap primary-base de0561swlc20002 de0561ncap20065 10.254.148.195</v>
      </c>
    </row>
    <row r="70" spans="1:1">
      <c r="A70" s="103" t="str">
        <f>CONCATENATE("config ap primary-base ",var_dns_wlc2," ",'AP-LIST_c9800'!B69," ",var_ip_wlc2)</f>
        <v>config ap primary-base de0561swlc20002 de0561ncap20066 10.254.148.195</v>
      </c>
    </row>
    <row r="71" spans="1:1">
      <c r="A71" s="103" t="str">
        <f>CONCATENATE("config ap primary-base ",var_dns_wlc2," ",'AP-LIST_c9800'!B70," ",var_ip_wlc2)</f>
        <v>config ap primary-base de0561swlc20002 de0561ncap20067 10.254.148.195</v>
      </c>
    </row>
    <row r="72" spans="1:1">
      <c r="A72" s="103" t="str">
        <f>CONCATENATE("config ap primary-base ",var_dns_wlc2," ",'AP-LIST_c9800'!B71," ",var_ip_wlc2)</f>
        <v>config ap primary-base de0561swlc20002 de0561ncap20068 10.254.148.195</v>
      </c>
    </row>
    <row r="73" spans="1:1">
      <c r="A73" s="103" t="str">
        <f>CONCATENATE("config ap primary-base ",var_dns_wlc2," ",'AP-LIST_c9800'!B72," ",var_ip_wlc2)</f>
        <v>config ap primary-base de0561swlc20002 de0561ncap20069 10.254.148.195</v>
      </c>
    </row>
    <row r="74" spans="1:1">
      <c r="A74" s="103" t="str">
        <f>CONCATENATE("config ap primary-base ",var_dns_wlc2," ",'AP-LIST_c9800'!B73," ",var_ip_wlc2)</f>
        <v>config ap primary-base de0561swlc20002 de0561ncap20070 10.254.148.195</v>
      </c>
    </row>
    <row r="75" spans="1:1">
      <c r="A75" s="103" t="str">
        <f>CONCATENATE("config ap primary-base ",var_dns_wlc2," ",'AP-LIST_c9800'!B74," ",var_ip_wlc2)</f>
        <v>config ap primary-base de0561swlc20002 de0561ncap20071 10.254.148.195</v>
      </c>
    </row>
    <row r="76" spans="1:1">
      <c r="A76" s="103" t="str">
        <f>CONCATENATE("config ap primary-base ",var_dns_wlc2," ",'AP-LIST_c9800'!B75," ",var_ip_wlc2)</f>
        <v>config ap primary-base de0561swlc20002 de0561ncap20072 10.254.148.195</v>
      </c>
    </row>
    <row r="77" spans="1:1">
      <c r="A77" s="103" t="str">
        <f>CONCATENATE("config ap primary-base ",var_dns_wlc2," ",'AP-LIST_c9800'!B76," ",var_ip_wlc2)</f>
        <v>config ap primary-base de0561swlc20002 de0561ncap20073 10.254.148.195</v>
      </c>
    </row>
    <row r="78" spans="1:1">
      <c r="A78" s="103" t="str">
        <f>CONCATENATE("config ap primary-base ",var_dns_wlc2," ",'AP-LIST_c9800'!B77," ",var_ip_wlc2)</f>
        <v>config ap primary-base de0561swlc20002 de0561ncap20074 10.254.148.195</v>
      </c>
    </row>
    <row r="79" spans="1:1">
      <c r="A79" s="103" t="str">
        <f>CONCATENATE("config ap primary-base ",var_dns_wlc2," ",'AP-LIST_c9800'!B78," ",var_ip_wlc2)</f>
        <v>config ap primary-base de0561swlc20002 de0561ncap20075 10.254.148.195</v>
      </c>
    </row>
    <row r="80" spans="1:1">
      <c r="A80" s="103" t="str">
        <f>CONCATENATE("config ap primary-base ",var_dns_wlc2," ",'AP-LIST_c9800'!B79," ",var_ip_wlc2)</f>
        <v>config ap primary-base de0561swlc20002 de0561ncap20076 10.254.148.195</v>
      </c>
    </row>
    <row r="81" spans="1:1">
      <c r="A81" s="103" t="str">
        <f>CONCATENATE("config ap primary-base ",var_dns_wlc2," ",'AP-LIST_c9800'!B80," ",var_ip_wlc2)</f>
        <v>config ap primary-base de0561swlc20002 de0561ncap20077 10.254.148.195</v>
      </c>
    </row>
    <row r="82" spans="1:1">
      <c r="A82" s="103" t="str">
        <f>CONCATENATE("config ap primary-base ",var_dns_wlc2," ",'AP-LIST_c9800'!B81," ",var_ip_wlc2)</f>
        <v>config ap primary-base de0561swlc20002 de0561ncap20078 10.254.148.195</v>
      </c>
    </row>
    <row r="83" spans="1:1">
      <c r="A83" s="103" t="str">
        <f>CONCATENATE("config ap primary-base ",var_dns_wlc2," ",'AP-LIST_c9800'!B82," ",var_ip_wlc2)</f>
        <v>config ap primary-base de0561swlc20002 de0561ncap20079 10.254.148.195</v>
      </c>
    </row>
    <row r="84" spans="1:1">
      <c r="A84" s="103" t="str">
        <f>CONCATENATE("config ap primary-base ",var_dns_wlc2," ",'AP-LIST_c9800'!B83," ",var_ip_wlc2)</f>
        <v>config ap primary-base de0561swlc20002 de0561ncap20080 10.254.148.195</v>
      </c>
    </row>
    <row r="85" spans="1:1">
      <c r="A85" s="103" t="str">
        <f>CONCATENATE("config ap primary-base ",var_dns_wlc2," ",'AP-LIST_c9800'!B84," ",var_ip_wlc2)</f>
        <v>config ap primary-base de0561swlc20002 de0561ncap20081 10.254.148.195</v>
      </c>
    </row>
    <row r="86" spans="1:1">
      <c r="A86" s="103" t="str">
        <f>CONCATENATE("config ap primary-base ",var_dns_wlc2," ",'AP-LIST_c9800'!B85," ",var_ip_wlc2)</f>
        <v>config ap primary-base de0561swlc20002 de0561ncap20082 10.254.148.195</v>
      </c>
    </row>
    <row r="87" spans="1:1">
      <c r="A87" s="103" t="str">
        <f>CONCATENATE("config ap primary-base ",var_dns_wlc2," ",'AP-LIST_c9800'!B86," ",var_ip_wlc2)</f>
        <v>config ap primary-base de0561swlc20002 de0561ncap20083 10.254.148.195</v>
      </c>
    </row>
    <row r="88" spans="1:1">
      <c r="A88" s="103" t="str">
        <f>CONCATENATE("config ap primary-base ",var_dns_wlc2," ",'AP-LIST_c9800'!B87," ",var_ip_wlc2)</f>
        <v>config ap primary-base de0561swlc20002 de0561ncap20084 10.254.148.195</v>
      </c>
    </row>
    <row r="89" spans="1:1">
      <c r="A89" s="103" t="str">
        <f>CONCATENATE("config ap primary-base ",var_dns_wlc2," ",'AP-LIST_c9800'!B88," ",var_ip_wlc2)</f>
        <v>config ap primary-base de0561swlc20002 de0561ncap20085 10.254.148.195</v>
      </c>
    </row>
    <row r="90" spans="1:1">
      <c r="A90" s="103" t="str">
        <f>CONCATENATE("config ap primary-base ",var_dns_wlc2," ",'AP-LIST_c9800'!B89," ",var_ip_wlc2)</f>
        <v>config ap primary-base de0561swlc20002 de0561ncap20086 10.254.148.195</v>
      </c>
    </row>
    <row r="91" spans="1:1">
      <c r="A91" s="103" t="str">
        <f>CONCATENATE("config ap primary-base ",var_dns_wlc2," ",'AP-LIST_c9800'!B90," ",var_ip_wlc2)</f>
        <v>config ap primary-base de0561swlc20002 de0561ncap20087 10.254.148.195</v>
      </c>
    </row>
    <row r="92" spans="1:1">
      <c r="A92" s="103" t="str">
        <f>CONCATENATE("config ap primary-base ",var_dns_wlc2," ",'AP-LIST_c9800'!B91," ",var_ip_wlc2)</f>
        <v>config ap primary-base de0561swlc20002 de0561ncap20088 10.254.148.195</v>
      </c>
    </row>
    <row r="93" spans="1:1">
      <c r="A93" s="103" t="str">
        <f>CONCATENATE("config ap primary-base ",var_dns_wlc2," ",'AP-LIST_c9800'!B92," ",var_ip_wlc2)</f>
        <v>config ap primary-base de0561swlc20002 de0561ncap20089 10.254.148.195</v>
      </c>
    </row>
    <row r="94" spans="1:1">
      <c r="A94" s="103" t="str">
        <f>CONCATENATE("config ap primary-base ",var_dns_wlc2," ",'AP-LIST_c9800'!B93," ",var_ip_wlc2)</f>
        <v>config ap primary-base de0561swlc20002 de0561ncap20090 10.254.148.195</v>
      </c>
    </row>
    <row r="95" spans="1:1">
      <c r="A95" s="103" t="str">
        <f>CONCATENATE("config ap primary-base ",var_dns_wlc2," ",'AP-LIST_c9800'!B94," ",var_ip_wlc2)</f>
        <v>config ap primary-base de0561swlc20002 de0561ncap20091 10.254.148.195</v>
      </c>
    </row>
    <row r="96" spans="1:1">
      <c r="A96" s="103" t="str">
        <f>CONCATENATE("config ap primary-base ",var_dns_wlc2," ",'AP-LIST_c9800'!B95," ",var_ip_wlc2)</f>
        <v>config ap primary-base de0561swlc20002 de0561ncap20092 10.254.148.195</v>
      </c>
    </row>
    <row r="97" spans="1:1">
      <c r="A97" s="103" t="str">
        <f>CONCATENATE("config ap primary-base ",var_dns_wlc2," ",'AP-LIST_c9800'!B96," ",var_ip_wlc2)</f>
        <v>config ap primary-base de0561swlc20002 de0561ncap20093 10.254.148.195</v>
      </c>
    </row>
    <row r="98" spans="1:1">
      <c r="A98" s="103" t="str">
        <f>CONCATENATE("config ap primary-base ",var_dns_wlc2," ",'AP-LIST_c9800'!B97," ",var_ip_wlc2)</f>
        <v>config ap primary-base de0561swlc20002 de0561ncap20094 10.254.148.195</v>
      </c>
    </row>
    <row r="99" spans="1:1">
      <c r="A99" s="103" t="str">
        <f>CONCATENATE("config ap primary-base ",var_dns_wlc2," ",'AP-LIST_c9800'!B98," ",var_ip_wlc2)</f>
        <v>config ap primary-base de0561swlc20002 de0561ncap20095 10.254.148.195</v>
      </c>
    </row>
    <row r="100" spans="1:1">
      <c r="A100" s="103" t="str">
        <f>CONCATENATE("config ap primary-base ",var_dns_wlc2," ",'AP-LIST_c9800'!B99," ",var_ip_wlc2)</f>
        <v>config ap primary-base de0561swlc20002 de0561ncap20096 10.254.148.195</v>
      </c>
    </row>
    <row r="101" spans="1:1">
      <c r="A101" s="103" t="str">
        <f>CONCATENATE("config ap primary-base ",var_dns_wlc2," ",'AP-LIST_c9800'!B100," ",var_ip_wlc2)</f>
        <v>config ap primary-base de0561swlc20002 de0561ncap20097 10.254.148.195</v>
      </c>
    </row>
    <row r="102" spans="1:1">
      <c r="A102" s="103" t="str">
        <f>CONCATENATE("config ap primary-base ",var_dns_wlc2," ",'AP-LIST_c9800'!B101," ",var_ip_wlc2)</f>
        <v>config ap primary-base de0561swlc20002 de0561ncap20098 10.254.148.195</v>
      </c>
    </row>
    <row r="103" spans="1:1">
      <c r="A103" s="103" t="str">
        <f>CONCATENATE("config ap primary-base ",var_dns_wlc2," ",'AP-LIST_c9800'!B102," ",var_ip_wlc2)</f>
        <v>config ap primary-base de0561swlc20002 de0561ncap20099 10.254.148.195</v>
      </c>
    </row>
    <row r="104" spans="1:1">
      <c r="A104" s="103" t="str">
        <f>CONCATENATE("config ap primary-base ",var_dns_wlc2," ",'AP-LIST_c9800'!B103," ",var_ip_wlc2)</f>
        <v>config ap primary-base de0561swlc20002 de0561ncap20100 10.254.148.195</v>
      </c>
    </row>
    <row r="105" spans="1:1">
      <c r="A105" s="103" t="str">
        <f>CONCATENATE("config ap primary-base ",var_dns_wlc2," ",'AP-LIST_c9800'!B104," ",var_ip_wlc2)</f>
        <v>config ap primary-base de0561swlc20002 de0561ncap20101 10.254.148.195</v>
      </c>
    </row>
    <row r="106" spans="1:1">
      <c r="A106" s="103" t="str">
        <f>CONCATENATE("config ap primary-base ",var_dns_wlc2," ",'AP-LIST_c9800'!B105," ",var_ip_wlc2)</f>
        <v>config ap primary-base de0561swlc20002 de0561ncap20102 10.254.148.195</v>
      </c>
    </row>
    <row r="107" spans="1:1">
      <c r="A107" s="103" t="str">
        <f>CONCATENATE("config ap primary-base ",var_dns_wlc2," ",'AP-LIST_c9800'!B106," ",var_ip_wlc2)</f>
        <v>config ap primary-base de0561swlc20002 de0561ncap20103 10.254.148.195</v>
      </c>
    </row>
    <row r="108" spans="1:1">
      <c r="A108" s="103" t="str">
        <f>CONCATENATE("config ap primary-base ",var_dns_wlc2," ",'AP-LIST_c9800'!B107," ",var_ip_wlc2)</f>
        <v>config ap primary-base de0561swlc20002 # no free IP 10.254.148.195</v>
      </c>
    </row>
    <row r="109" spans="1:1">
      <c r="A109" s="103" t="str">
        <f>CONCATENATE("config ap primary-base ",var_dns_wlc2," ",'AP-LIST_c9800'!B108," ",var_ip_wlc2)</f>
        <v>config ap primary-base de0561swlc20002 # no free IP 10.254.148.195</v>
      </c>
    </row>
    <row r="110" spans="1:1">
      <c r="A110" s="103" t="str">
        <f>CONCATENATE("config ap primary-base ",var_dns_wlc2," ",'AP-LIST_c9800'!B109," ",var_ip_wlc2)</f>
        <v>config ap primary-base de0561swlc20002 # no free IP 10.254.148.195</v>
      </c>
    </row>
    <row r="111" spans="1:1">
      <c r="A111" s="103" t="str">
        <f>CONCATENATE("config ap primary-base ",var_dns_wlc2," ",'AP-LIST_c9800'!B110," ",var_ip_wlc2)</f>
        <v>config ap primary-base de0561swlc20002 # no free IP 10.254.148.195</v>
      </c>
    </row>
    <row r="112" spans="1:1">
      <c r="A112" s="103" t="str">
        <f>CONCATENATE("config ap primary-base ",var_dns_wlc2," ",'AP-LIST_c9800'!B111," ",var_ip_wlc2)</f>
        <v>config ap primary-base de0561swlc20002 # no free IP 10.254.148.195</v>
      </c>
    </row>
    <row r="113" spans="1:1">
      <c r="A113" s="103" t="str">
        <f>CONCATENATE("config ap primary-base ",var_dns_wlc2," ",'AP-LIST_c9800'!B112," ",var_ip_wlc2)</f>
        <v>config ap primary-base de0561swlc20002 # no free IP 10.254.148.195</v>
      </c>
    </row>
    <row r="114" spans="1:1">
      <c r="A114" s="103" t="str">
        <f>CONCATENATE("config ap primary-base ",var_dns_wlc2," ",'AP-LIST_c9800'!B113," ",var_ip_wlc2)</f>
        <v>config ap primary-base de0561swlc20002 # no free IP 10.254.148.195</v>
      </c>
    </row>
    <row r="115" spans="1:1">
      <c r="A115" s="103" t="str">
        <f>CONCATENATE("config ap primary-base ",var_dns_wlc2," ",'AP-LIST_c9800'!B114," ",var_ip_wlc2)</f>
        <v>config ap primary-base de0561swlc20002 # no free IP 10.254.148.195</v>
      </c>
    </row>
    <row r="116" spans="1:1">
      <c r="A116" s="103" t="str">
        <f>CONCATENATE("config ap primary-base ",var_dns_wlc2," ",'AP-LIST_c9800'!B115," ",var_ip_wlc2)</f>
        <v>config ap primary-base de0561swlc20002 # no free IP 10.254.148.195</v>
      </c>
    </row>
    <row r="117" spans="1:1">
      <c r="A117" s="103" t="str">
        <f>CONCATENATE("config ap primary-base ",var_dns_wlc2," ",'AP-LIST_c9800'!B116," ",var_ip_wlc2)</f>
        <v>config ap primary-base de0561swlc20002 # no free IP 10.254.148.195</v>
      </c>
    </row>
    <row r="118" spans="1:1">
      <c r="A118" s="103" t="str">
        <f>CONCATENATE("config ap primary-base ",var_dns_wlc2," ",'AP-LIST_c9800'!B117," ",var_ip_wlc2)</f>
        <v>config ap primary-base de0561swlc20002 # no free IP 10.254.148.195</v>
      </c>
    </row>
    <row r="119" spans="1:1">
      <c r="A119" s="103" t="str">
        <f>CONCATENATE("config ap primary-base ",var_dns_wlc2," ",'AP-LIST_c9800'!B118," ",var_ip_wlc2)</f>
        <v>config ap primary-base de0561swlc20002 # no free IP 10.254.148.195</v>
      </c>
    </row>
    <row r="120" spans="1:1">
      <c r="A120" s="103" t="str">
        <f>CONCATENATE("config ap primary-base ",var_dns_wlc2," ",'AP-LIST_c9800'!B119," ",var_ip_wlc2)</f>
        <v>config ap primary-base de0561swlc20002 # no free IP 10.254.148.195</v>
      </c>
    </row>
    <row r="121" spans="1:1">
      <c r="A121" s="103" t="str">
        <f>CONCATENATE("config ap primary-base ",var_dns_wlc2," ",'AP-LIST_c9800'!B120," ",var_ip_wlc2)</f>
        <v>config ap primary-base de0561swlc20002 # no free IP 10.254.148.195</v>
      </c>
    </row>
    <row r="122" spans="1:1">
      <c r="A122" s="103" t="str">
        <f>CONCATENATE("config ap primary-base ",var_dns_wlc2," ",'AP-LIST_c9800'!B121," ",var_ip_wlc2)</f>
        <v>config ap primary-base de0561swlc20002 # no free IP 10.254.148.195</v>
      </c>
    </row>
    <row r="123" spans="1:1">
      <c r="A123" s="103" t="str">
        <f>CONCATENATE("config ap primary-base ",var_dns_wlc2," ",'AP-LIST_c9800'!B122," ",var_ip_wlc2)</f>
        <v>config ap primary-base de0561swlc20002 # no free IP 10.254.148.195</v>
      </c>
    </row>
    <row r="124" spans="1:1">
      <c r="A124" s="103" t="str">
        <f>CONCATENATE("config ap primary-base ",var_dns_wlc2," ",'AP-LIST_c9800'!B123," ",var_ip_wlc2)</f>
        <v>config ap primary-base de0561swlc20002 # no free IP 10.254.148.195</v>
      </c>
    </row>
    <row r="125" spans="1:1">
      <c r="A125" s="103" t="str">
        <f>CONCATENATE("config ap primary-base ",var_dns_wlc2," ",'AP-LIST_c9800'!B124," ",var_ip_wlc2)</f>
        <v>config ap primary-base de0561swlc20002 # no free IP 10.254.148.195</v>
      </c>
    </row>
    <row r="126" spans="1:1">
      <c r="A126" s="103" t="str">
        <f>CONCATENATE("config ap primary-base ",var_dns_wlc2," ",'AP-LIST_c9800'!B125," ",var_ip_wlc2)</f>
        <v>config ap primary-base de0561swlc20002 # no free IP 10.254.148.195</v>
      </c>
    </row>
    <row r="127" spans="1:1">
      <c r="A127" s="103" t="str">
        <f>CONCATENATE("config ap primary-base ",var_dns_wlc2," ",'AP-LIST_c9800'!B126," ",var_ip_wlc2)</f>
        <v>config ap primary-base de0561swlc20002 # no free IP 10.254.148.195</v>
      </c>
    </row>
    <row r="128" spans="1:1">
      <c r="A128" s="103" t="str">
        <f>CONCATENATE("config ap primary-base ",var_dns_wlc2," ",'AP-LIST_c9800'!B127," ",var_ip_wlc2)</f>
        <v>config ap primary-base de0561swlc20002 # no free IP 10.254.148.195</v>
      </c>
    </row>
    <row r="129" spans="1:1">
      <c r="A129" s="103" t="str">
        <f>CONCATENATE("config ap primary-base ",var_dns_wlc2," ",'AP-LIST_c9800'!B128," ",var_ip_wlc2)</f>
        <v>config ap primary-base de0561swlc20002 # no free IP 10.254.148.195</v>
      </c>
    </row>
    <row r="130" spans="1:1">
      <c r="A130" s="103" t="str">
        <f>CONCATENATE("config ap primary-base ",var_dns_wlc2," ",'AP-LIST_c9800'!B129," ",var_ip_wlc2)</f>
        <v>config ap primary-base de0561swlc20002 # no free IP 10.254.148.195</v>
      </c>
    </row>
    <row r="131" spans="1:1">
      <c r="A131" s="103" t="str">
        <f>CONCATENATE("config ap primary-base ",var_dns_wlc2," ",'AP-LIST_c9800'!B130," ",var_ip_wlc2)</f>
        <v>config ap primary-base de0561swlc20002 # no free IP 10.254.148.195</v>
      </c>
    </row>
    <row r="132" spans="1:1">
      <c r="A132" s="103" t="str">
        <f>CONCATENATE("config ap primary-base ",var_dns_wlc2," ",'AP-LIST_c9800'!B131," ",var_ip_wlc2)</f>
        <v>config ap primary-base de0561swlc20002 # no free IP 10.254.148.195</v>
      </c>
    </row>
    <row r="133" spans="1:1">
      <c r="A133" s="103" t="str">
        <f>CONCATENATE("config ap primary-base ",var_dns_wlc2," ",'AP-LIST_c9800'!B132," ",var_ip_wlc2)</f>
        <v>config ap primary-base de0561swlc20002 # no free IP 10.254.148.195</v>
      </c>
    </row>
    <row r="134" spans="1:1">
      <c r="A134" s="103" t="str">
        <f>CONCATENATE("config ap primary-base ",var_dns_wlc2," ",'AP-LIST_c9800'!B133," ",var_ip_wlc2)</f>
        <v>config ap primary-base de0561swlc20002 # no free IP 10.254.148.195</v>
      </c>
    </row>
    <row r="135" spans="1:1">
      <c r="A135" s="103" t="str">
        <f>CONCATENATE("config ap primary-base ",var_dns_wlc2," ",'AP-LIST_c9800'!B134," ",var_ip_wlc2)</f>
        <v>config ap primary-base de0561swlc20002 # no free IP 10.254.148.195</v>
      </c>
    </row>
    <row r="136" spans="1:1">
      <c r="A136" s="103" t="str">
        <f>CONCATENATE("config ap primary-base ",var_dns_wlc2," ",'AP-LIST_c9800'!B135," ",var_ip_wlc2)</f>
        <v>config ap primary-base de0561swlc20002 # no free IP 10.254.148.195</v>
      </c>
    </row>
    <row r="137" spans="1:1">
      <c r="A137" s="103" t="str">
        <f>CONCATENATE("config ap primary-base ",var_dns_wlc2," ",'AP-LIST_c9800'!B136," ",var_ip_wlc2)</f>
        <v>config ap primary-base de0561swlc20002 # no free IP 10.254.148.195</v>
      </c>
    </row>
    <row r="138" spans="1:1">
      <c r="A138" s="103" t="str">
        <f>CONCATENATE("config ap primary-base ",var_dns_wlc2," ",'AP-LIST_c9800'!B137," ",var_ip_wlc2)</f>
        <v>config ap primary-base de0561swlc20002 # no free IP 10.254.148.195</v>
      </c>
    </row>
    <row r="139" spans="1:1">
      <c r="A139" s="103" t="str">
        <f>CONCATENATE("config ap primary-base ",var_dns_wlc2," ",'AP-LIST_c9800'!B138," ",var_ip_wlc2)</f>
        <v>config ap primary-base de0561swlc20002 # no free IP 10.254.148.195</v>
      </c>
    </row>
    <row r="140" spans="1:1">
      <c r="A140" s="103" t="str">
        <f>CONCATENATE("config ap primary-base ",var_dns_wlc2," ",'AP-LIST_c9800'!B139," ",var_ip_wlc2)</f>
        <v>config ap primary-base de0561swlc20002 # no free IP 10.254.148.195</v>
      </c>
    </row>
    <row r="141" spans="1:1">
      <c r="A141" s="103" t="str">
        <f>CONCATENATE("config ap primary-base ",var_dns_wlc2," ",'AP-LIST_c9800'!B140," ",var_ip_wlc2)</f>
        <v>config ap primary-base de0561swlc20002 # no free IP 10.254.148.195</v>
      </c>
    </row>
    <row r="142" spans="1:1">
      <c r="A142" s="103" t="str">
        <f>CONCATENATE("config ap primary-base ",var_dns_wlc2," ",'AP-LIST_c9800'!B141," ",var_ip_wlc2)</f>
        <v>config ap primary-base de0561swlc20002 # no free IP 10.254.148.195</v>
      </c>
    </row>
    <row r="143" spans="1:1">
      <c r="A143" s="103" t="str">
        <f>CONCATENATE("config ap primary-base ",var_dns_wlc2," ",'AP-LIST_c9800'!B142," ",var_ip_wlc2)</f>
        <v>config ap primary-base de0561swlc20002 # no free IP 10.254.148.195</v>
      </c>
    </row>
    <row r="144" spans="1:1">
      <c r="A144" s="103" t="str">
        <f>CONCATENATE("config ap primary-base ",var_dns_wlc2," ",'AP-LIST_c9800'!B143," ",var_ip_wlc2)</f>
        <v>config ap primary-base de0561swlc20002 # no free IP 10.254.148.195</v>
      </c>
    </row>
    <row r="145" spans="1:1">
      <c r="A145" s="103" t="str">
        <f>CONCATENATE("config ap primary-base ",var_dns_wlc2," ",'AP-LIST_c9800'!B144," ",var_ip_wlc2)</f>
        <v>config ap primary-base de0561swlc20002 # no free IP 10.254.148.195</v>
      </c>
    </row>
    <row r="146" spans="1:1">
      <c r="A146" s="103" t="str">
        <f>CONCATENATE("config ap primary-base ",var_dns_wlc2," ",'AP-LIST_c9800'!B145," ",var_ip_wlc2)</f>
        <v>config ap primary-base de0561swlc20002 # no free IP 10.254.148.195</v>
      </c>
    </row>
    <row r="147" spans="1:1">
      <c r="A147" s="103" t="str">
        <f>CONCATENATE("config ap primary-base ",var_dns_wlc2," ",'AP-LIST_c9800'!B146," ",var_ip_wlc2)</f>
        <v>config ap primary-base de0561swlc20002 # no free IP 10.254.148.195</v>
      </c>
    </row>
    <row r="148" spans="1:1">
      <c r="A148" s="103" t="str">
        <f>CONCATENATE("config ap primary-base ",var_dns_wlc2," ",'AP-LIST_c9800'!B147," ",var_ip_wlc2)</f>
        <v>config ap primary-base de0561swlc20002 # no free IP 10.254.148.195</v>
      </c>
    </row>
    <row r="149" spans="1:1">
      <c r="A149" s="103" t="str">
        <f>CONCATENATE("config ap primary-base ",var_dns_wlc2," ",'AP-LIST_c9800'!B148," ",var_ip_wlc2)</f>
        <v>config ap primary-base de0561swlc20002 # no free IP 10.254.148.195</v>
      </c>
    </row>
    <row r="150" spans="1:1">
      <c r="A150" s="103" t="str">
        <f>CONCATENATE("config ap primary-base ",var_dns_wlc2," ",'AP-LIST_c9800'!B149," ",var_ip_wlc2)</f>
        <v>config ap primary-base de0561swlc20002 # no free IP 10.254.148.195</v>
      </c>
    </row>
    <row r="151" spans="1:1">
      <c r="A151" s="103" t="str">
        <f>CONCATENATE("config ap primary-base ",var_dns_wlc2," ",'AP-LIST_c9800'!B150," ",var_ip_wlc2)</f>
        <v>config ap primary-base de0561swlc20002 # no free IP 10.254.148.195</v>
      </c>
    </row>
    <row r="152" spans="1:1">
      <c r="A152" s="103" t="str">
        <f>CONCATENATE("config ap primary-base ",var_dns_wlc2," ",'AP-LIST_c9800'!B151," ",var_ip_wlc2)</f>
        <v>config ap primary-base de0561swlc20002 # no free IP 10.254.148.195</v>
      </c>
    </row>
    <row r="153" spans="1:1">
      <c r="A153" s="103" t="str">
        <f>CONCATENATE("config ap primary-base ",var_dns_wlc2," ",'AP-LIST_c9800'!B152," ",var_ip_wlc2)</f>
        <v>config ap primary-base de0561swlc20002 # no free IP 10.254.148.195</v>
      </c>
    </row>
    <row r="154" spans="1:1">
      <c r="A154" s="103" t="str">
        <f>CONCATENATE("config ap primary-base ",var_dns_wlc2," ",'AP-LIST_c9800'!B153," ",var_ip_wlc2)</f>
        <v>config ap primary-base de0561swlc20002 # no free IP 10.254.148.195</v>
      </c>
    </row>
    <row r="155" spans="1:1">
      <c r="A155" s="103" t="str">
        <f>CONCATENATE("config ap primary-base ",var_dns_wlc2," ",'AP-LIST_c9800'!B154," ",var_ip_wlc2)</f>
        <v>config ap primary-base de0561swlc20002 # no free IP 10.254.148.195</v>
      </c>
    </row>
    <row r="156" spans="1:1">
      <c r="A156" s="103" t="str">
        <f>CONCATENATE("config ap primary-base ",var_dns_wlc2," ",'AP-LIST_c9800'!B155," ",var_ip_wlc2)</f>
        <v>config ap primary-base de0561swlc20002 # no free IP 10.254.148.195</v>
      </c>
    </row>
    <row r="157" spans="1:1">
      <c r="A157" s="103" t="str">
        <f>CONCATENATE("config ap primary-base ",var_dns_wlc2," ",'AP-LIST_c9800'!B156," ",var_ip_wlc2)</f>
        <v>config ap primary-base de0561swlc20002 # no free IP 10.254.148.195</v>
      </c>
    </row>
    <row r="158" spans="1:1">
      <c r="A158" s="103" t="str">
        <f>CONCATENATE("config ap primary-base ",var_dns_wlc2," ",'AP-LIST_c9800'!B157," ",var_ip_wlc2)</f>
        <v>config ap primary-base de0561swlc20002 # no free IP 10.254.148.195</v>
      </c>
    </row>
    <row r="159" spans="1:1">
      <c r="A159" s="103" t="str">
        <f>CONCATENATE("config ap primary-base ",var_dns_wlc2," ",'AP-LIST_c9800'!B158," ",var_ip_wlc2)</f>
        <v>config ap primary-base de0561swlc20002 # no free IP 10.254.148.195</v>
      </c>
    </row>
    <row r="160" spans="1:1">
      <c r="A160" s="103" t="str">
        <f>CONCATENATE("config ap primary-base ",var_dns_wlc2," ",'AP-LIST_c9800'!B159," ",var_ip_wlc2)</f>
        <v>config ap primary-base de0561swlc20002 # no free IP 10.254.148.195</v>
      </c>
    </row>
    <row r="161" spans="1:1">
      <c r="A161" s="103" t="str">
        <f>CONCATENATE("config ap primary-base ",var_dns_wlc2," ",'AP-LIST_c9800'!B160," ",var_ip_wlc2)</f>
        <v>config ap primary-base de0561swlc20002 # no free IP 10.254.148.195</v>
      </c>
    </row>
    <row r="162" spans="1:1">
      <c r="A162" s="103" t="str">
        <f>CONCATENATE("config ap primary-base ",var_dns_wlc2," ",'AP-LIST_c9800'!B161," ",var_ip_wlc2)</f>
        <v>config ap primary-base de0561swlc20002 # no free IP 10.254.148.195</v>
      </c>
    </row>
    <row r="163" spans="1:1">
      <c r="A163" s="103" t="str">
        <f>CONCATENATE("config ap primary-base ",var_dns_wlc2," ",'AP-LIST_c9800'!B162," ",var_ip_wlc2)</f>
        <v>config ap primary-base de0561swlc20002 # no free IP 10.254.148.195</v>
      </c>
    </row>
    <row r="164" spans="1:1">
      <c r="A164" s="103" t="str">
        <f>CONCATENATE("config ap primary-base ",var_dns_wlc2," ",'AP-LIST_c9800'!B163," ",var_ip_wlc2)</f>
        <v>config ap primary-base de0561swlc20002 # no free IP 10.254.148.195</v>
      </c>
    </row>
    <row r="165" spans="1:1">
      <c r="A165" s="103" t="str">
        <f>CONCATENATE("config ap primary-base ",var_dns_wlc2," ",'AP-LIST_c9800'!B164," ",var_ip_wlc2)</f>
        <v>config ap primary-base de0561swlc20002 # no free IP 10.254.148.195</v>
      </c>
    </row>
    <row r="166" spans="1:1">
      <c r="A166" s="103" t="str">
        <f>CONCATENATE("config ap primary-base ",var_dns_wlc2," ",'AP-LIST_c9800'!B165," ",var_ip_wlc2)</f>
        <v>config ap primary-base de0561swlc20002 # no free IP 10.254.148.195</v>
      </c>
    </row>
    <row r="167" spans="1:1">
      <c r="A167" s="103" t="str">
        <f>CONCATENATE("config ap primary-base ",var_dns_wlc2," ",'AP-LIST_c9800'!B166," ",var_ip_wlc2)</f>
        <v>config ap primary-base de0561swlc20002 # no free IP 10.254.148.195</v>
      </c>
    </row>
    <row r="168" spans="1:1">
      <c r="A168" s="103" t="str">
        <f>CONCATENATE("config ap primary-base ",var_dns_wlc2," ",'AP-LIST_c9800'!B167," ",var_ip_wlc2)</f>
        <v>config ap primary-base de0561swlc20002 # no free IP 10.254.148.195</v>
      </c>
    </row>
    <row r="169" spans="1:1">
      <c r="A169" s="103" t="str">
        <f>CONCATENATE("config ap primary-base ",var_dns_wlc2," ",'AP-LIST_c9800'!B168," ",var_ip_wlc2)</f>
        <v>config ap primary-base de0561swlc20002 # no free IP 10.254.148.195</v>
      </c>
    </row>
    <row r="170" spans="1:1">
      <c r="A170" s="103" t="str">
        <f>CONCATENATE("config ap primary-base ",var_dns_wlc2," ",'AP-LIST_c9800'!B169," ",var_ip_wlc2)</f>
        <v>config ap primary-base de0561swlc20002 # no free IP 10.254.148.195</v>
      </c>
    </row>
    <row r="171" spans="1:1">
      <c r="A171" s="103" t="str">
        <f>CONCATENATE("config ap primary-base ",var_dns_wlc2," ",'AP-LIST_c9800'!B170," ",var_ip_wlc2)</f>
        <v>config ap primary-base de0561swlc20002 # no free IP 10.254.148.195</v>
      </c>
    </row>
    <row r="172" spans="1:1">
      <c r="A172" s="103" t="str">
        <f>CONCATENATE("config ap primary-base ",var_dns_wlc2," ",'AP-LIST_c9800'!B171," ",var_ip_wlc2)</f>
        <v>config ap primary-base de0561swlc20002 # no free IP 10.254.148.195</v>
      </c>
    </row>
    <row r="173" spans="1:1">
      <c r="A173" s="103" t="str">
        <f>CONCATENATE("config ap primary-base ",var_dns_wlc2," ",'AP-LIST_c9800'!B172," ",var_ip_wlc2)</f>
        <v>config ap primary-base de0561swlc20002 # no free IP 10.254.148.195</v>
      </c>
    </row>
    <row r="174" spans="1:1">
      <c r="A174" s="103" t="str">
        <f>CONCATENATE("config ap primary-base ",var_dns_wlc2," ",'AP-LIST_c9800'!B173," ",var_ip_wlc2)</f>
        <v>config ap primary-base de0561swlc20002 # no free IP 10.254.148.195</v>
      </c>
    </row>
    <row r="175" spans="1:1">
      <c r="A175" s="103" t="str">
        <f>CONCATENATE("config ap primary-base ",var_dns_wlc2," ",'AP-LIST_c9800'!B174," ",var_ip_wlc2)</f>
        <v>config ap primary-base de0561swlc20002 # no free IP 10.254.148.195</v>
      </c>
    </row>
    <row r="176" spans="1:1">
      <c r="A176" s="103" t="str">
        <f>CONCATENATE("config ap primary-base ",var_dns_wlc2," ",'AP-LIST_c9800'!B175," ",var_ip_wlc2)</f>
        <v>config ap primary-base de0561swlc20002 # no free IP 10.254.148.195</v>
      </c>
    </row>
    <row r="177" spans="1:1">
      <c r="A177" s="103" t="str">
        <f>CONCATENATE("config ap primary-base ",var_dns_wlc2," ",'AP-LIST_c9800'!B176," ",var_ip_wlc2)</f>
        <v>config ap primary-base de0561swlc20002 # no free IP 10.254.148.195</v>
      </c>
    </row>
    <row r="178" spans="1:1">
      <c r="A178" s="103" t="str">
        <f>CONCATENATE("config ap primary-base ",var_dns_wlc2," ",'AP-LIST_c9800'!B177," ",var_ip_wlc2)</f>
        <v>config ap primary-base de0561swlc20002 # no free IP 10.254.148.195</v>
      </c>
    </row>
    <row r="179" spans="1:1">
      <c r="A179" s="103" t="str">
        <f>CONCATENATE("config ap primary-base ",var_dns_wlc2," ",'AP-LIST_c9800'!B178," ",var_ip_wlc2)</f>
        <v>config ap primary-base de0561swlc20002 # no free IP 10.254.148.195</v>
      </c>
    </row>
    <row r="180" spans="1:1">
      <c r="A180" s="103" t="str">
        <f>CONCATENATE("config ap primary-base ",var_dns_wlc2," ",'AP-LIST_c9800'!B179," ",var_ip_wlc2)</f>
        <v>config ap primary-base de0561swlc20002 # no free IP 10.254.148.195</v>
      </c>
    </row>
    <row r="181" spans="1:1">
      <c r="A181" s="103" t="str">
        <f>CONCATENATE("config ap primary-base ",var_dns_wlc2," ",'AP-LIST_c9800'!B180," ",var_ip_wlc2)</f>
        <v>config ap primary-base de0561swlc20002 # no free IP 10.254.148.195</v>
      </c>
    </row>
    <row r="182" spans="1:1">
      <c r="A182" s="103" t="str">
        <f>CONCATENATE("config ap primary-base ",var_dns_wlc2," ",'AP-LIST_c9800'!B181," ",var_ip_wlc2)</f>
        <v>config ap primary-base de0561swlc20002 # no free IP 10.254.148.195</v>
      </c>
    </row>
    <row r="183" spans="1:1">
      <c r="A183" s="103" t="str">
        <f>CONCATENATE("config ap primary-base ",var_dns_wlc2," ",'AP-LIST_c9800'!B182," ",var_ip_wlc2)</f>
        <v>config ap primary-base de0561swlc20002 # no free IP 10.254.148.195</v>
      </c>
    </row>
    <row r="184" spans="1:1">
      <c r="A184" s="103" t="str">
        <f>CONCATENATE("config ap primary-base ",var_dns_wlc2," ",'AP-LIST_c9800'!B183," ",var_ip_wlc2)</f>
        <v>config ap primary-base de0561swlc20002 # no free IP 10.254.148.195</v>
      </c>
    </row>
    <row r="185" spans="1:1">
      <c r="A185" s="103" t="str">
        <f>CONCATENATE("config ap primary-base ",var_dns_wlc2," ",'AP-LIST_c9800'!B184," ",var_ip_wlc2)</f>
        <v>config ap primary-base de0561swlc20002 # no free IP 10.254.148.195</v>
      </c>
    </row>
    <row r="186" spans="1:1">
      <c r="A186" s="103" t="str">
        <f>CONCATENATE("config ap primary-base ",var_dns_wlc2," ",'AP-LIST_c9800'!B185," ",var_ip_wlc2)</f>
        <v>config ap primary-base de0561swlc20002 # no free IP 10.254.148.195</v>
      </c>
    </row>
    <row r="187" spans="1:1">
      <c r="A187" s="103" t="str">
        <f>CONCATENATE("config ap primary-base ",var_dns_wlc2," ",'AP-LIST_c9800'!B186," ",var_ip_wlc2)</f>
        <v>config ap primary-base de0561swlc20002 # no free IP 10.254.148.195</v>
      </c>
    </row>
    <row r="188" spans="1:1">
      <c r="A188" s="103" t="str">
        <f>CONCATENATE("config ap primary-base ",var_dns_wlc2," ",'AP-LIST_c9800'!B187," ",var_ip_wlc2)</f>
        <v>config ap primary-base de0561swlc20002 # no free IP 10.254.148.195</v>
      </c>
    </row>
    <row r="189" spans="1:1">
      <c r="A189" s="103" t="str">
        <f>CONCATENATE("config ap primary-base ",var_dns_wlc2," ",'AP-LIST_c9800'!B188," ",var_ip_wlc2)</f>
        <v>config ap primary-base de0561swlc20002 # no free IP 10.254.148.195</v>
      </c>
    </row>
    <row r="190" spans="1:1">
      <c r="A190" s="103" t="str">
        <f>CONCATENATE("config ap primary-base ",var_dns_wlc2," ",'AP-LIST_c9800'!B189," ",var_ip_wlc2)</f>
        <v>config ap primary-base de0561swlc20002 # no free IP 10.254.148.195</v>
      </c>
    </row>
    <row r="191" spans="1:1">
      <c r="A191" s="103" t="str">
        <f>CONCATENATE("config ap primary-base ",var_dns_wlc2," ",'AP-LIST_c9800'!B190," ",var_ip_wlc2)</f>
        <v>config ap primary-base de0561swlc20002 # no free IP 10.254.148.195</v>
      </c>
    </row>
    <row r="192" spans="1:1">
      <c r="A192" s="103" t="str">
        <f>CONCATENATE("config ap primary-base ",var_dns_wlc2," ",'AP-LIST_c9800'!B191," ",var_ip_wlc2)</f>
        <v>config ap primary-base de0561swlc20002 # no free IP 10.254.148.195</v>
      </c>
    </row>
    <row r="193" spans="1:1">
      <c r="A193" s="103" t="str">
        <f>CONCATENATE("config ap primary-base ",var_dns_wlc2," ",'AP-LIST_c9800'!B192," ",var_ip_wlc2)</f>
        <v>config ap primary-base de0561swlc20002 # no free IP 10.254.148.195</v>
      </c>
    </row>
    <row r="194" spans="1:1">
      <c r="A194" s="103" t="str">
        <f>CONCATENATE("config ap primary-base ",var_dns_wlc2," ",'AP-LIST_c9800'!B193," ",var_ip_wlc2)</f>
        <v>config ap primary-base de0561swlc20002 # no free IP 10.254.148.195</v>
      </c>
    </row>
    <row r="195" spans="1:1">
      <c r="A195" s="103" t="str">
        <f>CONCATENATE("config ap primary-base ",var_dns_wlc2," ",'AP-LIST_c9800'!B194," ",var_ip_wlc2)</f>
        <v>config ap primary-base de0561swlc20002 # no free IP 10.254.148.195</v>
      </c>
    </row>
    <row r="196" spans="1:1">
      <c r="A196" s="103" t="str">
        <f>CONCATENATE("config ap primary-base ",var_dns_wlc2," ",'AP-LIST_c9800'!B195," ",var_ip_wlc2)</f>
        <v>config ap primary-base de0561swlc20002 # no free IP 10.254.148.195</v>
      </c>
    </row>
    <row r="197" spans="1:1">
      <c r="A197" s="103" t="str">
        <f>CONCATENATE("config ap primary-base ",var_dns_wlc2," ",'AP-LIST_c9800'!B196," ",var_ip_wlc2)</f>
        <v>config ap primary-base de0561swlc20002 # no free IP 10.254.148.195</v>
      </c>
    </row>
    <row r="198" spans="1:1">
      <c r="A198" s="103" t="str">
        <f>CONCATENATE("config ap primary-base ",var_dns_wlc2," ",'AP-LIST_c9800'!B197," ",var_ip_wlc2)</f>
        <v>config ap primary-base de0561swlc20002 # no free IP 10.254.148.195</v>
      </c>
    </row>
    <row r="199" spans="1:1">
      <c r="A199" s="103" t="str">
        <f>CONCATENATE("config ap primary-base ",var_dns_wlc2," ",'AP-LIST_c9800'!B198," ",var_ip_wlc2)</f>
        <v>config ap primary-base de0561swlc20002 # no free IP 10.254.148.195</v>
      </c>
    </row>
    <row r="200" spans="1:1">
      <c r="A200" s="103" t="str">
        <f>CONCATENATE("config ap primary-base ",var_dns_wlc2," ",'AP-LIST_c9800'!B199," ",var_ip_wlc2)</f>
        <v>config ap primary-base de0561swlc20002 # no free IP 10.254.148.195</v>
      </c>
    </row>
    <row r="201" spans="1:1">
      <c r="A201" s="103" t="str">
        <f>CONCATENATE("config ap primary-base ",var_dns_wlc2," ",'AP-LIST_c9800'!B200," ",var_ip_wlc2)</f>
        <v>config ap primary-base de0561swlc20002 # no free IP 10.254.148.195</v>
      </c>
    </row>
    <row r="202" spans="1:1">
      <c r="A202" s="103" t="str">
        <f>CONCATENATE("config ap primary-base ",var_dns_wlc2," ",'AP-LIST_c9800'!B201," ",var_ip_wlc2)</f>
        <v>config ap primary-base de0561swlc20002 # no free IP 10.254.148.195</v>
      </c>
    </row>
    <row r="203" spans="1:1">
      <c r="A203" s="103" t="str">
        <f>CONCATENATE("config ap primary-base ",var_dns_wlc2," ",'AP-LIST_c9800'!B202," ",var_ip_wlc2)</f>
        <v>config ap primary-base de0561swlc20002 # no free IP 10.254.148.195</v>
      </c>
    </row>
    <row r="204" spans="1:1">
      <c r="A204" s="103" t="str">
        <f>CONCATENATE("config ap primary-base ",var_dns_wlc2," ",'AP-LIST_c9800'!B203," ",var_ip_wlc2)</f>
        <v>config ap primary-base de0561swlc20002 # no free IP 10.254.148.195</v>
      </c>
    </row>
    <row r="205" spans="1:1">
      <c r="A205" s="103" t="str">
        <f>CONCATENATE("config ap primary-base ",var_dns_wlc2," ",'AP-LIST_c9800'!B204," ",var_ip_wlc2)</f>
        <v>config ap primary-base de0561swlc20002 # no free IP 10.254.148.195</v>
      </c>
    </row>
    <row r="206" spans="1:1">
      <c r="A206" s="103" t="str">
        <f>CONCATENATE("config ap primary-base ",var_dns_wlc2," ",'AP-LIST_c9800'!B205," ",var_ip_wlc2)</f>
        <v>config ap primary-base de0561swlc20002 # no free IP 10.254.148.195</v>
      </c>
    </row>
    <row r="207" spans="1:1">
      <c r="A207" s="103" t="str">
        <f>CONCATENATE("config ap primary-base ",var_dns_wlc2," ",'AP-LIST_c9800'!B206," ",var_ip_wlc2)</f>
        <v>config ap primary-base de0561swlc20002 # no free IP 10.254.148.195</v>
      </c>
    </row>
    <row r="208" spans="1:1">
      <c r="A208" s="103" t="str">
        <f>CONCATENATE("config ap primary-base ",var_dns_wlc2," ",'AP-LIST_c9800'!B207," ",var_ip_wlc2)</f>
        <v>config ap primary-base de0561swlc20002 # no free IP 10.254.148.195</v>
      </c>
    </row>
    <row r="209" spans="1:1">
      <c r="A209" s="103" t="str">
        <f>CONCATENATE("config ap primary-base ",var_dns_wlc2," ",'AP-LIST_c9800'!B208," ",var_ip_wlc2)</f>
        <v>config ap primary-base de0561swlc20002 # no free IP 10.254.148.195</v>
      </c>
    </row>
    <row r="210" spans="1:1">
      <c r="A210" s="103" t="str">
        <f>CONCATENATE("config ap primary-base ",var_dns_wlc2," ",'AP-LIST_c9800'!B209," ",var_ip_wlc2)</f>
        <v>config ap primary-base de0561swlc20002 # no free IP 10.254.148.195</v>
      </c>
    </row>
    <row r="211" spans="1:1">
      <c r="A211" s="103" t="str">
        <f>CONCATENATE("config ap primary-base ",var_dns_wlc2," ",'AP-LIST_c9800'!B210," ",var_ip_wlc2)</f>
        <v>config ap primary-base de0561swlc20002 # no free IP 10.254.148.195</v>
      </c>
    </row>
    <row r="212" spans="1:1">
      <c r="A212" s="103" t="str">
        <f>CONCATENATE("config ap primary-base ",var_dns_wlc2," ",'AP-LIST_c9800'!B211," ",var_ip_wlc2)</f>
        <v>config ap primary-base de0561swlc20002 # no free IP 10.254.148.195</v>
      </c>
    </row>
    <row r="213" spans="1:1">
      <c r="A213" s="103" t="str">
        <f>CONCATENATE("config ap primary-base ",var_dns_wlc2," ",'AP-LIST_c9800'!B212," ",var_ip_wlc2)</f>
        <v>config ap primary-base de0561swlc20002 # no free IP 10.254.148.195</v>
      </c>
    </row>
    <row r="214" spans="1:1">
      <c r="A214" s="103" t="str">
        <f>CONCATENATE("config ap primary-base ",var_dns_wlc2," ",'AP-LIST_c9800'!B213," ",var_ip_wlc2)</f>
        <v>config ap primary-base de0561swlc20002 # no free IP 10.254.148.195</v>
      </c>
    </row>
    <row r="215" spans="1:1">
      <c r="A215" s="103" t="str">
        <f>CONCATENATE("config ap primary-base ",var_dns_wlc2," ",'AP-LIST_c9800'!B214," ",var_ip_wlc2)</f>
        <v>config ap primary-base de0561swlc20002 # no free IP 10.254.148.195</v>
      </c>
    </row>
    <row r="216" spans="1:1">
      <c r="A216" s="103" t="str">
        <f>CONCATENATE("config ap primary-base ",var_dns_wlc2," ",'AP-LIST_c9800'!B215," ",var_ip_wlc2)</f>
        <v>config ap primary-base de0561swlc20002 # no free IP 10.254.148.195</v>
      </c>
    </row>
    <row r="217" spans="1:1">
      <c r="A217" s="103" t="str">
        <f>CONCATENATE("config ap primary-base ",var_dns_wlc2," ",'AP-LIST_c9800'!B216," ",var_ip_wlc2)</f>
        <v>config ap primary-base de0561swlc20002 # no free IP 10.254.148.195</v>
      </c>
    </row>
    <row r="218" spans="1:1">
      <c r="A218" s="103" t="str">
        <f>CONCATENATE("config ap primary-base ",var_dns_wlc2," ",'AP-LIST_c9800'!B217," ",var_ip_wlc2)</f>
        <v>config ap primary-base de0561swlc20002 # no free IP 10.254.148.195</v>
      </c>
    </row>
    <row r="219" spans="1:1">
      <c r="A219" s="103" t="str">
        <f>CONCATENATE("config ap primary-base ",var_dns_wlc2," ",'AP-LIST_c9800'!B218," ",var_ip_wlc2)</f>
        <v>config ap primary-base de0561swlc20002 # no free IP 10.254.148.195</v>
      </c>
    </row>
    <row r="220" spans="1:1">
      <c r="A220" s="103" t="str">
        <f>CONCATENATE("config ap primary-base ",var_dns_wlc2," ",'AP-LIST_c9800'!B219," ",var_ip_wlc2)</f>
        <v>config ap primary-base de0561swlc20002 # no free IP 10.254.148.195</v>
      </c>
    </row>
    <row r="221" spans="1:1">
      <c r="A221" s="103" t="str">
        <f>CONCATENATE("config ap primary-base ",var_dns_wlc2," ",'AP-LIST_c9800'!B220," ",var_ip_wlc2)</f>
        <v>config ap primary-base de0561swlc20002 # no free IP 10.254.148.195</v>
      </c>
    </row>
    <row r="222" spans="1:1">
      <c r="A222" s="103" t="str">
        <f>CONCATENATE("config ap primary-base ",var_dns_wlc2," ",'AP-LIST_c9800'!B221," ",var_ip_wlc2)</f>
        <v>config ap primary-base de0561swlc20002 # no free IP 10.254.148.195</v>
      </c>
    </row>
    <row r="223" spans="1:1">
      <c r="A223" s="103" t="str">
        <f>CONCATENATE("config ap primary-base ",var_dns_wlc2," ",'AP-LIST_c9800'!B222," ",var_ip_wlc2)</f>
        <v>config ap primary-base de0561swlc20002 # no free IP 10.254.148.195</v>
      </c>
    </row>
    <row r="224" spans="1:1">
      <c r="A224" s="103" t="str">
        <f>CONCATENATE("config ap primary-base ",var_dns_wlc2," ",'AP-LIST_c9800'!B223," ",var_ip_wlc2)</f>
        <v>config ap primary-base de0561swlc20002 # no free IP 10.254.148.195</v>
      </c>
    </row>
    <row r="225" spans="1:1">
      <c r="A225" s="103" t="str">
        <f>CONCATENATE("config ap primary-base ",var_dns_wlc2," ",'AP-LIST_c9800'!B224," ",var_ip_wlc2)</f>
        <v>config ap primary-base de0561swlc20002 # no free IP 10.254.148.195</v>
      </c>
    </row>
    <row r="226" spans="1:1">
      <c r="A226" s="103" t="str">
        <f>CONCATENATE("config ap primary-base ",var_dns_wlc2," ",'AP-LIST_c9800'!B225," ",var_ip_wlc2)</f>
        <v>config ap primary-base de0561swlc20002 # no free IP 10.254.148.195</v>
      </c>
    </row>
    <row r="227" spans="1:1">
      <c r="A227" s="103" t="str">
        <f>CONCATENATE("config ap primary-base ",var_dns_wlc2," ",'AP-LIST_c9800'!B226," ",var_ip_wlc2)</f>
        <v>config ap primary-base de0561swlc20002 # no free IP 10.254.148.195</v>
      </c>
    </row>
    <row r="228" spans="1:1">
      <c r="A228" s="103" t="str">
        <f>CONCATENATE("config ap primary-base ",var_dns_wlc2," ",'AP-LIST_c9800'!B227," ",var_ip_wlc2)</f>
        <v>config ap primary-base de0561swlc20002 # no free IP 10.254.148.195</v>
      </c>
    </row>
    <row r="229" spans="1:1">
      <c r="A229" s="103" t="str">
        <f>CONCATENATE("config ap primary-base ",var_dns_wlc2," ",'AP-LIST_c9800'!B228," ",var_ip_wlc2)</f>
        <v>config ap primary-base de0561swlc20002 # no free IP 10.254.148.195</v>
      </c>
    </row>
    <row r="230" spans="1:1">
      <c r="A230" s="103" t="str">
        <f>CONCATENATE("config ap primary-base ",var_dns_wlc2," ",'AP-LIST_c9800'!B229," ",var_ip_wlc2)</f>
        <v>config ap primary-base de0561swlc20002 # no free IP 10.254.148.195</v>
      </c>
    </row>
    <row r="231" spans="1:1">
      <c r="A231" s="103" t="str">
        <f>CONCATENATE("config ap primary-base ",var_dns_wlc2," ",'AP-LIST_c9800'!B230," ",var_ip_wlc2)</f>
        <v>config ap primary-base de0561swlc20002 # no free IP 10.254.148.195</v>
      </c>
    </row>
    <row r="232" spans="1:1">
      <c r="A232" s="103" t="str">
        <f>CONCATENATE("config ap primary-base ",var_dns_wlc2," ",'AP-LIST_c9800'!B231," ",var_ip_wlc2)</f>
        <v>config ap primary-base de0561swlc20002 # no free IP 10.254.148.195</v>
      </c>
    </row>
    <row r="233" spans="1:1">
      <c r="A233" s="103" t="str">
        <f>CONCATENATE("config ap primary-base ",var_dns_wlc2," ",'AP-LIST_c9800'!B232," ",var_ip_wlc2)</f>
        <v>config ap primary-base de0561swlc20002 # no free IP 10.254.148.195</v>
      </c>
    </row>
    <row r="234" spans="1:1">
      <c r="A234" s="103" t="str">
        <f>CONCATENATE("config ap primary-base ",var_dns_wlc2," ",'AP-LIST_c9800'!B233," ",var_ip_wlc2)</f>
        <v>config ap primary-base de0561swlc20002 # no free IP 10.254.148.195</v>
      </c>
    </row>
    <row r="235" spans="1:1">
      <c r="A235" s="103" t="str">
        <f>CONCATENATE("config ap primary-base ",var_dns_wlc2," ",'AP-LIST_c9800'!B234," ",var_ip_wlc2)</f>
        <v>config ap primary-base de0561swlc20002 # no free IP 10.254.148.195</v>
      </c>
    </row>
    <row r="236" spans="1:1">
      <c r="A236" s="103" t="str">
        <f>CONCATENATE("config ap primary-base ",var_dns_wlc2," ",'AP-LIST_c9800'!B235," ",var_ip_wlc2)</f>
        <v>config ap primary-base de0561swlc20002 # no free IP 10.254.148.195</v>
      </c>
    </row>
    <row r="237" spans="1:1">
      <c r="A237" s="103" t="str">
        <f>CONCATENATE("config ap primary-base ",var_dns_wlc2," ",'AP-LIST_c9800'!B236," ",var_ip_wlc2)</f>
        <v>config ap primary-base de0561swlc20002 # no free IP 10.254.148.195</v>
      </c>
    </row>
    <row r="238" spans="1:1">
      <c r="A238" s="103" t="str">
        <f>CONCATENATE("config ap primary-base ",var_dns_wlc2," ",'AP-LIST_c9800'!B237," ",var_ip_wlc2)</f>
        <v>config ap primary-base de0561swlc20002 # no free IP 10.254.148.195</v>
      </c>
    </row>
    <row r="239" spans="1:1">
      <c r="A239" s="103" t="str">
        <f>CONCATENATE("config ap primary-base ",var_dns_wlc2," ",'AP-LIST_c9800'!B238," ",var_ip_wlc2)</f>
        <v>config ap primary-base de0561swlc20002 # no free IP 10.254.148.195</v>
      </c>
    </row>
    <row r="240" spans="1:1">
      <c r="A240" s="103" t="str">
        <f>CONCATENATE("config ap primary-base ",var_dns_wlc2," ",'AP-LIST_c9800'!B239," ",var_ip_wlc2)</f>
        <v>config ap primary-base de0561swlc20002 # no free IP 10.254.148.195</v>
      </c>
    </row>
    <row r="241" spans="1:1">
      <c r="A241" s="103" t="str">
        <f>CONCATENATE("config ap primary-base ",var_dns_wlc2," ",'AP-LIST_c9800'!B240," ",var_ip_wlc2)</f>
        <v>config ap primary-base de0561swlc20002 # no free IP 10.254.148.195</v>
      </c>
    </row>
    <row r="242" spans="1:1">
      <c r="A242" s="103" t="str">
        <f>CONCATENATE("config ap primary-base ",var_dns_wlc2," ",'AP-LIST_c9800'!B241," ",var_ip_wlc2)</f>
        <v>config ap primary-base de0561swlc20002 # no free IP 10.254.148.195</v>
      </c>
    </row>
    <row r="243" spans="1:1">
      <c r="A243" s="103" t="str">
        <f>CONCATENATE("config ap primary-base ",var_dns_wlc2," ",'AP-LIST_c9800'!B242," ",var_ip_wlc2)</f>
        <v>config ap primary-base de0561swlc20002 # no free IP 10.254.148.195</v>
      </c>
    </row>
    <row r="244" spans="1:1">
      <c r="A244" s="103" t="str">
        <f>CONCATENATE("config ap primary-base ",var_dns_wlc2," ",'AP-LIST_c9800'!B243," ",var_ip_wlc2)</f>
        <v>config ap primary-base de0561swlc20002 # no free IP 10.254.148.195</v>
      </c>
    </row>
    <row r="245" spans="1:1">
      <c r="A245" s="103" t="str">
        <f>CONCATENATE("config ap primary-base ",var_dns_wlc2," ",'AP-LIST_c9800'!B244," ",var_ip_wlc2)</f>
        <v>config ap primary-base de0561swlc20002 # no free IP 10.254.148.195</v>
      </c>
    </row>
    <row r="246" spans="1:1">
      <c r="A246" s="103" t="str">
        <f>CONCATENATE("config ap primary-base ",var_dns_wlc2," ",'AP-LIST_c9800'!B245," ",var_ip_wlc2)</f>
        <v>config ap primary-base de0561swlc20002 # no free IP 10.254.148.195</v>
      </c>
    </row>
    <row r="247" spans="1:1">
      <c r="A247" s="103" t="str">
        <f>CONCATENATE("config ap primary-base ",var_dns_wlc2," ",'AP-LIST_c9800'!B246," ",var_ip_wlc2)</f>
        <v>config ap primary-base de0561swlc20002 # no free IP 10.254.148.195</v>
      </c>
    </row>
    <row r="248" spans="1:1">
      <c r="A248" s="103" t="str">
        <f>CONCATENATE("config ap primary-base ",var_dns_wlc2," ",'AP-LIST_c9800'!B247," ",var_ip_wlc2)</f>
        <v>config ap primary-base de0561swlc20002 # no free IP 10.254.148.195</v>
      </c>
    </row>
    <row r="249" spans="1:1">
      <c r="A249" s="103" t="str">
        <f>CONCATENATE("config ap primary-base ",var_dns_wlc2," ",'AP-LIST_c9800'!B248," ",var_ip_wlc2)</f>
        <v>config ap primary-base de0561swlc20002 # no free IP 10.254.148.195</v>
      </c>
    </row>
    <row r="250" spans="1:1">
      <c r="A250" s="103" t="str">
        <f>CONCATENATE("config ap primary-base ",var_dns_wlc2," ",'AP-LIST_c9800'!B249," ",var_ip_wlc2)</f>
        <v>config ap primary-base de0561swlc20002 # no free IP 10.254.148.195</v>
      </c>
    </row>
    <row r="251" spans="1:1">
      <c r="A251" s="103" t="str">
        <f>CONCATENATE("config ap primary-base ",var_dns_wlc2," ",'AP-LIST_c9800'!B250," ",var_ip_wlc2)</f>
        <v>config ap primary-base de0561swlc20002 # no free IP 10.254.148.195</v>
      </c>
    </row>
    <row r="252" spans="1:1">
      <c r="A252" s="103" t="str">
        <f>CONCATENATE("config ap primary-base ",var_dns_wlc2," ",'AP-LIST_c9800'!B251," ",var_ip_wlc2)</f>
        <v>config ap primary-base de0561swlc20002 # no free IP 10.254.148.195</v>
      </c>
    </row>
    <row r="253" spans="1:1">
      <c r="A253" s="103" t="str">
        <f>CONCATENATE("config ap primary-base ",var_dns_wlc2," ",'AP-LIST_c9800'!B252," ",var_ip_wlc2)</f>
        <v>config ap primary-base de0561swlc20002 # no free IP 10.254.148.195</v>
      </c>
    </row>
    <row r="254" spans="1:1">
      <c r="A254" s="103" t="str">
        <f>CONCATENATE("config ap primary-base ",var_dns_wlc2," ",'AP-LIST_c9800'!B253," ",var_ip_wlc2)</f>
        <v>config ap primary-base de0561swlc20002 # no free IP 10.254.148.195</v>
      </c>
    </row>
    <row r="255" spans="1:1">
      <c r="A255" s="103" t="str">
        <f>CONCATENATE("config ap primary-base ",var_dns_wlc2," ",'AP-LIST_c9800'!B254," ",var_ip_wlc2)</f>
        <v>config ap primary-base de0561swlc20002 # no free IP 10.254.148.195</v>
      </c>
    </row>
    <row r="256" spans="1:1">
      <c r="A256" s="103" t="str">
        <f>CONCATENATE("config ap primary-base ",var_dns_wlc2," ",'AP-LIST_c9800'!B255," ",var_ip_wlc2)</f>
        <v>config ap primary-base de0561swlc20002 # no free IP 10.254.148.195</v>
      </c>
    </row>
    <row r="257" spans="1:1">
      <c r="A257" s="103" t="str">
        <f>CONCATENATE("config ap primary-base ",var_dns_wlc2," ",'AP-LIST_c9800'!B256," ",var_ip_wlc2)</f>
        <v>config ap primary-base de0561swlc20002 # no free IP 10.254.148.195</v>
      </c>
    </row>
    <row r="258" spans="1:1">
      <c r="A258" s="103" t="str">
        <f>CONCATENATE("config ap primary-base ",var_dns_wlc2," ",'AP-LIST_c9800'!B257," ",var_ip_wlc2)</f>
        <v>config ap primary-base de0561swlc20002 # no free IP 10.254.148.195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abSelected="1" workbookViewId="0">
      <selection activeCell="N3" sqref="N3:P3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560</v>
      </c>
      <c r="E2" s="166"/>
      <c r="F2" s="166"/>
      <c r="G2" s="166"/>
      <c r="H2" s="166"/>
      <c r="I2" s="167"/>
      <c r="J2" s="61"/>
      <c r="K2" s="172" t="s">
        <v>1360</v>
      </c>
      <c r="L2" s="173"/>
      <c r="M2" s="173"/>
      <c r="N2" s="176" t="s">
        <v>1093</v>
      </c>
      <c r="O2" s="176"/>
      <c r="P2" s="177"/>
      <c r="Q2" s="88"/>
      <c r="R2" s="178" t="s">
        <v>1531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1358</v>
      </c>
      <c r="L3" s="171"/>
      <c r="M3" s="171"/>
      <c r="N3" s="174" t="s">
        <v>1516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1359</v>
      </c>
      <c r="L5" s="143"/>
      <c r="M5" s="159" t="s">
        <v>1361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1362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148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148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148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148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148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1312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1647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1308</v>
      </c>
      <c r="K25" s="193"/>
      <c r="L25" s="193"/>
      <c r="M25" s="193"/>
      <c r="N25" s="194"/>
      <c r="O25" s="94" t="s">
        <v>1067</v>
      </c>
      <c r="P25" s="207" t="str">
        <f>wlan_id33_psk</f>
        <v>$561Smar7hau$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1367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de0561sadc20001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1366</v>
      </c>
      <c r="L29" s="143"/>
      <c r="M29" s="143"/>
      <c r="N29" s="143" t="s">
        <v>1369</v>
      </c>
      <c r="O29" s="143"/>
      <c r="P29" s="143"/>
      <c r="Q29" s="147" t="s">
        <v>1524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de0561srad20001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1370</v>
      </c>
      <c r="O30" s="146"/>
      <c r="P30" s="146"/>
      <c r="Q30" s="149" t="str">
        <f>var_tftp_path_base_nl</f>
        <v>/rollout_c9800_17.6.4/561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de0561swlc20001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1363</v>
      </c>
      <c r="L31" s="139"/>
      <c r="M31" s="140"/>
      <c r="N31" s="161" t="s">
        <v>1251</v>
      </c>
      <c r="O31" s="162"/>
      <c r="P31" s="163"/>
      <c r="Q31" s="164" t="s">
        <v>1657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de0561swlc20002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1368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de0561ncap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1364</v>
      </c>
      <c r="L33" s="133"/>
      <c r="M33" s="134"/>
      <c r="N33" s="154" t="s">
        <v>1251</v>
      </c>
      <c r="O33" s="155"/>
      <c r="P33" s="156"/>
      <c r="Q33" s="159" t="s">
        <v>1373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de0561swws20001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1368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G58" sqref="G5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561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de0561ncap20001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10.254.148.201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de0561ncap20002</v>
      </c>
      <c r="C5" s="50"/>
      <c r="D5" s="46"/>
      <c r="E5" s="16"/>
      <c r="F5" s="47"/>
      <c r="G5" s="44" t="str">
        <f t="shared" si="1"/>
        <v>10.254.148.202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de0561ncap20003</v>
      </c>
      <c r="C6" s="50"/>
      <c r="D6" s="46"/>
      <c r="E6" s="16"/>
      <c r="F6" s="47"/>
      <c r="G6" s="44" t="str">
        <f t="shared" si="1"/>
        <v>10.254.148.203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de0561ncap20004</v>
      </c>
      <c r="C7" s="50"/>
      <c r="D7" s="46"/>
      <c r="E7" s="16"/>
      <c r="F7" s="47"/>
      <c r="G7" s="44" t="str">
        <f t="shared" si="1"/>
        <v>10.254.148.204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de0561ncap20005</v>
      </c>
      <c r="C8" s="50"/>
      <c r="D8" s="46"/>
      <c r="E8" s="16"/>
      <c r="F8" s="47"/>
      <c r="G8" s="44" t="str">
        <f t="shared" si="1"/>
        <v>10.254.148.205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de0561ncap20006</v>
      </c>
      <c r="C9" s="50"/>
      <c r="D9" s="46"/>
      <c r="E9" s="16"/>
      <c r="F9" s="47"/>
      <c r="G9" s="44" t="str">
        <f t="shared" si="1"/>
        <v>10.254.148.206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de0561ncap20007</v>
      </c>
      <c r="C10" s="50"/>
      <c r="D10" s="46"/>
      <c r="E10" s="16"/>
      <c r="F10" s="47"/>
      <c r="G10" s="44" t="str">
        <f t="shared" si="1"/>
        <v>10.254.148.207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de0561ncap20008</v>
      </c>
      <c r="C11" s="50"/>
      <c r="D11" s="46"/>
      <c r="E11" s="16"/>
      <c r="F11" s="47"/>
      <c r="G11" s="44" t="str">
        <f t="shared" si="1"/>
        <v>10.254.148.208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de0561ncap20009</v>
      </c>
      <c r="C12" s="50"/>
      <c r="D12" s="46"/>
      <c r="E12" s="16"/>
      <c r="F12" s="47"/>
      <c r="G12" s="44" t="str">
        <f t="shared" si="1"/>
        <v>10.254.148.209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de0561ncap20010</v>
      </c>
      <c r="C13" s="50"/>
      <c r="D13" s="46"/>
      <c r="E13" s="16"/>
      <c r="F13" s="47"/>
      <c r="G13" s="44" t="str">
        <f t="shared" si="1"/>
        <v>10.254.148.210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de0561ncap20011</v>
      </c>
      <c r="C14" s="50"/>
      <c r="D14" s="46"/>
      <c r="E14" s="16"/>
      <c r="F14" s="47"/>
      <c r="G14" s="44" t="str">
        <f t="shared" si="1"/>
        <v>10.254.148.211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de0561ncap20012</v>
      </c>
      <c r="C15" s="50"/>
      <c r="D15" s="46"/>
      <c r="E15" s="16"/>
      <c r="F15" s="47"/>
      <c r="G15" s="44" t="str">
        <f t="shared" si="1"/>
        <v>10.254.148.212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de0561ncap20013</v>
      </c>
      <c r="C16" s="50"/>
      <c r="D16" s="46"/>
      <c r="E16" s="16"/>
      <c r="F16" s="47"/>
      <c r="G16" s="44" t="str">
        <f t="shared" si="1"/>
        <v>10.254.148.213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de0561ncap20014</v>
      </c>
      <c r="C17" s="50"/>
      <c r="D17" s="46"/>
      <c r="E17" s="16"/>
      <c r="F17" s="47"/>
      <c r="G17" s="44" t="str">
        <f t="shared" si="1"/>
        <v>10.254.148.214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de0561ncap20015</v>
      </c>
      <c r="C18" s="50"/>
      <c r="D18" s="46"/>
      <c r="E18" s="16"/>
      <c r="F18" s="47"/>
      <c r="G18" s="44" t="str">
        <f t="shared" si="1"/>
        <v>10.254.148.215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de0561ncap20016</v>
      </c>
      <c r="C19" s="50"/>
      <c r="D19" s="46"/>
      <c r="E19" s="16"/>
      <c r="F19" s="47"/>
      <c r="G19" s="44" t="str">
        <f t="shared" si="1"/>
        <v>10.254.148.216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de0561ncap20017</v>
      </c>
      <c r="C20" s="50"/>
      <c r="D20" s="46"/>
      <c r="E20" s="16"/>
      <c r="F20" s="47"/>
      <c r="G20" s="44" t="str">
        <f t="shared" si="1"/>
        <v>10.254.148.217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de0561ncap20018</v>
      </c>
      <c r="C21" s="50"/>
      <c r="D21" s="46"/>
      <c r="E21" s="16"/>
      <c r="F21" s="47"/>
      <c r="G21" s="44" t="str">
        <f t="shared" si="1"/>
        <v>10.254.148.218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de0561ncap20019</v>
      </c>
      <c r="C22" s="50"/>
      <c r="D22" s="46"/>
      <c r="E22" s="16"/>
      <c r="F22" s="47"/>
      <c r="G22" s="44" t="str">
        <f t="shared" si="1"/>
        <v>10.254.148.219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de0561ncap20020</v>
      </c>
      <c r="C23" s="50"/>
      <c r="D23" s="46"/>
      <c r="E23" s="16"/>
      <c r="F23" s="47"/>
      <c r="G23" s="44" t="str">
        <f t="shared" si="1"/>
        <v>10.254.148.220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de0561ncap20021</v>
      </c>
      <c r="C24" s="50"/>
      <c r="D24" s="46"/>
      <c r="E24" s="16"/>
      <c r="F24" s="47"/>
      <c r="G24" s="44" t="str">
        <f t="shared" si="1"/>
        <v>10.254.148.221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de0561ncap20022</v>
      </c>
      <c r="C25" s="50"/>
      <c r="D25" s="46"/>
      <c r="E25" s="16"/>
      <c r="F25" s="47"/>
      <c r="G25" s="44" t="str">
        <f t="shared" si="1"/>
        <v>10.254.148.222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de0561ncap20023</v>
      </c>
      <c r="C26" s="50"/>
      <c r="D26" s="46"/>
      <c r="E26" s="16"/>
      <c r="F26" s="47"/>
      <c r="G26" s="44" t="str">
        <f t="shared" si="1"/>
        <v>10.254.148.223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de0561ncap20024</v>
      </c>
      <c r="C27" s="50"/>
      <c r="D27" s="46"/>
      <c r="E27" s="16"/>
      <c r="F27" s="47"/>
      <c r="G27" s="44" t="str">
        <f t="shared" si="1"/>
        <v>10.254.148.224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de0561ncap20025</v>
      </c>
      <c r="C28" s="50"/>
      <c r="D28" s="46"/>
      <c r="E28" s="16"/>
      <c r="F28" s="47"/>
      <c r="G28" s="44" t="str">
        <f t="shared" si="1"/>
        <v>10.254.148.225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de0561ncap20026</v>
      </c>
      <c r="C29" s="50"/>
      <c r="D29" s="46"/>
      <c r="E29" s="16"/>
      <c r="F29" s="47"/>
      <c r="G29" s="44" t="str">
        <f t="shared" si="1"/>
        <v>10.254.148.226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de0561ncap20027</v>
      </c>
      <c r="C30" s="50"/>
      <c r="D30" s="46"/>
      <c r="E30" s="16"/>
      <c r="F30" s="47"/>
      <c r="G30" s="44" t="str">
        <f t="shared" si="1"/>
        <v>10.254.148.227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de0561ncap20028</v>
      </c>
      <c r="C31" s="50"/>
      <c r="D31" s="46"/>
      <c r="E31" s="16"/>
      <c r="F31" s="47"/>
      <c r="G31" s="44" t="str">
        <f t="shared" si="1"/>
        <v>10.254.148.228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de0561ncap20029</v>
      </c>
      <c r="C32" s="50"/>
      <c r="D32" s="46"/>
      <c r="E32" s="16"/>
      <c r="F32" s="47"/>
      <c r="G32" s="44" t="str">
        <f t="shared" si="1"/>
        <v>10.254.148.229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de0561ncap20030</v>
      </c>
      <c r="C33" s="50"/>
      <c r="D33" s="46"/>
      <c r="E33" s="16"/>
      <c r="F33" s="47"/>
      <c r="G33" s="44" t="str">
        <f t="shared" si="1"/>
        <v>10.254.148.230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de0561ncap20031</v>
      </c>
      <c r="C34" s="50"/>
      <c r="D34" s="46"/>
      <c r="E34" s="16"/>
      <c r="F34" s="47"/>
      <c r="G34" s="44" t="str">
        <f t="shared" si="1"/>
        <v>10.254.148.231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de0561ncap20032</v>
      </c>
      <c r="C35" s="50"/>
      <c r="D35" s="46"/>
      <c r="E35" s="16"/>
      <c r="F35" s="47"/>
      <c r="G35" s="44" t="str">
        <f t="shared" si="1"/>
        <v>10.254.148.232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de0561ncap20033</v>
      </c>
      <c r="C36" s="50"/>
      <c r="D36" s="46"/>
      <c r="E36" s="16"/>
      <c r="F36" s="47"/>
      <c r="G36" s="44" t="str">
        <f t="shared" si="1"/>
        <v>10.254.148.233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de0561ncap20034</v>
      </c>
      <c r="C37" s="50"/>
      <c r="D37" s="46"/>
      <c r="E37" s="16"/>
      <c r="F37" s="47"/>
      <c r="G37" s="44" t="str">
        <f t="shared" si="1"/>
        <v>10.254.148.234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de0561ncap20035</v>
      </c>
      <c r="C38" s="50"/>
      <c r="D38" s="46"/>
      <c r="E38" s="16"/>
      <c r="F38" s="47"/>
      <c r="G38" s="44" t="str">
        <f t="shared" si="1"/>
        <v>10.254.148.235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de0561ncap20036</v>
      </c>
      <c r="C39" s="50"/>
      <c r="D39" s="46"/>
      <c r="E39" s="16"/>
      <c r="F39" s="47"/>
      <c r="G39" s="44" t="str">
        <f t="shared" si="1"/>
        <v>10.254.148.236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de0561ncap20037</v>
      </c>
      <c r="C40" s="50"/>
      <c r="D40" s="46"/>
      <c r="E40" s="16"/>
      <c r="F40" s="47"/>
      <c r="G40" s="44" t="str">
        <f t="shared" si="1"/>
        <v>10.254.148.237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de0561ncap20038</v>
      </c>
      <c r="C41" s="50"/>
      <c r="D41" s="46"/>
      <c r="E41" s="16"/>
      <c r="F41" s="47"/>
      <c r="G41" s="44" t="str">
        <f t="shared" si="1"/>
        <v>10.254.148.238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de0561ncap20039</v>
      </c>
      <c r="C42" s="50"/>
      <c r="D42" s="46"/>
      <c r="E42" s="16"/>
      <c r="F42" s="47"/>
      <c r="G42" s="44" t="str">
        <f t="shared" si="1"/>
        <v>10.254.148.239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de0561ncap20040</v>
      </c>
      <c r="C43" s="50"/>
      <c r="D43" s="46"/>
      <c r="E43" s="16"/>
      <c r="F43" s="47"/>
      <c r="G43" s="44" t="str">
        <f t="shared" si="1"/>
        <v>10.254.148.240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de0561ncap20041</v>
      </c>
      <c r="C44" s="50"/>
      <c r="D44" s="46"/>
      <c r="E44" s="16"/>
      <c r="F44" s="47"/>
      <c r="G44" s="44" t="str">
        <f t="shared" si="1"/>
        <v>10.254.148.241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de0561ncap20042</v>
      </c>
      <c r="C45" s="50"/>
      <c r="D45" s="46"/>
      <c r="E45" s="16"/>
      <c r="F45" s="47"/>
      <c r="G45" s="44" t="str">
        <f t="shared" si="1"/>
        <v>10.254.148.242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de0561ncap20043</v>
      </c>
      <c r="C46" s="50"/>
      <c r="D46" s="46"/>
      <c r="E46" s="16"/>
      <c r="F46" s="47"/>
      <c r="G46" s="44" t="str">
        <f t="shared" si="1"/>
        <v>10.254.148.243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de0561ncap20044</v>
      </c>
      <c r="C47" s="50"/>
      <c r="D47" s="46"/>
      <c r="E47" s="16"/>
      <c r="F47" s="47"/>
      <c r="G47" s="44" t="str">
        <f t="shared" si="1"/>
        <v>10.254.148.244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de0561ncap20045</v>
      </c>
      <c r="C48" s="50"/>
      <c r="D48" s="46"/>
      <c r="E48" s="16"/>
      <c r="F48" s="47"/>
      <c r="G48" s="44" t="str">
        <f t="shared" si="1"/>
        <v>10.254.148.245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de0561ncap20046</v>
      </c>
      <c r="C49" s="50"/>
      <c r="D49" s="46"/>
      <c r="E49" s="16"/>
      <c r="F49" s="47"/>
      <c r="G49" s="44" t="str">
        <f t="shared" si="1"/>
        <v>10.254.148.246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de0561ncap20047</v>
      </c>
      <c r="C50" s="50"/>
      <c r="D50" s="46"/>
      <c r="E50" s="16"/>
      <c r="F50" s="47"/>
      <c r="G50" s="44" t="str">
        <f t="shared" si="1"/>
        <v>10.254.148.247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de0561ncap20048</v>
      </c>
      <c r="C51" s="50"/>
      <c r="D51" s="46"/>
      <c r="E51" s="16"/>
      <c r="F51" s="47"/>
      <c r="G51" s="44" t="str">
        <f t="shared" si="1"/>
        <v>10.254.148.248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de0561ncap20049</v>
      </c>
      <c r="C52" s="50"/>
      <c r="D52" s="46"/>
      <c r="E52" s="16"/>
      <c r="F52" s="47"/>
      <c r="G52" s="44" t="str">
        <f t="shared" si="1"/>
        <v>10.254.148.249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de0561ncap20050</v>
      </c>
      <c r="C53" s="50"/>
      <c r="D53" s="46"/>
      <c r="E53" s="16"/>
      <c r="F53" s="47"/>
      <c r="G53" s="44" t="str">
        <f t="shared" si="1"/>
        <v>10.254.148.250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de0561ncap20051</v>
      </c>
      <c r="C54" s="50"/>
      <c r="D54" s="46"/>
      <c r="E54" s="16"/>
      <c r="F54" s="47"/>
      <c r="G54" s="44" t="str">
        <f t="shared" si="1"/>
        <v>10.254.148.251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de0561ncap20052</v>
      </c>
      <c r="C55" s="50"/>
      <c r="D55" s="46"/>
      <c r="E55" s="16"/>
      <c r="F55" s="47"/>
      <c r="G55" s="44" t="str">
        <f t="shared" si="1"/>
        <v>10.254.148.252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de0561ncap20053</v>
      </c>
      <c r="C56" s="50"/>
      <c r="D56" s="46"/>
      <c r="E56" s="16"/>
      <c r="F56" s="47"/>
      <c r="G56" s="44" t="str">
        <f t="shared" si="1"/>
        <v>10.254.148.253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de0561ncap20054</v>
      </c>
      <c r="C57" s="50"/>
      <c r="D57" s="46"/>
      <c r="E57" s="16"/>
      <c r="F57" s="47"/>
      <c r="G57" s="44" t="str">
        <f t="shared" si="1"/>
        <v>10.254.148.254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de0561ncap20055</v>
      </c>
      <c r="C58" s="50"/>
      <c r="D58" s="46"/>
      <c r="E58" s="16"/>
      <c r="F58" s="47"/>
      <c r="G58" s="44" t="str">
        <f t="shared" si="1"/>
        <v>10.254.148.21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de0561ncap20056</v>
      </c>
      <c r="C59" s="50"/>
      <c r="D59" s="46"/>
      <c r="E59" s="16"/>
      <c r="F59" s="47"/>
      <c r="G59" s="44" t="str">
        <f t="shared" si="1"/>
        <v>10.254.148.22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de0561ncap20057</v>
      </c>
      <c r="C60" s="50"/>
      <c r="D60" s="46"/>
      <c r="E60" s="16"/>
      <c r="F60" s="47"/>
      <c r="G60" s="44" t="str">
        <f t="shared" si="1"/>
        <v>10.254.148.23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de0561ncap20058</v>
      </c>
      <c r="C61" s="50"/>
      <c r="D61" s="46"/>
      <c r="E61" s="16"/>
      <c r="F61" s="47"/>
      <c r="G61" s="44" t="str">
        <f t="shared" si="1"/>
        <v>10.254.148.24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de0561ncap20059</v>
      </c>
      <c r="C62" s="50"/>
      <c r="D62" s="46"/>
      <c r="E62" s="16"/>
      <c r="F62" s="47"/>
      <c r="G62" s="44" t="str">
        <f t="shared" si="1"/>
        <v>10.254.148.25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de0561ncap20060</v>
      </c>
      <c r="C63" s="50"/>
      <c r="D63" s="46"/>
      <c r="E63" s="16"/>
      <c r="F63" s="47"/>
      <c r="G63" s="44" t="str">
        <f t="shared" si="1"/>
        <v>10.254.148.26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de0561ncap20061</v>
      </c>
      <c r="C64" s="50"/>
      <c r="D64" s="46"/>
      <c r="E64" s="16"/>
      <c r="F64" s="47"/>
      <c r="G64" s="44" t="str">
        <f t="shared" si="1"/>
        <v>10.254.148.27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de0561ncap20062</v>
      </c>
      <c r="C65" s="50"/>
      <c r="D65" s="46"/>
      <c r="E65" s="16"/>
      <c r="F65" s="47"/>
      <c r="G65" s="44" t="str">
        <f t="shared" si="1"/>
        <v>10.254.148.28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de0561ncap20063</v>
      </c>
      <c r="C66" s="50"/>
      <c r="D66" s="46"/>
      <c r="E66" s="16"/>
      <c r="F66" s="47"/>
      <c r="G66" s="44" t="str">
        <f t="shared" si="1"/>
        <v>10.254.148.29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de0561ncap20064</v>
      </c>
      <c r="C67" s="50"/>
      <c r="D67" s="46"/>
      <c r="E67" s="16"/>
      <c r="F67" s="47"/>
      <c r="G67" s="44" t="str">
        <f t="shared" si="1"/>
        <v>10.254.148.30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de0561ncap20065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10.254.148.31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de0561ncap20066</v>
      </c>
      <c r="C69" s="50"/>
      <c r="D69" s="46"/>
      <c r="E69" s="16"/>
      <c r="F69" s="47"/>
      <c r="G69" s="44" t="str">
        <f t="shared" si="8"/>
        <v>10.254.148.32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de0561ncap20067</v>
      </c>
      <c r="C70" s="50"/>
      <c r="D70" s="46"/>
      <c r="E70" s="16"/>
      <c r="F70" s="47"/>
      <c r="G70" s="44" t="str">
        <f t="shared" si="8"/>
        <v>10.254.148.33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de0561ncap20068</v>
      </c>
      <c r="C71" s="50"/>
      <c r="D71" s="46"/>
      <c r="E71" s="16"/>
      <c r="F71" s="47"/>
      <c r="G71" s="44" t="str">
        <f t="shared" si="8"/>
        <v>10.254.148.34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de0561ncap20069</v>
      </c>
      <c r="C72" s="50"/>
      <c r="D72" s="46"/>
      <c r="E72" s="16"/>
      <c r="F72" s="47"/>
      <c r="G72" s="44" t="str">
        <f t="shared" si="8"/>
        <v>10.254.148.35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de0561ncap20070</v>
      </c>
      <c r="C73" s="50"/>
      <c r="D73" s="46"/>
      <c r="E73" s="16"/>
      <c r="F73" s="47"/>
      <c r="G73" s="44" t="str">
        <f t="shared" si="8"/>
        <v>10.254.148.36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de0561ncap20071</v>
      </c>
      <c r="C74" s="50"/>
      <c r="D74" s="46"/>
      <c r="E74" s="16"/>
      <c r="F74" s="47"/>
      <c r="G74" s="44" t="str">
        <f t="shared" si="8"/>
        <v>10.254.148.37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de0561ncap20072</v>
      </c>
      <c r="C75" s="50"/>
      <c r="D75" s="46"/>
      <c r="E75" s="16"/>
      <c r="F75" s="47"/>
      <c r="G75" s="44" t="str">
        <f t="shared" si="8"/>
        <v>10.254.148.38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de0561ncap20073</v>
      </c>
      <c r="C76" s="50"/>
      <c r="D76" s="46"/>
      <c r="E76" s="16"/>
      <c r="F76" s="47"/>
      <c r="G76" s="44" t="str">
        <f t="shared" si="8"/>
        <v>10.254.148.39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de0561ncap20074</v>
      </c>
      <c r="C77" s="50"/>
      <c r="D77" s="46"/>
      <c r="E77" s="16"/>
      <c r="F77" s="47"/>
      <c r="G77" s="44" t="str">
        <f t="shared" si="8"/>
        <v>10.254.148.40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de0561ncap20075</v>
      </c>
      <c r="C78" s="50"/>
      <c r="D78" s="46"/>
      <c r="E78" s="16"/>
      <c r="F78" s="47"/>
      <c r="G78" s="44" t="str">
        <f t="shared" si="8"/>
        <v>10.254.148.41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de0561ncap20076</v>
      </c>
      <c r="C79" s="50"/>
      <c r="D79" s="46"/>
      <c r="E79" s="16"/>
      <c r="F79" s="47"/>
      <c r="G79" s="44" t="str">
        <f t="shared" si="8"/>
        <v>10.254.148.42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de0561ncap20077</v>
      </c>
      <c r="C80" s="50"/>
      <c r="D80" s="46"/>
      <c r="E80" s="16"/>
      <c r="F80" s="47"/>
      <c r="G80" s="44" t="str">
        <f t="shared" si="8"/>
        <v>10.254.148.43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de0561ncap20078</v>
      </c>
      <c r="C81" s="50"/>
      <c r="D81" s="46"/>
      <c r="E81" s="16"/>
      <c r="F81" s="47"/>
      <c r="G81" s="44" t="str">
        <f t="shared" si="8"/>
        <v>10.254.148.44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de0561ncap20079</v>
      </c>
      <c r="C82" s="50"/>
      <c r="D82" s="46"/>
      <c r="E82" s="16"/>
      <c r="F82" s="47"/>
      <c r="G82" s="44" t="str">
        <f t="shared" si="8"/>
        <v>10.254.148.45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de0561ncap20080</v>
      </c>
      <c r="C83" s="50"/>
      <c r="D83" s="46"/>
      <c r="E83" s="16"/>
      <c r="F83" s="47"/>
      <c r="G83" s="44" t="str">
        <f t="shared" si="8"/>
        <v>10.254.148.46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de0561ncap20081</v>
      </c>
      <c r="C84" s="50"/>
      <c r="D84" s="46"/>
      <c r="E84" s="16"/>
      <c r="F84" s="47"/>
      <c r="G84" s="44" t="str">
        <f t="shared" si="8"/>
        <v>10.254.148.47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de0561ncap20082</v>
      </c>
      <c r="C85" s="50"/>
      <c r="D85" s="46"/>
      <c r="E85" s="16"/>
      <c r="F85" s="47"/>
      <c r="G85" s="44" t="str">
        <f t="shared" si="8"/>
        <v>10.254.148.48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de0561ncap20083</v>
      </c>
      <c r="C86" s="50"/>
      <c r="D86" s="46"/>
      <c r="E86" s="16"/>
      <c r="F86" s="47"/>
      <c r="G86" s="44" t="str">
        <f t="shared" si="8"/>
        <v>10.254.148.49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de0561ncap20084</v>
      </c>
      <c r="C87" s="50"/>
      <c r="D87" s="46"/>
      <c r="E87" s="16"/>
      <c r="F87" s="47"/>
      <c r="G87" s="44" t="str">
        <f t="shared" si="8"/>
        <v>10.254.148.50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de0561ncap20085</v>
      </c>
      <c r="C88" s="50"/>
      <c r="D88" s="46"/>
      <c r="E88" s="16"/>
      <c r="F88" s="47"/>
      <c r="G88" s="44" t="str">
        <f t="shared" si="8"/>
        <v>10.254.148.51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de0561ncap20086</v>
      </c>
      <c r="C89" s="50"/>
      <c r="D89" s="46"/>
      <c r="E89" s="16"/>
      <c r="F89" s="47"/>
      <c r="G89" s="44" t="str">
        <f t="shared" si="8"/>
        <v>10.254.148.52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de0561ncap20087</v>
      </c>
      <c r="C90" s="50"/>
      <c r="D90" s="46"/>
      <c r="E90" s="16"/>
      <c r="F90" s="47"/>
      <c r="G90" s="44" t="str">
        <f t="shared" si="8"/>
        <v>10.254.148.53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de0561ncap20088</v>
      </c>
      <c r="C91" s="50"/>
      <c r="D91" s="46"/>
      <c r="E91" s="16"/>
      <c r="F91" s="47"/>
      <c r="G91" s="44" t="str">
        <f t="shared" si="8"/>
        <v>10.254.148.54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de0561ncap20089</v>
      </c>
      <c r="C92" s="50"/>
      <c r="D92" s="46"/>
      <c r="E92" s="16"/>
      <c r="F92" s="47"/>
      <c r="G92" s="44" t="str">
        <f t="shared" si="8"/>
        <v>10.254.148.55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de0561ncap20090</v>
      </c>
      <c r="C93" s="50"/>
      <c r="D93" s="46"/>
      <c r="E93" s="16"/>
      <c r="F93" s="47"/>
      <c r="G93" s="44" t="str">
        <f t="shared" si="8"/>
        <v>10.254.148.56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de0561ncap20091</v>
      </c>
      <c r="C94" s="50"/>
      <c r="D94" s="46"/>
      <c r="E94" s="16"/>
      <c r="F94" s="47"/>
      <c r="G94" s="44" t="str">
        <f t="shared" si="8"/>
        <v>10.254.148.57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de0561ncap20092</v>
      </c>
      <c r="C95" s="50"/>
      <c r="D95" s="46"/>
      <c r="E95" s="16"/>
      <c r="F95" s="47"/>
      <c r="G95" s="44" t="str">
        <f t="shared" si="8"/>
        <v>10.254.148.58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de0561ncap20093</v>
      </c>
      <c r="C96" s="50"/>
      <c r="D96" s="46"/>
      <c r="E96" s="16"/>
      <c r="F96" s="47"/>
      <c r="G96" s="44" t="str">
        <f t="shared" si="8"/>
        <v>10.254.148.59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de0561ncap20094</v>
      </c>
      <c r="C97" s="50"/>
      <c r="D97" s="46"/>
      <c r="E97" s="16"/>
      <c r="F97" s="47"/>
      <c r="G97" s="44" t="str">
        <f t="shared" si="8"/>
        <v>10.254.148.60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de0561ncap20095</v>
      </c>
      <c r="C98" s="50"/>
      <c r="D98" s="46"/>
      <c r="E98" s="16"/>
      <c r="F98" s="47"/>
      <c r="G98" s="44" t="str">
        <f t="shared" si="8"/>
        <v>10.254.148.61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de0561ncap20096</v>
      </c>
      <c r="C99" s="50"/>
      <c r="D99" s="46"/>
      <c r="E99" s="16"/>
      <c r="F99" s="47"/>
      <c r="G99" s="44" t="str">
        <f t="shared" si="8"/>
        <v>10.254.148.62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de0561ncap20097</v>
      </c>
      <c r="C100" s="50"/>
      <c r="D100" s="46"/>
      <c r="E100" s="16"/>
      <c r="F100" s="47"/>
      <c r="G100" s="44" t="str">
        <f t="shared" si="8"/>
        <v>10.254.148.63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de0561ncap20098</v>
      </c>
      <c r="C101" s="50"/>
      <c r="D101" s="46"/>
      <c r="E101" s="16"/>
      <c r="F101" s="47"/>
      <c r="G101" s="44" t="str">
        <f t="shared" si="8"/>
        <v>10.254.148.64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de0561ncap20099</v>
      </c>
      <c r="C102" s="50"/>
      <c r="D102" s="46"/>
      <c r="E102" s="16"/>
      <c r="F102" s="47"/>
      <c r="G102" s="44" t="str">
        <f t="shared" si="8"/>
        <v>10.254.148.65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de0561ncap20100</v>
      </c>
      <c r="C103" s="50"/>
      <c r="D103" s="46"/>
      <c r="E103" s="16"/>
      <c r="F103" s="47"/>
      <c r="G103" s="44" t="str">
        <f t="shared" si="8"/>
        <v>10.254.148.66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de0561ncap20101</v>
      </c>
      <c r="C104" s="50"/>
      <c r="D104" s="46"/>
      <c r="E104" s="16"/>
      <c r="F104" s="47"/>
      <c r="G104" s="44" t="str">
        <f t="shared" si="8"/>
        <v>10.254.148.67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de0561ncap20102</v>
      </c>
      <c r="C105" s="50"/>
      <c r="D105" s="46"/>
      <c r="E105" s="16"/>
      <c r="F105" s="47"/>
      <c r="G105" s="44" t="str">
        <f t="shared" si="8"/>
        <v>10.254.148.68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de0561ncap20103</v>
      </c>
      <c r="C106" s="50"/>
      <c r="D106" s="46"/>
      <c r="E106" s="16"/>
      <c r="F106" s="47"/>
      <c r="G106" s="44" t="str">
        <f t="shared" si="8"/>
        <v>10.254.148.69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D9" sqref="D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561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de0561ncap20001</v>
      </c>
      <c r="C4" s="50" t="s">
        <v>1086</v>
      </c>
      <c r="D4" s="46" t="s">
        <v>1539</v>
      </c>
      <c r="E4" s="16" t="s">
        <v>1540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10.254.148.201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34:B8:83:14:23:7C</v>
      </c>
      <c r="M4" s="5" t="str">
        <f t="shared" ref="M4:M35" si="5">UPPER(MID(E4,1,4)&amp;"."&amp;MID(E4,5,4)&amp;"."&amp;MID(E4,9,4))</f>
        <v>34B8.8314.237C</v>
      </c>
      <c r="N4" s="5" t="str">
        <f>LOWER(M4)</f>
        <v>34b8.8314.237c</v>
      </c>
    </row>
    <row r="5" spans="1:14">
      <c r="A5" s="44">
        <v>2</v>
      </c>
      <c r="B5" s="44" t="str">
        <f t="shared" si="0"/>
        <v>de0561ncap20002</v>
      </c>
      <c r="C5" s="50" t="s">
        <v>1086</v>
      </c>
      <c r="D5" s="46" t="s">
        <v>1541</v>
      </c>
      <c r="E5" s="16" t="s">
        <v>1542</v>
      </c>
      <c r="F5" s="47"/>
      <c r="G5" s="44" t="str">
        <f t="shared" si="1"/>
        <v>10.254.148.202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34:B8:83:14:33:6C</v>
      </c>
      <c r="M5" s="5" t="str">
        <f t="shared" si="5"/>
        <v>34B8.8314.336C</v>
      </c>
      <c r="N5" s="5" t="str">
        <f t="shared" ref="N5:N57" si="6">LOWER(M5)</f>
        <v>34b8.8314.336c</v>
      </c>
    </row>
    <row r="6" spans="1:14">
      <c r="A6" s="44">
        <v>3</v>
      </c>
      <c r="B6" s="44" t="str">
        <f t="shared" si="0"/>
        <v>de0561ncap20003</v>
      </c>
      <c r="C6" s="50" t="s">
        <v>1086</v>
      </c>
      <c r="D6" s="46" t="s">
        <v>1543</v>
      </c>
      <c r="E6" s="16" t="s">
        <v>1544</v>
      </c>
      <c r="F6" s="47"/>
      <c r="G6" s="44" t="str">
        <f t="shared" si="1"/>
        <v>10.254.148.203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34:B8:83:14:22:D8</v>
      </c>
      <c r="M6" s="5" t="str">
        <f t="shared" si="5"/>
        <v>34B8.8314.22D8</v>
      </c>
      <c r="N6" s="5" t="str">
        <f t="shared" si="6"/>
        <v>34b8.8314.22d8</v>
      </c>
    </row>
    <row r="7" spans="1:14">
      <c r="A7" s="44">
        <v>4</v>
      </c>
      <c r="B7" s="44" t="str">
        <f t="shared" si="0"/>
        <v>de0561ncap20004</v>
      </c>
      <c r="C7" s="50" t="s">
        <v>1087</v>
      </c>
      <c r="D7" s="46" t="s">
        <v>1545</v>
      </c>
      <c r="E7" s="16" t="s">
        <v>1546</v>
      </c>
      <c r="F7" s="47"/>
      <c r="G7" s="44" t="str">
        <f t="shared" si="1"/>
        <v>10.254.148.204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E4:4E:2D:B4:CF:4C</v>
      </c>
      <c r="M7" s="5" t="str">
        <f t="shared" si="5"/>
        <v>E44E.2DB4.CF4C</v>
      </c>
      <c r="N7" s="5" t="str">
        <f t="shared" si="6"/>
        <v>e44e.2db4.cf4c</v>
      </c>
    </row>
    <row r="8" spans="1:14">
      <c r="A8" s="44">
        <v>5</v>
      </c>
      <c r="B8" s="44" t="str">
        <f t="shared" si="0"/>
        <v>de0561ncap20005</v>
      </c>
      <c r="C8" s="50" t="s">
        <v>1087</v>
      </c>
      <c r="D8" s="46" t="s">
        <v>1547</v>
      </c>
      <c r="E8" s="16" t="s">
        <v>1548</v>
      </c>
      <c r="F8" s="47"/>
      <c r="G8" s="44" t="str">
        <f t="shared" si="1"/>
        <v>10.254.148.205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E4:4E:2D:B5:7F:20</v>
      </c>
      <c r="M8" s="5" t="str">
        <f t="shared" si="5"/>
        <v>E44E.2DB5.7F20</v>
      </c>
      <c r="N8" s="5" t="str">
        <f t="shared" si="6"/>
        <v>e44e.2db5.7f20</v>
      </c>
    </row>
    <row r="9" spans="1:14">
      <c r="A9" s="44">
        <v>6</v>
      </c>
      <c r="B9" s="44" t="str">
        <f t="shared" si="0"/>
        <v>de0561ncap20006</v>
      </c>
      <c r="C9" s="50" t="s">
        <v>1087</v>
      </c>
      <c r="D9" s="46" t="s">
        <v>1658</v>
      </c>
      <c r="E9" s="16" t="s">
        <v>1659</v>
      </c>
      <c r="F9" s="47"/>
      <c r="G9" s="44" t="str">
        <f t="shared" si="1"/>
        <v>10.254.148.206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9C:D5:7D:C0:83:68</v>
      </c>
      <c r="M9" s="5" t="str">
        <f t="shared" si="5"/>
        <v>9CD5.7DC0.8368</v>
      </c>
      <c r="N9" s="5" t="str">
        <f t="shared" si="6"/>
        <v>9cd5.7dc0.8368</v>
      </c>
    </row>
    <row r="10" spans="1:14">
      <c r="A10" s="44">
        <v>7</v>
      </c>
      <c r="B10" s="44" t="str">
        <f t="shared" si="0"/>
        <v>de0561ncap20007</v>
      </c>
      <c r="C10" s="50" t="s">
        <v>1087</v>
      </c>
      <c r="D10" s="46" t="s">
        <v>1549</v>
      </c>
      <c r="E10" s="16" t="s">
        <v>1550</v>
      </c>
      <c r="F10" s="47"/>
      <c r="G10" s="44" t="str">
        <f t="shared" si="1"/>
        <v>10.254.148.207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E4:4E:2D:AC:F4:1C</v>
      </c>
      <c r="M10" s="5" t="str">
        <f t="shared" si="5"/>
        <v>E44E.2DAC.F41C</v>
      </c>
      <c r="N10" s="5" t="str">
        <f t="shared" si="6"/>
        <v>e44e.2dac.f41c</v>
      </c>
    </row>
    <row r="11" spans="1:14">
      <c r="A11" s="44">
        <v>8</v>
      </c>
      <c r="B11" s="44" t="str">
        <f t="shared" si="0"/>
        <v>de0561ncap20008</v>
      </c>
      <c r="C11" s="50" t="s">
        <v>1087</v>
      </c>
      <c r="D11" s="46" t="s">
        <v>1551</v>
      </c>
      <c r="E11" s="16" t="s">
        <v>1552</v>
      </c>
      <c r="F11" s="47"/>
      <c r="G11" s="44" t="str">
        <f t="shared" si="1"/>
        <v>10.254.148.208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E4:4E:2D:B5:5D:8C</v>
      </c>
      <c r="M11" s="5" t="str">
        <f t="shared" si="5"/>
        <v>E44E.2DB5.5D8C</v>
      </c>
      <c r="N11" s="5" t="str">
        <f t="shared" si="6"/>
        <v>e44e.2db5.5d8c</v>
      </c>
    </row>
    <row r="12" spans="1:14">
      <c r="A12" s="44">
        <v>9</v>
      </c>
      <c r="B12" s="44" t="str">
        <f t="shared" si="0"/>
        <v>de0561ncap20009</v>
      </c>
      <c r="C12" s="50" t="s">
        <v>1087</v>
      </c>
      <c r="D12" s="46" t="s">
        <v>1553</v>
      </c>
      <c r="E12" s="16" t="s">
        <v>1554</v>
      </c>
      <c r="F12" s="47"/>
      <c r="G12" s="44" t="str">
        <f t="shared" si="1"/>
        <v>10.254.148.209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E4:4E:2D:B4:BB:98</v>
      </c>
      <c r="M12" s="5" t="str">
        <f t="shared" si="5"/>
        <v>E44E.2DB4.BB98</v>
      </c>
      <c r="N12" s="5" t="str">
        <f t="shared" si="6"/>
        <v>e44e.2db4.bb98</v>
      </c>
    </row>
    <row r="13" spans="1:14">
      <c r="A13" s="44">
        <v>10</v>
      </c>
      <c r="B13" s="44" t="str">
        <f t="shared" si="0"/>
        <v>de0561ncap20010</v>
      </c>
      <c r="C13" s="50" t="s">
        <v>1087</v>
      </c>
      <c r="D13" s="46" t="s">
        <v>1555</v>
      </c>
      <c r="E13" s="16" t="s">
        <v>1556</v>
      </c>
      <c r="F13" s="47"/>
      <c r="G13" s="44" t="str">
        <f t="shared" si="1"/>
        <v>10.254.148.210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A4:9B:CD:51:0F:98</v>
      </c>
      <c r="M13" s="5" t="str">
        <f t="shared" si="5"/>
        <v>A49B.CD51.0F98</v>
      </c>
      <c r="N13" s="5" t="str">
        <f t="shared" si="6"/>
        <v>a49b.cd51.0f98</v>
      </c>
    </row>
    <row r="14" spans="1:14">
      <c r="A14" s="44">
        <v>11</v>
      </c>
      <c r="B14" s="44" t="str">
        <f t="shared" si="0"/>
        <v>de0561ncap20011</v>
      </c>
      <c r="C14" s="50" t="s">
        <v>1086</v>
      </c>
      <c r="D14" s="46" t="s">
        <v>1557</v>
      </c>
      <c r="E14" s="16" t="s">
        <v>1558</v>
      </c>
      <c r="F14" s="47"/>
      <c r="G14" s="44" t="str">
        <f t="shared" si="1"/>
        <v>10.254.148.211</v>
      </c>
      <c r="H14" s="44" t="str">
        <f t="shared" si="2"/>
        <v>17.06.04</v>
      </c>
      <c r="I14" s="44" t="str">
        <f t="shared" si="3"/>
        <v>outdoor</v>
      </c>
      <c r="J14" s="50" t="s">
        <v>1084</v>
      </c>
      <c r="L14" s="5" t="str">
        <f t="shared" si="4"/>
        <v>48:8B:0A:77:90:20</v>
      </c>
      <c r="M14" s="5" t="str">
        <f t="shared" si="5"/>
        <v>488B.0A77.9020</v>
      </c>
      <c r="N14" s="5" t="str">
        <f t="shared" si="6"/>
        <v>488b.0a77.9020</v>
      </c>
    </row>
    <row r="15" spans="1:14">
      <c r="A15" s="44">
        <v>12</v>
      </c>
      <c r="B15" s="44" t="str">
        <f t="shared" si="0"/>
        <v>de0561ncap20012</v>
      </c>
      <c r="C15" s="50" t="s">
        <v>1086</v>
      </c>
      <c r="D15" s="46" t="s">
        <v>1559</v>
      </c>
      <c r="E15" s="16" t="s">
        <v>1560</v>
      </c>
      <c r="F15" s="47"/>
      <c r="G15" s="44" t="str">
        <f t="shared" si="1"/>
        <v>10.254.148.212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48:8B:0A:77:9F:2C</v>
      </c>
      <c r="M15" s="5" t="str">
        <f t="shared" si="5"/>
        <v>488B.0A77.9F2C</v>
      </c>
      <c r="N15" s="5" t="str">
        <f t="shared" si="6"/>
        <v>488b.0a77.9f2c</v>
      </c>
    </row>
    <row r="16" spans="1:14">
      <c r="A16" s="44">
        <v>13</v>
      </c>
      <c r="B16" s="44" t="str">
        <f t="shared" si="0"/>
        <v>de0561ncap20013</v>
      </c>
      <c r="C16" s="50" t="s">
        <v>1086</v>
      </c>
      <c r="D16" s="46" t="s">
        <v>1561</v>
      </c>
      <c r="E16" s="16" t="s">
        <v>1562</v>
      </c>
      <c r="F16" s="47"/>
      <c r="G16" s="44" t="str">
        <f t="shared" si="1"/>
        <v>10.254.148.213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34:B8:83:14:11:3C</v>
      </c>
      <c r="M16" s="5" t="str">
        <f t="shared" si="5"/>
        <v>34B8.8314.113C</v>
      </c>
      <c r="N16" s="5" t="str">
        <f t="shared" si="6"/>
        <v>34b8.8314.113c</v>
      </c>
    </row>
    <row r="17" spans="1:14">
      <c r="A17" s="44">
        <v>14</v>
      </c>
      <c r="B17" s="44" t="str">
        <f t="shared" si="0"/>
        <v>de0561ncap20014</v>
      </c>
      <c r="C17" s="50" t="s">
        <v>1087</v>
      </c>
      <c r="D17" s="46" t="s">
        <v>1563</v>
      </c>
      <c r="E17" s="16" t="s">
        <v>1564</v>
      </c>
      <c r="F17" s="47"/>
      <c r="G17" s="44" t="str">
        <f t="shared" si="1"/>
        <v>10.254.148.214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E4:4E:2D:B4:B7:CC</v>
      </c>
      <c r="M17" s="5" t="str">
        <f t="shared" si="5"/>
        <v>E44E.2DB4.B7CC</v>
      </c>
      <c r="N17" s="5" t="str">
        <f t="shared" si="6"/>
        <v>e44e.2db4.b7cc</v>
      </c>
    </row>
    <row r="18" spans="1:14">
      <c r="A18" s="44">
        <v>15</v>
      </c>
      <c r="B18" s="44" t="str">
        <f t="shared" si="0"/>
        <v>de0561ncap20015</v>
      </c>
      <c r="C18" s="50" t="s">
        <v>1087</v>
      </c>
      <c r="D18" s="46" t="s">
        <v>1565</v>
      </c>
      <c r="E18" s="16" t="s">
        <v>1566</v>
      </c>
      <c r="F18" s="47"/>
      <c r="G18" s="44" t="str">
        <f t="shared" si="1"/>
        <v>10.254.148.215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E4:4E:2D:B4:E7:64</v>
      </c>
      <c r="M18" s="5" t="str">
        <f t="shared" si="5"/>
        <v>E44E.2DB4.E764</v>
      </c>
      <c r="N18" s="5" t="str">
        <f t="shared" si="6"/>
        <v>e44e.2db4.e764</v>
      </c>
    </row>
    <row r="19" spans="1:14">
      <c r="A19" s="44">
        <v>16</v>
      </c>
      <c r="B19" s="44" t="str">
        <f t="shared" si="0"/>
        <v>de0561ncap20016</v>
      </c>
      <c r="C19" s="50" t="s">
        <v>1087</v>
      </c>
      <c r="D19" s="46" t="s">
        <v>1567</v>
      </c>
      <c r="E19" s="16" t="s">
        <v>1568</v>
      </c>
      <c r="F19" s="47"/>
      <c r="G19" s="44" t="str">
        <f t="shared" si="1"/>
        <v>10.254.148.216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E4:4E:2D:B4:41:38</v>
      </c>
      <c r="M19" s="5" t="str">
        <f t="shared" si="5"/>
        <v>E44E.2DB4.4138</v>
      </c>
      <c r="N19" s="5" t="str">
        <f t="shared" si="6"/>
        <v>e44e.2db4.4138</v>
      </c>
    </row>
    <row r="20" spans="1:14">
      <c r="A20" s="44">
        <v>17</v>
      </c>
      <c r="B20" s="44" t="str">
        <f t="shared" si="0"/>
        <v>de0561ncap20017</v>
      </c>
      <c r="C20" s="50" t="s">
        <v>1087</v>
      </c>
      <c r="D20" s="46" t="s">
        <v>1569</v>
      </c>
      <c r="E20" s="16" t="s">
        <v>1570</v>
      </c>
      <c r="F20" s="47"/>
      <c r="G20" s="44" t="str">
        <f t="shared" si="1"/>
        <v>10.254.148.217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E4:4E:2D:AD:36:0C</v>
      </c>
      <c r="M20" s="5" t="str">
        <f t="shared" si="5"/>
        <v>E44E.2DAD.360C</v>
      </c>
      <c r="N20" s="5" t="str">
        <f t="shared" si="6"/>
        <v>e44e.2dad.360c</v>
      </c>
    </row>
    <row r="21" spans="1:14">
      <c r="A21" s="44">
        <v>18</v>
      </c>
      <c r="B21" s="44" t="str">
        <f t="shared" si="0"/>
        <v>de0561ncap20018</v>
      </c>
      <c r="C21" s="50" t="s">
        <v>1087</v>
      </c>
      <c r="D21" s="46" t="s">
        <v>1571</v>
      </c>
      <c r="E21" s="16" t="s">
        <v>1572</v>
      </c>
      <c r="F21" s="47"/>
      <c r="G21" s="44" t="str">
        <f t="shared" si="1"/>
        <v>10.254.148.218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E4:4E:2D:AD:46:0C</v>
      </c>
      <c r="M21" s="5" t="str">
        <f t="shared" si="5"/>
        <v>E44E.2DAD.460C</v>
      </c>
      <c r="N21" s="5" t="str">
        <f t="shared" si="6"/>
        <v>e44e.2dad.460c</v>
      </c>
    </row>
    <row r="22" spans="1:14">
      <c r="A22" s="44">
        <v>19</v>
      </c>
      <c r="B22" s="44" t="str">
        <f t="shared" si="0"/>
        <v>de0561ncap20019</v>
      </c>
      <c r="C22" s="50" t="s">
        <v>1087</v>
      </c>
      <c r="D22" s="46" t="s">
        <v>1573</v>
      </c>
      <c r="E22" s="16" t="s">
        <v>1574</v>
      </c>
      <c r="F22" s="47"/>
      <c r="G22" s="44" t="str">
        <f t="shared" si="1"/>
        <v>10.254.148.219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E4:4E:2D:AD:51:44</v>
      </c>
      <c r="M22" s="5" t="str">
        <f t="shared" si="5"/>
        <v>E44E.2DAD.5144</v>
      </c>
      <c r="N22" s="5" t="str">
        <f t="shared" si="6"/>
        <v>e44e.2dad.5144</v>
      </c>
    </row>
    <row r="23" spans="1:14">
      <c r="A23" s="44">
        <v>20</v>
      </c>
      <c r="B23" s="44" t="str">
        <f t="shared" si="0"/>
        <v>de0561ncap20020</v>
      </c>
      <c r="C23" s="50" t="s">
        <v>1087</v>
      </c>
      <c r="D23" s="46" t="s">
        <v>1575</v>
      </c>
      <c r="E23" s="16" t="s">
        <v>1576</v>
      </c>
      <c r="F23" s="47"/>
      <c r="G23" s="44" t="str">
        <f t="shared" si="1"/>
        <v>10.254.148.220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E4:4E:2D:AD:3D:1C</v>
      </c>
      <c r="M23" s="5" t="str">
        <f t="shared" si="5"/>
        <v>E44E.2DAD.3D1C</v>
      </c>
      <c r="N23" s="5" t="str">
        <f t="shared" si="6"/>
        <v>e44e.2dad.3d1c</v>
      </c>
    </row>
    <row r="24" spans="1:14">
      <c r="A24" s="44">
        <v>21</v>
      </c>
      <c r="B24" s="44" t="str">
        <f t="shared" si="0"/>
        <v>de0561ncap20021</v>
      </c>
      <c r="C24" s="50" t="s">
        <v>1087</v>
      </c>
      <c r="D24" s="46" t="s">
        <v>1577</v>
      </c>
      <c r="E24" s="16" t="s">
        <v>1578</v>
      </c>
      <c r="F24" s="47"/>
      <c r="G24" s="44" t="str">
        <f t="shared" si="1"/>
        <v>10.254.148.221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E4:4E:2D:AD:3B:DC</v>
      </c>
      <c r="M24" s="5" t="str">
        <f t="shared" si="5"/>
        <v>E44E.2DAD.3BDC</v>
      </c>
      <c r="N24" s="5" t="str">
        <f t="shared" si="6"/>
        <v>e44e.2dad.3bdc</v>
      </c>
    </row>
    <row r="25" spans="1:14">
      <c r="A25" s="44">
        <v>22</v>
      </c>
      <c r="B25" s="44" t="str">
        <f t="shared" si="0"/>
        <v>de0561ncap20022</v>
      </c>
      <c r="C25" s="50" t="s">
        <v>1087</v>
      </c>
      <c r="D25" s="46" t="s">
        <v>1579</v>
      </c>
      <c r="E25" s="16" t="s">
        <v>1580</v>
      </c>
      <c r="F25" s="47"/>
      <c r="G25" s="44" t="str">
        <f t="shared" si="1"/>
        <v>10.254.148.222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E4:4E:2D:AD:61:E4</v>
      </c>
      <c r="M25" s="5" t="str">
        <f t="shared" si="5"/>
        <v>E44E.2DAD.61E4</v>
      </c>
      <c r="N25" s="5" t="str">
        <f t="shared" si="6"/>
        <v>e44e.2dad.61e4</v>
      </c>
    </row>
    <row r="26" spans="1:14">
      <c r="A26" s="44">
        <v>23</v>
      </c>
      <c r="B26" s="44" t="str">
        <f t="shared" si="0"/>
        <v>de0561ncap20023</v>
      </c>
      <c r="C26" s="50" t="s">
        <v>1087</v>
      </c>
      <c r="D26" s="46" t="s">
        <v>1581</v>
      </c>
      <c r="E26" s="16" t="s">
        <v>1582</v>
      </c>
      <c r="F26" s="47"/>
      <c r="G26" s="44" t="str">
        <f t="shared" si="1"/>
        <v>10.254.148.223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10:06:ED:52:16:38</v>
      </c>
      <c r="M26" s="5" t="str">
        <f t="shared" si="5"/>
        <v>1006.ED52.1638</v>
      </c>
      <c r="N26" s="5" t="str">
        <f t="shared" si="6"/>
        <v>1006.ed52.1638</v>
      </c>
    </row>
    <row r="27" spans="1:14">
      <c r="A27" s="44">
        <v>24</v>
      </c>
      <c r="B27" s="44" t="str">
        <f t="shared" si="0"/>
        <v>de0561ncap20024</v>
      </c>
      <c r="C27" s="50" t="s">
        <v>1086</v>
      </c>
      <c r="D27" s="46" t="s">
        <v>1583</v>
      </c>
      <c r="E27" s="16" t="s">
        <v>1584</v>
      </c>
      <c r="F27" s="47"/>
      <c r="G27" s="44" t="str">
        <f t="shared" si="1"/>
        <v>10.254.148.224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48:8B:0A:77:9F:1C</v>
      </c>
      <c r="M27" s="5" t="str">
        <f t="shared" si="5"/>
        <v>488B.0A77.9F1C</v>
      </c>
      <c r="N27" s="5" t="str">
        <f t="shared" si="6"/>
        <v>488b.0a77.9f1c</v>
      </c>
    </row>
    <row r="28" spans="1:14">
      <c r="A28" s="44">
        <v>25</v>
      </c>
      <c r="B28" s="44" t="str">
        <f t="shared" si="0"/>
        <v>de0561ncap20025</v>
      </c>
      <c r="C28" s="50" t="s">
        <v>1086</v>
      </c>
      <c r="D28" s="46" t="s">
        <v>1585</v>
      </c>
      <c r="E28" s="16" t="s">
        <v>1586</v>
      </c>
      <c r="F28" s="47"/>
      <c r="G28" s="44" t="str">
        <f t="shared" si="1"/>
        <v>10.254.148.225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48:8B:0A:77:97:FC</v>
      </c>
      <c r="M28" s="5" t="str">
        <f t="shared" si="5"/>
        <v>488B.0A77.97FC</v>
      </c>
      <c r="N28" s="5" t="str">
        <f t="shared" si="6"/>
        <v>488b.0a77.97fc</v>
      </c>
    </row>
    <row r="29" spans="1:14">
      <c r="A29" s="44">
        <v>26</v>
      </c>
      <c r="B29" s="44" t="str">
        <f t="shared" si="0"/>
        <v>de0561ncap20026</v>
      </c>
      <c r="C29" s="50" t="s">
        <v>1086</v>
      </c>
      <c r="D29" s="46" t="s">
        <v>1587</v>
      </c>
      <c r="E29" s="16" t="s">
        <v>1588</v>
      </c>
      <c r="F29" s="47"/>
      <c r="G29" s="44" t="str">
        <f t="shared" si="1"/>
        <v>10.254.148.226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48:8B:0A:77:8E:3C</v>
      </c>
      <c r="M29" s="5" t="str">
        <f t="shared" si="5"/>
        <v>488B.0A77.8E3C</v>
      </c>
      <c r="N29" s="5" t="str">
        <f t="shared" si="6"/>
        <v>488b.0a77.8e3c</v>
      </c>
    </row>
    <row r="30" spans="1:14">
      <c r="A30" s="44">
        <v>27</v>
      </c>
      <c r="B30" s="44" t="str">
        <f t="shared" si="0"/>
        <v>de0561ncap20027</v>
      </c>
      <c r="C30" s="50" t="s">
        <v>1086</v>
      </c>
      <c r="D30" s="46" t="s">
        <v>1589</v>
      </c>
      <c r="E30" s="16" t="s">
        <v>1590</v>
      </c>
      <c r="F30" s="47"/>
      <c r="G30" s="44" t="str">
        <f t="shared" si="1"/>
        <v>10.254.148.227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48:8B:0A:77:95:4C</v>
      </c>
      <c r="M30" s="5" t="str">
        <f t="shared" si="5"/>
        <v>488B.0A77.954C</v>
      </c>
      <c r="N30" s="5" t="str">
        <f t="shared" si="6"/>
        <v>488b.0a77.954c</v>
      </c>
    </row>
    <row r="31" spans="1:14">
      <c r="A31" s="44">
        <v>28</v>
      </c>
      <c r="B31" s="44" t="str">
        <f t="shared" si="0"/>
        <v>de0561ncap20028</v>
      </c>
      <c r="C31" s="50" t="s">
        <v>1086</v>
      </c>
      <c r="D31" s="46" t="s">
        <v>1591</v>
      </c>
      <c r="E31" s="16" t="s">
        <v>1592</v>
      </c>
      <c r="F31" s="47"/>
      <c r="G31" s="44" t="str">
        <f t="shared" si="1"/>
        <v>10.254.148.228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48:8B:0A:77:94:E4</v>
      </c>
      <c r="M31" s="5" t="str">
        <f t="shared" si="5"/>
        <v>488B.0A77.94E4</v>
      </c>
      <c r="N31" s="5" t="str">
        <f t="shared" si="6"/>
        <v>488b.0a77.94e4</v>
      </c>
    </row>
    <row r="32" spans="1:14">
      <c r="A32" s="44">
        <v>29</v>
      </c>
      <c r="B32" s="44" t="str">
        <f t="shared" si="0"/>
        <v>de0561ncap20029</v>
      </c>
      <c r="C32" s="50" t="s">
        <v>1086</v>
      </c>
      <c r="D32" s="46" t="s">
        <v>1593</v>
      </c>
      <c r="E32" s="16" t="s">
        <v>1594</v>
      </c>
      <c r="F32" s="47"/>
      <c r="G32" s="44" t="str">
        <f t="shared" si="1"/>
        <v>10.254.148.229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48:8B:0A:77:99:BC</v>
      </c>
      <c r="M32" s="5" t="str">
        <f t="shared" si="5"/>
        <v>488B.0A77.99BC</v>
      </c>
      <c r="N32" s="5" t="str">
        <f t="shared" si="6"/>
        <v>488b.0a77.99bc</v>
      </c>
    </row>
    <row r="33" spans="1:14">
      <c r="A33" s="44">
        <v>30</v>
      </c>
      <c r="B33" s="44" t="str">
        <f t="shared" si="0"/>
        <v>de0561ncap20030</v>
      </c>
      <c r="C33" s="50" t="s">
        <v>1086</v>
      </c>
      <c r="D33" s="46" t="s">
        <v>1595</v>
      </c>
      <c r="E33" s="16" t="s">
        <v>1596</v>
      </c>
      <c r="F33" s="47"/>
      <c r="G33" s="44" t="str">
        <f t="shared" si="1"/>
        <v>10.254.148.230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48:8B:0A:77:95:20</v>
      </c>
      <c r="M33" s="5" t="str">
        <f t="shared" si="5"/>
        <v>488B.0A77.9520</v>
      </c>
      <c r="N33" s="5" t="str">
        <f t="shared" si="6"/>
        <v>488b.0a77.9520</v>
      </c>
    </row>
    <row r="34" spans="1:14">
      <c r="A34" s="44">
        <v>31</v>
      </c>
      <c r="B34" s="44" t="str">
        <f t="shared" si="0"/>
        <v>de0561ncap20031</v>
      </c>
      <c r="C34" s="50" t="s">
        <v>1086</v>
      </c>
      <c r="D34" s="46" t="s">
        <v>1597</v>
      </c>
      <c r="E34" s="16" t="s">
        <v>1598</v>
      </c>
      <c r="F34" s="47"/>
      <c r="G34" s="44" t="str">
        <f t="shared" si="1"/>
        <v>10.254.148.231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48:8B:0A:77:9D:30</v>
      </c>
      <c r="M34" s="5" t="str">
        <f t="shared" si="5"/>
        <v>488B.0A77.9D30</v>
      </c>
      <c r="N34" s="5" t="str">
        <f t="shared" si="6"/>
        <v>488b.0a77.9d30</v>
      </c>
    </row>
    <row r="35" spans="1:14">
      <c r="A35" s="44">
        <v>32</v>
      </c>
      <c r="B35" s="44" t="str">
        <f t="shared" si="0"/>
        <v>de0561ncap20032</v>
      </c>
      <c r="C35" s="50" t="s">
        <v>1086</v>
      </c>
      <c r="D35" s="46" t="s">
        <v>1599</v>
      </c>
      <c r="E35" s="16" t="s">
        <v>1600</v>
      </c>
      <c r="F35" s="47"/>
      <c r="G35" s="44" t="str">
        <f t="shared" si="1"/>
        <v>10.254.148.232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48:8B:0A:77:95:E8</v>
      </c>
      <c r="M35" s="5" t="str">
        <f t="shared" si="5"/>
        <v>488B.0A77.95E8</v>
      </c>
      <c r="N35" s="5" t="str">
        <f t="shared" si="6"/>
        <v>488b.0a77.95e8</v>
      </c>
    </row>
    <row r="36" spans="1:14">
      <c r="A36" s="44">
        <v>33</v>
      </c>
      <c r="B36" s="44" t="str">
        <f t="shared" si="0"/>
        <v>de0561ncap20033</v>
      </c>
      <c r="C36" s="50" t="s">
        <v>1087</v>
      </c>
      <c r="D36" s="46" t="s">
        <v>1601</v>
      </c>
      <c r="E36" s="16" t="s">
        <v>1602</v>
      </c>
      <c r="F36" s="47"/>
      <c r="G36" s="44" t="str">
        <f t="shared" si="1"/>
        <v>10.254.148.233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10:06:ED:52:C8:80</v>
      </c>
      <c r="M36" s="5" t="str">
        <f t="shared" ref="M36:M57" si="8">UPPER(MID(E36,1,4)&amp;"."&amp;MID(E36,5,4)&amp;"."&amp;MID(E36,9,4))</f>
        <v>1006.ED52.C880</v>
      </c>
      <c r="N36" s="5" t="str">
        <f t="shared" si="6"/>
        <v>1006.ed52.c880</v>
      </c>
    </row>
    <row r="37" spans="1:14">
      <c r="A37" s="44">
        <v>34</v>
      </c>
      <c r="B37" s="44" t="str">
        <f t="shared" si="0"/>
        <v>de0561ncap20034</v>
      </c>
      <c r="C37" s="50" t="s">
        <v>1086</v>
      </c>
      <c r="D37" s="46" t="s">
        <v>1648</v>
      </c>
      <c r="E37" s="16" t="s">
        <v>1649</v>
      </c>
      <c r="F37" s="47"/>
      <c r="G37" s="44" t="str">
        <f t="shared" si="1"/>
        <v>10.254.148.234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34:B8:83:14:EF:F0</v>
      </c>
      <c r="M37" s="5" t="str">
        <f t="shared" si="8"/>
        <v>34B8.8314.EFF0</v>
      </c>
      <c r="N37" s="5" t="str">
        <f t="shared" si="6"/>
        <v>34b8.8314.eff0</v>
      </c>
    </row>
    <row r="38" spans="1:14">
      <c r="A38" s="44">
        <v>35</v>
      </c>
      <c r="B38" s="44" t="str">
        <f t="shared" si="0"/>
        <v>de0561ncap20035</v>
      </c>
      <c r="C38" s="50" t="s">
        <v>1087</v>
      </c>
      <c r="D38" s="46" t="s">
        <v>1603</v>
      </c>
      <c r="E38" s="16" t="s">
        <v>1604</v>
      </c>
      <c r="F38" s="47"/>
      <c r="G38" s="44" t="str">
        <f t="shared" si="1"/>
        <v>10.254.148.235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9C:D5:7D:C0:5F:FC</v>
      </c>
      <c r="M38" s="5" t="str">
        <f t="shared" si="8"/>
        <v>9CD5.7DC0.5FFC</v>
      </c>
      <c r="N38" s="5" t="str">
        <f t="shared" si="6"/>
        <v>9cd5.7dc0.5ffc</v>
      </c>
    </row>
    <row r="39" spans="1:14">
      <c r="A39" s="44">
        <v>36</v>
      </c>
      <c r="B39" s="44" t="str">
        <f t="shared" si="0"/>
        <v>de0561ncap20036</v>
      </c>
      <c r="C39" s="50" t="s">
        <v>1087</v>
      </c>
      <c r="D39" s="46" t="s">
        <v>1605</v>
      </c>
      <c r="E39" s="16" t="s">
        <v>1606</v>
      </c>
      <c r="F39" s="47"/>
      <c r="G39" s="44" t="str">
        <f t="shared" si="1"/>
        <v>10.254.148.236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2C:1A:05:AC:AC:8C</v>
      </c>
      <c r="M39" s="5" t="str">
        <f t="shared" si="8"/>
        <v>2C1A.05AC.AC8C</v>
      </c>
      <c r="N39" s="5" t="str">
        <f t="shared" si="6"/>
        <v>2c1a.05ac.ac8c</v>
      </c>
    </row>
    <row r="40" spans="1:14">
      <c r="A40" s="44">
        <v>37</v>
      </c>
      <c r="B40" s="44" t="str">
        <f t="shared" si="0"/>
        <v>de0561ncap20037</v>
      </c>
      <c r="C40" s="50" t="s">
        <v>1086</v>
      </c>
      <c r="D40" s="46" t="s">
        <v>1650</v>
      </c>
      <c r="E40" s="16" t="s">
        <v>1651</v>
      </c>
      <c r="F40" s="47"/>
      <c r="G40" s="44" t="str">
        <f t="shared" si="1"/>
        <v>10.254.148.237</v>
      </c>
      <c r="H40" s="44" t="str">
        <f t="shared" si="2"/>
        <v>17.06.04</v>
      </c>
      <c r="I40" s="44" t="str">
        <f t="shared" si="3"/>
        <v>outdoor</v>
      </c>
      <c r="J40" s="50" t="s">
        <v>1084</v>
      </c>
      <c r="L40" s="5" t="str">
        <f t="shared" si="7"/>
        <v>34:B8:83:14:EB:9C</v>
      </c>
      <c r="M40" s="5" t="str">
        <f t="shared" si="8"/>
        <v>34B8.8314.EB9C</v>
      </c>
      <c r="N40" s="5" t="str">
        <f t="shared" si="6"/>
        <v>34b8.8314.eb9c</v>
      </c>
    </row>
    <row r="41" spans="1:14">
      <c r="A41" s="44">
        <v>38</v>
      </c>
      <c r="B41" s="44" t="str">
        <f t="shared" si="0"/>
        <v>de0561ncap20038</v>
      </c>
      <c r="C41" s="50" t="s">
        <v>1087</v>
      </c>
      <c r="D41" s="46" t="s">
        <v>1607</v>
      </c>
      <c r="E41" s="16" t="s">
        <v>1608</v>
      </c>
      <c r="F41" s="47"/>
      <c r="G41" s="44" t="str">
        <f t="shared" si="1"/>
        <v>10.254.148.238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9C:D5:7D:C0:89:68</v>
      </c>
      <c r="M41" s="5" t="str">
        <f t="shared" si="8"/>
        <v>9CD5.7DC0.8968</v>
      </c>
      <c r="N41" s="5" t="str">
        <f t="shared" si="6"/>
        <v>9cd5.7dc0.8968</v>
      </c>
    </row>
    <row r="42" spans="1:14">
      <c r="A42" s="44">
        <v>39</v>
      </c>
      <c r="B42" s="44" t="str">
        <f t="shared" si="0"/>
        <v>de0561ncap20039</v>
      </c>
      <c r="C42" s="50" t="s">
        <v>1087</v>
      </c>
      <c r="D42" s="46" t="s">
        <v>1609</v>
      </c>
      <c r="E42" s="16" t="s">
        <v>1610</v>
      </c>
      <c r="F42" s="47"/>
      <c r="G42" s="44" t="str">
        <f t="shared" si="1"/>
        <v>10.254.148.239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9C:D5:7D:C0:75:30</v>
      </c>
      <c r="M42" s="5" t="str">
        <f t="shared" si="8"/>
        <v>9CD5.7DC0.7530</v>
      </c>
      <c r="N42" s="5" t="str">
        <f t="shared" si="6"/>
        <v>9cd5.7dc0.7530</v>
      </c>
    </row>
    <row r="43" spans="1:14">
      <c r="A43" s="44">
        <v>40</v>
      </c>
      <c r="B43" s="44" t="str">
        <f t="shared" si="0"/>
        <v>de0561ncap20040</v>
      </c>
      <c r="C43" s="50" t="s">
        <v>1086</v>
      </c>
      <c r="D43" s="46" t="s">
        <v>1611</v>
      </c>
      <c r="E43" s="16" t="s">
        <v>1612</v>
      </c>
      <c r="F43" s="47"/>
      <c r="G43" s="44" t="str">
        <f t="shared" si="1"/>
        <v>10.254.148.240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48:8B:0A:77:97:74</v>
      </c>
      <c r="M43" s="5" t="str">
        <f t="shared" si="8"/>
        <v>488B.0A77.9774</v>
      </c>
      <c r="N43" s="5" t="str">
        <f t="shared" si="6"/>
        <v>488b.0a77.9774</v>
      </c>
    </row>
    <row r="44" spans="1:14">
      <c r="A44" s="44">
        <v>41</v>
      </c>
      <c r="B44" s="44" t="str">
        <f t="shared" si="0"/>
        <v>de0561ncap20041</v>
      </c>
      <c r="C44" s="50" t="s">
        <v>1086</v>
      </c>
      <c r="D44" s="46" t="s">
        <v>1613</v>
      </c>
      <c r="E44" s="16" t="s">
        <v>1614</v>
      </c>
      <c r="F44" s="47"/>
      <c r="G44" s="44" t="str">
        <f t="shared" si="1"/>
        <v>10.254.148.241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48:8B:0A:77:95:7C</v>
      </c>
      <c r="M44" s="5" t="str">
        <f t="shared" si="8"/>
        <v>488B.0A77.957C</v>
      </c>
      <c r="N44" s="5" t="str">
        <f t="shared" si="6"/>
        <v>488b.0a77.957c</v>
      </c>
    </row>
    <row r="45" spans="1:14">
      <c r="A45" s="44">
        <v>42</v>
      </c>
      <c r="B45" s="44" t="str">
        <f t="shared" si="0"/>
        <v>de0561ncap20042</v>
      </c>
      <c r="C45" s="50" t="s">
        <v>1086</v>
      </c>
      <c r="D45" s="46" t="s">
        <v>1615</v>
      </c>
      <c r="E45" s="16" t="s">
        <v>1616</v>
      </c>
      <c r="F45" s="47"/>
      <c r="G45" s="44" t="str">
        <f t="shared" si="1"/>
        <v>10.254.148.242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48:8B:0A:77:0A:F4</v>
      </c>
      <c r="M45" s="5" t="str">
        <f t="shared" si="8"/>
        <v>488B.0A77.0AF4</v>
      </c>
      <c r="N45" s="5" t="str">
        <f t="shared" si="6"/>
        <v>488b.0a77.0af4</v>
      </c>
    </row>
    <row r="46" spans="1:14">
      <c r="A46" s="44">
        <v>43</v>
      </c>
      <c r="B46" s="44" t="str">
        <f t="shared" si="0"/>
        <v>de0561ncap20043</v>
      </c>
      <c r="C46" s="50" t="s">
        <v>1086</v>
      </c>
      <c r="D46" s="46" t="s">
        <v>1617</v>
      </c>
      <c r="E46" s="16" t="s">
        <v>1618</v>
      </c>
      <c r="F46" s="47"/>
      <c r="G46" s="44" t="str">
        <f t="shared" si="1"/>
        <v>10.254.148.243</v>
      </c>
      <c r="H46" s="44" t="str">
        <f t="shared" si="2"/>
        <v>17.06.04</v>
      </c>
      <c r="I46" s="44" t="str">
        <f t="shared" si="3"/>
        <v>outdoor</v>
      </c>
      <c r="J46" s="50" t="s">
        <v>1084</v>
      </c>
      <c r="L46" s="5" t="str">
        <f t="shared" si="7"/>
        <v>48:8B:0A:77:95:94</v>
      </c>
      <c r="M46" s="5" t="str">
        <f t="shared" si="8"/>
        <v>488B.0A77.9594</v>
      </c>
      <c r="N46" s="5" t="str">
        <f t="shared" si="6"/>
        <v>488b.0a77.9594</v>
      </c>
    </row>
    <row r="47" spans="1:14">
      <c r="A47" s="44">
        <v>44</v>
      </c>
      <c r="B47" s="44" t="str">
        <f t="shared" si="0"/>
        <v>de0561ncap20044</v>
      </c>
      <c r="C47" s="50" t="s">
        <v>1086</v>
      </c>
      <c r="D47" s="46" t="s">
        <v>1619</v>
      </c>
      <c r="E47" s="16" t="s">
        <v>1620</v>
      </c>
      <c r="F47" s="47"/>
      <c r="G47" s="44" t="str">
        <f t="shared" si="1"/>
        <v>10.254.148.244</v>
      </c>
      <c r="H47" s="44" t="str">
        <f t="shared" si="2"/>
        <v>17.06.04</v>
      </c>
      <c r="I47" s="44" t="str">
        <f t="shared" si="3"/>
        <v>outdoor</v>
      </c>
      <c r="J47" s="50" t="s">
        <v>1084</v>
      </c>
      <c r="L47" s="5" t="str">
        <f t="shared" si="7"/>
        <v>48:8B:0A:77:94:54</v>
      </c>
      <c r="M47" s="5" t="str">
        <f t="shared" si="8"/>
        <v>488B.0A77.9454</v>
      </c>
      <c r="N47" s="5" t="str">
        <f t="shared" si="6"/>
        <v>488b.0a77.9454</v>
      </c>
    </row>
    <row r="48" spans="1:14">
      <c r="A48" s="44">
        <v>45</v>
      </c>
      <c r="B48" s="44" t="str">
        <f t="shared" si="0"/>
        <v>de0561ncap20045</v>
      </c>
      <c r="C48" s="50" t="s">
        <v>1086</v>
      </c>
      <c r="D48" s="46" t="s">
        <v>1652</v>
      </c>
      <c r="E48" s="16" t="s">
        <v>1653</v>
      </c>
      <c r="F48" s="47"/>
      <c r="G48" s="44" t="str">
        <f t="shared" si="1"/>
        <v>10.254.148.245</v>
      </c>
      <c r="H48" s="44" t="str">
        <f t="shared" si="2"/>
        <v>17.06.04</v>
      </c>
      <c r="I48" s="44" t="str">
        <f t="shared" si="3"/>
        <v>outdoor</v>
      </c>
      <c r="J48" s="50" t="s">
        <v>1084</v>
      </c>
      <c r="L48" s="5" t="str">
        <f t="shared" si="7"/>
        <v>34:B8:83:15:10:08</v>
      </c>
      <c r="M48" s="5" t="str">
        <f t="shared" si="8"/>
        <v>34B8.8315.1008</v>
      </c>
      <c r="N48" s="5" t="str">
        <f t="shared" si="6"/>
        <v>34b8.8315.1008</v>
      </c>
    </row>
    <row r="49" spans="1:14">
      <c r="A49" s="44">
        <v>46</v>
      </c>
      <c r="B49" s="44" t="str">
        <f t="shared" si="0"/>
        <v>de0561ncap20046</v>
      </c>
      <c r="C49" s="50" t="s">
        <v>1086</v>
      </c>
      <c r="D49" s="46" t="s">
        <v>1621</v>
      </c>
      <c r="E49" s="16" t="s">
        <v>1622</v>
      </c>
      <c r="F49" s="47"/>
      <c r="G49" s="44" t="str">
        <f t="shared" si="1"/>
        <v>10.254.148.246</v>
      </c>
      <c r="H49" s="44" t="str">
        <f t="shared" si="2"/>
        <v>17.06.04</v>
      </c>
      <c r="I49" s="44" t="str">
        <f t="shared" si="3"/>
        <v>outdoor</v>
      </c>
      <c r="J49" s="50" t="s">
        <v>1084</v>
      </c>
      <c r="L49" s="5" t="str">
        <f t="shared" si="7"/>
        <v>48:8B:0A:77:9A:C0</v>
      </c>
      <c r="M49" s="5" t="str">
        <f t="shared" si="8"/>
        <v>488B.0A77.9AC0</v>
      </c>
      <c r="N49" s="5" t="str">
        <f t="shared" si="6"/>
        <v>488b.0a77.9ac0</v>
      </c>
    </row>
    <row r="50" spans="1:14">
      <c r="A50" s="44">
        <v>47</v>
      </c>
      <c r="B50" s="44" t="str">
        <f t="shared" si="0"/>
        <v>de0561ncap20047</v>
      </c>
      <c r="C50" s="50" t="s">
        <v>1086</v>
      </c>
      <c r="D50" s="46" t="s">
        <v>1623</v>
      </c>
      <c r="E50" s="16" t="s">
        <v>1624</v>
      </c>
      <c r="F50" s="47"/>
      <c r="G50" s="44" t="str">
        <f t="shared" si="1"/>
        <v>10.254.148.247</v>
      </c>
      <c r="H50" s="44" t="str">
        <f t="shared" si="2"/>
        <v>17.06.04</v>
      </c>
      <c r="I50" s="44" t="str">
        <f t="shared" si="3"/>
        <v>outdoor</v>
      </c>
      <c r="J50" s="50" t="s">
        <v>1084</v>
      </c>
      <c r="L50" s="5" t="str">
        <f t="shared" si="7"/>
        <v>48:8B:0A:77:A0:D0</v>
      </c>
      <c r="M50" s="5" t="str">
        <f t="shared" si="8"/>
        <v>488B.0A77.A0D0</v>
      </c>
      <c r="N50" s="5" t="str">
        <f t="shared" si="6"/>
        <v>488b.0a77.a0d0</v>
      </c>
    </row>
    <row r="51" spans="1:14">
      <c r="A51" s="44">
        <v>48</v>
      </c>
      <c r="B51" s="44" t="str">
        <f t="shared" si="0"/>
        <v>de0561ncap20048</v>
      </c>
      <c r="C51" s="50" t="s">
        <v>1086</v>
      </c>
      <c r="D51" s="46" t="s">
        <v>1625</v>
      </c>
      <c r="E51" s="16" t="s">
        <v>1626</v>
      </c>
      <c r="F51" s="47"/>
      <c r="G51" s="44" t="str">
        <f t="shared" si="1"/>
        <v>10.254.148.248</v>
      </c>
      <c r="H51" s="44" t="str">
        <f t="shared" si="2"/>
        <v>17.06.04</v>
      </c>
      <c r="I51" s="44" t="str">
        <f t="shared" si="3"/>
        <v>outdoor</v>
      </c>
      <c r="J51" s="50" t="s">
        <v>1084</v>
      </c>
      <c r="L51" s="5" t="str">
        <f t="shared" si="7"/>
        <v>48:8B:0A:77:9F:6C</v>
      </c>
      <c r="M51" s="5" t="str">
        <f t="shared" si="8"/>
        <v>488B.0A77.9F6C</v>
      </c>
      <c r="N51" s="5" t="str">
        <f t="shared" si="6"/>
        <v>488b.0a77.9f6c</v>
      </c>
    </row>
    <row r="52" spans="1:14">
      <c r="A52" s="44">
        <v>49</v>
      </c>
      <c r="B52" s="44" t="str">
        <f t="shared" si="0"/>
        <v>de0561ncap20049</v>
      </c>
      <c r="C52" s="50" t="s">
        <v>1086</v>
      </c>
      <c r="D52" s="46" t="s">
        <v>1627</v>
      </c>
      <c r="E52" s="16" t="s">
        <v>1628</v>
      </c>
      <c r="F52" s="47"/>
      <c r="G52" s="44" t="str">
        <f t="shared" si="1"/>
        <v>10.254.148.249</v>
      </c>
      <c r="H52" s="44" t="str">
        <f t="shared" si="2"/>
        <v>17.06.04</v>
      </c>
      <c r="I52" s="44" t="str">
        <f t="shared" si="3"/>
        <v>outdoor</v>
      </c>
      <c r="J52" s="50" t="s">
        <v>1084</v>
      </c>
      <c r="L52" s="5" t="str">
        <f t="shared" si="7"/>
        <v>48:8B:0A:77:96:6C</v>
      </c>
      <c r="M52" s="5" t="str">
        <f t="shared" si="8"/>
        <v>488B.0A77.966C</v>
      </c>
      <c r="N52" s="5" t="str">
        <f t="shared" si="6"/>
        <v>488b.0a77.966c</v>
      </c>
    </row>
    <row r="53" spans="1:14">
      <c r="A53" s="44">
        <v>50</v>
      </c>
      <c r="B53" s="44" t="str">
        <f t="shared" si="0"/>
        <v>de0561ncap20050</v>
      </c>
      <c r="C53" s="50" t="s">
        <v>1086</v>
      </c>
      <c r="D53" s="46" t="s">
        <v>1654</v>
      </c>
      <c r="E53" s="16" t="s">
        <v>1655</v>
      </c>
      <c r="F53" s="47"/>
      <c r="G53" s="44" t="str">
        <f t="shared" si="1"/>
        <v>10.254.148.250</v>
      </c>
      <c r="H53" s="44" t="str">
        <f t="shared" si="2"/>
        <v>17.06.04</v>
      </c>
      <c r="I53" s="44" t="str">
        <f t="shared" si="3"/>
        <v>outdoor</v>
      </c>
      <c r="J53" s="50" t="s">
        <v>1084</v>
      </c>
      <c r="L53" s="5" t="str">
        <f t="shared" si="7"/>
        <v>34:B8:83:15:07:58</v>
      </c>
      <c r="M53" s="5" t="str">
        <f t="shared" si="8"/>
        <v>34B8.8315.0758</v>
      </c>
      <c r="N53" s="5" t="str">
        <f t="shared" si="6"/>
        <v>34b8.8315.0758</v>
      </c>
    </row>
    <row r="54" spans="1:14">
      <c r="A54" s="44">
        <v>51</v>
      </c>
      <c r="B54" s="44" t="str">
        <f t="shared" si="0"/>
        <v>de0561ncap20051</v>
      </c>
      <c r="C54" s="50" t="s">
        <v>1086</v>
      </c>
      <c r="D54" s="46" t="s">
        <v>1629</v>
      </c>
      <c r="E54" s="16" t="s">
        <v>1630</v>
      </c>
      <c r="F54" s="47"/>
      <c r="G54" s="44" t="str">
        <f t="shared" si="1"/>
        <v>10.254.148.251</v>
      </c>
      <c r="H54" s="44" t="str">
        <f t="shared" si="2"/>
        <v>17.06.04</v>
      </c>
      <c r="I54" s="44" t="str">
        <f t="shared" si="3"/>
        <v>outdoor</v>
      </c>
      <c r="J54" s="50" t="s">
        <v>1084</v>
      </c>
      <c r="L54" s="5" t="str">
        <f t="shared" si="7"/>
        <v>48:8B:0A:77:96:4C</v>
      </c>
      <c r="M54" s="5" t="str">
        <f t="shared" si="8"/>
        <v>488B.0A77.964C</v>
      </c>
      <c r="N54" s="5" t="str">
        <f t="shared" si="6"/>
        <v>488b.0a77.964c</v>
      </c>
    </row>
    <row r="55" spans="1:14">
      <c r="A55" s="44">
        <v>52</v>
      </c>
      <c r="B55" s="44" t="str">
        <f t="shared" si="0"/>
        <v>de0561ncap20052</v>
      </c>
      <c r="C55" s="50" t="s">
        <v>1086</v>
      </c>
      <c r="D55" s="46" t="s">
        <v>1631</v>
      </c>
      <c r="E55" s="16" t="s">
        <v>1632</v>
      </c>
      <c r="F55" s="47"/>
      <c r="G55" s="44" t="str">
        <f t="shared" si="1"/>
        <v>10.254.148.252</v>
      </c>
      <c r="H55" s="44" t="str">
        <f t="shared" si="2"/>
        <v>17.06.04</v>
      </c>
      <c r="I55" s="44" t="str">
        <f t="shared" si="3"/>
        <v>outdoor</v>
      </c>
      <c r="J55" s="50" t="s">
        <v>1084</v>
      </c>
      <c r="L55" s="5" t="str">
        <f t="shared" si="7"/>
        <v>48:8B:0A:77:9F:D4</v>
      </c>
      <c r="M55" s="5" t="str">
        <f t="shared" si="8"/>
        <v>488B.0A77.9FD4</v>
      </c>
      <c r="N55" s="5" t="str">
        <f t="shared" si="6"/>
        <v>488b.0a77.9fd4</v>
      </c>
    </row>
    <row r="56" spans="1:14">
      <c r="A56" s="44">
        <v>53</v>
      </c>
      <c r="B56" s="44" t="str">
        <f t="shared" si="0"/>
        <v>de0561ncap20053</v>
      </c>
      <c r="C56" s="50" t="s">
        <v>1086</v>
      </c>
      <c r="D56" s="46" t="s">
        <v>1633</v>
      </c>
      <c r="E56" s="16" t="s">
        <v>1634</v>
      </c>
      <c r="F56" s="47"/>
      <c r="G56" s="44" t="str">
        <f t="shared" si="1"/>
        <v>10.254.148.253</v>
      </c>
      <c r="H56" s="44" t="str">
        <f t="shared" si="2"/>
        <v>17.06.04</v>
      </c>
      <c r="I56" s="44" t="str">
        <f t="shared" si="3"/>
        <v>outdoor</v>
      </c>
      <c r="J56" s="50" t="s">
        <v>1084</v>
      </c>
      <c r="L56" s="5" t="str">
        <f t="shared" si="7"/>
        <v>48:8B:0A:77:9A:E8</v>
      </c>
      <c r="M56" s="5" t="str">
        <f t="shared" si="8"/>
        <v>488B.0A77.9AE8</v>
      </c>
      <c r="N56" s="5" t="str">
        <f t="shared" si="6"/>
        <v>488b.0a77.9ae8</v>
      </c>
    </row>
    <row r="57" spans="1:14">
      <c r="A57" s="44">
        <v>54</v>
      </c>
      <c r="B57" s="44" t="str">
        <f t="shared" si="0"/>
        <v>de0561ncap20054</v>
      </c>
      <c r="C57" s="50" t="s">
        <v>1086</v>
      </c>
      <c r="D57" s="46" t="s">
        <v>1635</v>
      </c>
      <c r="E57" s="16" t="s">
        <v>1636</v>
      </c>
      <c r="F57" s="47"/>
      <c r="G57" s="44" t="str">
        <f t="shared" si="1"/>
        <v>10.254.148.254</v>
      </c>
      <c r="H57" s="44" t="str">
        <f t="shared" si="2"/>
        <v>17.06.04</v>
      </c>
      <c r="I57" s="44" t="str">
        <f t="shared" si="3"/>
        <v>outdoor</v>
      </c>
      <c r="J57" s="50" t="s">
        <v>1084</v>
      </c>
      <c r="L57" s="5" t="str">
        <f t="shared" si="7"/>
        <v>48:8B:0A:77:9F:DC</v>
      </c>
      <c r="M57" s="5" t="str">
        <f t="shared" si="8"/>
        <v>488B.0A77.9FDC</v>
      </c>
      <c r="N57" s="5" t="str">
        <f t="shared" si="6"/>
        <v>488b.0a77.9fdc</v>
      </c>
    </row>
    <row r="58" spans="1:14">
      <c r="A58" s="44">
        <v>55</v>
      </c>
      <c r="B58" s="44" t="str">
        <f t="shared" si="0"/>
        <v>de0561ncap20055</v>
      </c>
      <c r="C58" s="50" t="s">
        <v>1086</v>
      </c>
      <c r="D58" s="46" t="s">
        <v>1637</v>
      </c>
      <c r="E58" s="16" t="s">
        <v>1638</v>
      </c>
      <c r="F58" s="47"/>
      <c r="G58" s="44" t="str">
        <f t="shared" si="1"/>
        <v>10.254.148.21</v>
      </c>
      <c r="H58" s="44" t="str">
        <f t="shared" si="2"/>
        <v>17.06.04</v>
      </c>
      <c r="I58" s="44" t="str">
        <f t="shared" si="3"/>
        <v>outdoor</v>
      </c>
      <c r="J58" s="50" t="s">
        <v>1084</v>
      </c>
      <c r="L58" s="5" t="str">
        <f t="shared" ref="L58:L121" si="9">UPPER(MID(E58,1,2)&amp;":"&amp;MID(E58,3,2)&amp;":"&amp;MID(E58,5,2)&amp;":"&amp;MID(E58,7,2)&amp;":"&amp;MID(E58,9,2)&amp;":"&amp;MID(E58,11,2))</f>
        <v>48:8B:0A:77:95:64</v>
      </c>
      <c r="M58" s="5" t="str">
        <f t="shared" ref="M58:M121" si="10">UPPER(MID(E58,1,4)&amp;"."&amp;MID(E58,5,4)&amp;"."&amp;MID(E58,9,4))</f>
        <v>488B.0A77.9564</v>
      </c>
      <c r="N58" s="5" t="str">
        <f t="shared" ref="N58:N121" si="11">LOWER(M58)</f>
        <v>488b.0a77.9564</v>
      </c>
    </row>
    <row r="59" spans="1:14">
      <c r="A59" s="44">
        <v>56</v>
      </c>
      <c r="B59" s="44" t="str">
        <f t="shared" si="0"/>
        <v>de0561ncap20056</v>
      </c>
      <c r="C59" s="50" t="s">
        <v>1086</v>
      </c>
      <c r="D59" s="46" t="s">
        <v>1639</v>
      </c>
      <c r="E59" s="16" t="s">
        <v>1640</v>
      </c>
      <c r="F59" s="47"/>
      <c r="G59" s="44" t="str">
        <f t="shared" si="1"/>
        <v>10.254.148.22</v>
      </c>
      <c r="H59" s="44" t="str">
        <f t="shared" si="2"/>
        <v>17.06.04</v>
      </c>
      <c r="I59" s="44" t="str">
        <f t="shared" si="3"/>
        <v>outdoor</v>
      </c>
      <c r="J59" s="50" t="s">
        <v>1084</v>
      </c>
      <c r="L59" s="5" t="str">
        <f t="shared" si="9"/>
        <v>48:8B:0A:77:9E:F8</v>
      </c>
      <c r="M59" s="5" t="str">
        <f t="shared" si="10"/>
        <v>488B.0A77.9EF8</v>
      </c>
      <c r="N59" s="5" t="str">
        <f t="shared" si="11"/>
        <v>488b.0a77.9ef8</v>
      </c>
    </row>
    <row r="60" spans="1:14">
      <c r="A60" s="44">
        <v>57</v>
      </c>
      <c r="B60" s="44" t="str">
        <f t="shared" si="0"/>
        <v>de0561ncap20057</v>
      </c>
      <c r="C60" s="50" t="s">
        <v>1087</v>
      </c>
      <c r="D60" s="46" t="s">
        <v>1641</v>
      </c>
      <c r="E60" s="16" t="s">
        <v>1642</v>
      </c>
      <c r="F60" s="47"/>
      <c r="G60" s="44" t="str">
        <f t="shared" si="1"/>
        <v>10.254.148.23</v>
      </c>
      <c r="H60" s="44" t="str">
        <f t="shared" si="2"/>
        <v>17.06.04</v>
      </c>
      <c r="I60" s="44" t="str">
        <f t="shared" si="3"/>
        <v>indoor</v>
      </c>
      <c r="J60" s="50" t="s">
        <v>1084</v>
      </c>
      <c r="L60" s="5" t="str">
        <f t="shared" si="9"/>
        <v>9C:D5:7D:1D:95:78</v>
      </c>
      <c r="M60" s="5" t="str">
        <f t="shared" si="10"/>
        <v>9CD5.7D1D.9578</v>
      </c>
      <c r="N60" s="5" t="str">
        <f t="shared" si="11"/>
        <v>9cd5.7d1d.9578</v>
      </c>
    </row>
    <row r="61" spans="1:14">
      <c r="A61" s="44">
        <v>58</v>
      </c>
      <c r="B61" s="44" t="str">
        <f t="shared" si="0"/>
        <v>de0561ncap20058</v>
      </c>
      <c r="C61" s="50" t="s">
        <v>1087</v>
      </c>
      <c r="D61" s="46" t="s">
        <v>1643</v>
      </c>
      <c r="E61" s="16" t="s">
        <v>1644</v>
      </c>
      <c r="F61" s="47"/>
      <c r="G61" s="44" t="str">
        <f t="shared" si="1"/>
        <v>10.254.148.24</v>
      </c>
      <c r="H61" s="44" t="str">
        <f t="shared" si="2"/>
        <v>17.06.04</v>
      </c>
      <c r="I61" s="44" t="str">
        <f t="shared" si="3"/>
        <v>indoor</v>
      </c>
      <c r="J61" s="50" t="s">
        <v>1084</v>
      </c>
      <c r="L61" s="5" t="str">
        <f t="shared" si="9"/>
        <v>9C:D5:7D:1D:B9:F4</v>
      </c>
      <c r="M61" s="5" t="str">
        <f t="shared" si="10"/>
        <v>9CD5.7D1D.B9F4</v>
      </c>
      <c r="N61" s="5" t="str">
        <f t="shared" si="11"/>
        <v>9cd5.7d1d.b9f4</v>
      </c>
    </row>
    <row r="62" spans="1:14">
      <c r="A62" s="44">
        <v>59</v>
      </c>
      <c r="B62" s="44" t="str">
        <f t="shared" si="0"/>
        <v>de0561ncap20059</v>
      </c>
      <c r="C62" s="50" t="s">
        <v>1087</v>
      </c>
      <c r="D62" s="46" t="s">
        <v>1645</v>
      </c>
      <c r="E62" s="16" t="s">
        <v>1646</v>
      </c>
      <c r="F62" s="47"/>
      <c r="G62" s="44" t="str">
        <f t="shared" si="1"/>
        <v>10.254.148.25</v>
      </c>
      <c r="H62" s="44" t="str">
        <f t="shared" si="2"/>
        <v>17.06.04</v>
      </c>
      <c r="I62" s="44" t="str">
        <f t="shared" si="3"/>
        <v>indoor</v>
      </c>
      <c r="J62" s="50" t="s">
        <v>1084</v>
      </c>
      <c r="L62" s="5" t="str">
        <f t="shared" si="9"/>
        <v>9C:D5:7D:1D:DC:C8</v>
      </c>
      <c r="M62" s="5" t="str">
        <f t="shared" si="10"/>
        <v>9CD5.7D1D.DCC8</v>
      </c>
      <c r="N62" s="5" t="str">
        <f t="shared" si="11"/>
        <v>9cd5.7d1d.dcc8</v>
      </c>
    </row>
    <row r="63" spans="1:14">
      <c r="A63" s="44">
        <v>60</v>
      </c>
      <c r="B63" s="44" t="str">
        <f t="shared" si="0"/>
        <v>de0561ncap20060</v>
      </c>
      <c r="C63" s="50"/>
      <c r="D63" s="46"/>
      <c r="E63" s="16"/>
      <c r="F63" s="47"/>
      <c r="G63" s="44" t="str">
        <f t="shared" si="1"/>
        <v>10.254.148.26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de0561ncap20061</v>
      </c>
      <c r="C64" s="50"/>
      <c r="D64" s="46"/>
      <c r="E64" s="16"/>
      <c r="F64" s="47"/>
      <c r="G64" s="44" t="str">
        <f t="shared" si="1"/>
        <v>10.254.148.27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de0561ncap20062</v>
      </c>
      <c r="C65" s="50"/>
      <c r="D65" s="46"/>
      <c r="E65" s="16"/>
      <c r="F65" s="47"/>
      <c r="G65" s="44" t="str">
        <f t="shared" si="1"/>
        <v>10.254.148.28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de0561ncap20063</v>
      </c>
      <c r="C66" s="50"/>
      <c r="D66" s="46"/>
      <c r="E66" s="16"/>
      <c r="F66" s="47"/>
      <c r="G66" s="44" t="str">
        <f t="shared" si="1"/>
        <v>10.254.148.29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de0561ncap20064</v>
      </c>
      <c r="C67" s="50"/>
      <c r="D67" s="46"/>
      <c r="E67" s="16"/>
      <c r="F67" s="47"/>
      <c r="G67" s="44" t="str">
        <f t="shared" si="1"/>
        <v>10.254.148.30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de0561ncap20065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10.254.148.31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de0561ncap20066</v>
      </c>
      <c r="C69" s="50"/>
      <c r="D69" s="46"/>
      <c r="E69" s="16"/>
      <c r="F69" s="47"/>
      <c r="G69" s="44" t="str">
        <f t="shared" si="13"/>
        <v>10.254.148.32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de0561ncap20067</v>
      </c>
      <c r="C70" s="50"/>
      <c r="D70" s="46"/>
      <c r="E70" s="16"/>
      <c r="F70" s="47"/>
      <c r="G70" s="44" t="str">
        <f t="shared" si="13"/>
        <v>10.254.148.33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de0561ncap20068</v>
      </c>
      <c r="C71" s="50"/>
      <c r="D71" s="46"/>
      <c r="E71" s="16"/>
      <c r="F71" s="47"/>
      <c r="G71" s="44" t="str">
        <f t="shared" si="13"/>
        <v>10.254.148.34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de0561ncap20069</v>
      </c>
      <c r="C72" s="50"/>
      <c r="D72" s="46"/>
      <c r="E72" s="16"/>
      <c r="F72" s="47"/>
      <c r="G72" s="44" t="str">
        <f t="shared" si="13"/>
        <v>10.254.148.35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de0561ncap20070</v>
      </c>
      <c r="C73" s="50"/>
      <c r="D73" s="46"/>
      <c r="E73" s="16"/>
      <c r="F73" s="47"/>
      <c r="G73" s="44" t="str">
        <f t="shared" si="13"/>
        <v>10.254.148.36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de0561ncap20071</v>
      </c>
      <c r="C74" s="50"/>
      <c r="D74" s="46"/>
      <c r="E74" s="16"/>
      <c r="F74" s="47"/>
      <c r="G74" s="44" t="str">
        <f t="shared" si="13"/>
        <v>10.254.148.37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de0561ncap20072</v>
      </c>
      <c r="C75" s="50"/>
      <c r="D75" s="46"/>
      <c r="E75" s="16"/>
      <c r="F75" s="47"/>
      <c r="G75" s="44" t="str">
        <f t="shared" si="13"/>
        <v>10.254.148.38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de0561ncap20073</v>
      </c>
      <c r="C76" s="50"/>
      <c r="D76" s="46"/>
      <c r="E76" s="16"/>
      <c r="F76" s="47"/>
      <c r="G76" s="44" t="str">
        <f t="shared" si="13"/>
        <v>10.254.148.39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de0561ncap20074</v>
      </c>
      <c r="C77" s="50"/>
      <c r="D77" s="46"/>
      <c r="E77" s="16"/>
      <c r="F77" s="47"/>
      <c r="G77" s="44" t="str">
        <f t="shared" si="13"/>
        <v>10.254.148.40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de0561ncap20075</v>
      </c>
      <c r="C78" s="50"/>
      <c r="D78" s="46"/>
      <c r="E78" s="16"/>
      <c r="F78" s="47"/>
      <c r="G78" s="44" t="str">
        <f t="shared" si="13"/>
        <v>10.254.148.41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de0561ncap20076</v>
      </c>
      <c r="C79" s="50"/>
      <c r="D79" s="46"/>
      <c r="E79" s="16"/>
      <c r="F79" s="47"/>
      <c r="G79" s="44" t="str">
        <f t="shared" si="13"/>
        <v>10.254.148.42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de0561ncap20077</v>
      </c>
      <c r="C80" s="50"/>
      <c r="D80" s="46"/>
      <c r="E80" s="16"/>
      <c r="F80" s="47"/>
      <c r="G80" s="44" t="str">
        <f t="shared" si="13"/>
        <v>10.254.148.43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de0561ncap20078</v>
      </c>
      <c r="C81" s="50"/>
      <c r="D81" s="46"/>
      <c r="E81" s="16"/>
      <c r="F81" s="47"/>
      <c r="G81" s="44" t="str">
        <f t="shared" si="13"/>
        <v>10.254.148.44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de0561ncap20079</v>
      </c>
      <c r="C82" s="50"/>
      <c r="D82" s="46"/>
      <c r="E82" s="16"/>
      <c r="F82" s="47"/>
      <c r="G82" s="44" t="str">
        <f t="shared" si="13"/>
        <v>10.254.148.45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de0561ncap20080</v>
      </c>
      <c r="C83" s="50"/>
      <c r="D83" s="46"/>
      <c r="E83" s="16"/>
      <c r="F83" s="47"/>
      <c r="G83" s="44" t="str">
        <f t="shared" si="13"/>
        <v>10.254.148.46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de0561ncap20081</v>
      </c>
      <c r="C84" s="50"/>
      <c r="D84" s="46"/>
      <c r="E84" s="16"/>
      <c r="F84" s="47"/>
      <c r="G84" s="44" t="str">
        <f t="shared" si="13"/>
        <v>10.254.148.47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de0561ncap20082</v>
      </c>
      <c r="C85" s="50"/>
      <c r="D85" s="46"/>
      <c r="E85" s="16"/>
      <c r="F85" s="47"/>
      <c r="G85" s="44" t="str">
        <f t="shared" si="13"/>
        <v>10.254.148.48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de0561ncap20083</v>
      </c>
      <c r="C86" s="50"/>
      <c r="D86" s="46"/>
      <c r="E86" s="16"/>
      <c r="F86" s="47"/>
      <c r="G86" s="44" t="str">
        <f t="shared" si="13"/>
        <v>10.254.148.49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de0561ncap20084</v>
      </c>
      <c r="C87" s="50"/>
      <c r="D87" s="46"/>
      <c r="E87" s="16"/>
      <c r="F87" s="47"/>
      <c r="G87" s="44" t="str">
        <f t="shared" si="13"/>
        <v>10.254.148.50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de0561ncap20085</v>
      </c>
      <c r="C88" s="50"/>
      <c r="D88" s="46"/>
      <c r="E88" s="16"/>
      <c r="F88" s="47"/>
      <c r="G88" s="44" t="str">
        <f t="shared" si="13"/>
        <v>10.254.148.51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de0561ncap20086</v>
      </c>
      <c r="C89" s="50"/>
      <c r="D89" s="46"/>
      <c r="E89" s="16"/>
      <c r="F89" s="47"/>
      <c r="G89" s="44" t="str">
        <f t="shared" si="13"/>
        <v>10.254.148.52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de0561ncap20087</v>
      </c>
      <c r="C90" s="50"/>
      <c r="D90" s="46"/>
      <c r="E90" s="16"/>
      <c r="F90" s="47"/>
      <c r="G90" s="44" t="str">
        <f t="shared" si="13"/>
        <v>10.254.148.53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de0561ncap20088</v>
      </c>
      <c r="C91" s="50"/>
      <c r="D91" s="46"/>
      <c r="E91" s="16"/>
      <c r="F91" s="47"/>
      <c r="G91" s="44" t="str">
        <f t="shared" si="13"/>
        <v>10.254.148.54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de0561ncap20089</v>
      </c>
      <c r="C92" s="50"/>
      <c r="D92" s="46"/>
      <c r="E92" s="16"/>
      <c r="F92" s="47"/>
      <c r="G92" s="44" t="str">
        <f t="shared" si="13"/>
        <v>10.254.148.55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de0561ncap20090</v>
      </c>
      <c r="C93" s="50"/>
      <c r="D93" s="46"/>
      <c r="E93" s="16"/>
      <c r="F93" s="47"/>
      <c r="G93" s="44" t="str">
        <f t="shared" si="13"/>
        <v>10.254.148.56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de0561ncap20091</v>
      </c>
      <c r="C94" s="50"/>
      <c r="D94" s="46"/>
      <c r="E94" s="16"/>
      <c r="F94" s="47"/>
      <c r="G94" s="44" t="str">
        <f t="shared" si="13"/>
        <v>10.254.148.57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de0561ncap20092</v>
      </c>
      <c r="C95" s="50"/>
      <c r="D95" s="46"/>
      <c r="E95" s="16"/>
      <c r="F95" s="47"/>
      <c r="G95" s="44" t="str">
        <f t="shared" si="13"/>
        <v>10.254.148.58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de0561ncap20093</v>
      </c>
      <c r="C96" s="50"/>
      <c r="D96" s="46"/>
      <c r="E96" s="16"/>
      <c r="F96" s="47"/>
      <c r="G96" s="44" t="str">
        <f t="shared" si="13"/>
        <v>10.254.148.59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de0561ncap20094</v>
      </c>
      <c r="C97" s="50"/>
      <c r="D97" s="46"/>
      <c r="E97" s="16"/>
      <c r="F97" s="47"/>
      <c r="G97" s="44" t="str">
        <f t="shared" si="13"/>
        <v>10.254.148.60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de0561ncap20095</v>
      </c>
      <c r="C98" s="50"/>
      <c r="D98" s="46"/>
      <c r="E98" s="16"/>
      <c r="F98" s="47"/>
      <c r="G98" s="44" t="str">
        <f t="shared" si="13"/>
        <v>10.254.148.61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de0561ncap20096</v>
      </c>
      <c r="C99" s="50"/>
      <c r="D99" s="46"/>
      <c r="E99" s="16"/>
      <c r="F99" s="47"/>
      <c r="G99" s="44" t="str">
        <f t="shared" si="13"/>
        <v>10.254.148.62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de0561ncap20097</v>
      </c>
      <c r="C100" s="50"/>
      <c r="D100" s="46"/>
      <c r="E100" s="16"/>
      <c r="F100" s="47"/>
      <c r="G100" s="44" t="str">
        <f t="shared" si="13"/>
        <v>10.254.148.63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de0561ncap20098</v>
      </c>
      <c r="C101" s="50"/>
      <c r="D101" s="46"/>
      <c r="E101" s="16"/>
      <c r="F101" s="47"/>
      <c r="G101" s="44" t="str">
        <f t="shared" si="13"/>
        <v>10.254.148.64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de0561ncap20099</v>
      </c>
      <c r="C102" s="50"/>
      <c r="D102" s="46"/>
      <c r="E102" s="16"/>
      <c r="F102" s="47"/>
      <c r="G102" s="44" t="str">
        <f t="shared" si="13"/>
        <v>10.254.148.65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de0561ncap20100</v>
      </c>
      <c r="C103" s="50"/>
      <c r="D103" s="46"/>
      <c r="E103" s="16"/>
      <c r="F103" s="47"/>
      <c r="G103" s="44" t="str">
        <f t="shared" si="13"/>
        <v>10.254.148.66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de0561ncap20101</v>
      </c>
      <c r="C104" s="50"/>
      <c r="D104" s="46"/>
      <c r="E104" s="16"/>
      <c r="F104" s="47"/>
      <c r="G104" s="44" t="str">
        <f t="shared" si="13"/>
        <v>10.254.148.67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de0561ncap20102</v>
      </c>
      <c r="C105" s="50"/>
      <c r="D105" s="46"/>
      <c r="E105" s="16"/>
      <c r="F105" s="47"/>
      <c r="G105" s="44" t="str">
        <f t="shared" si="13"/>
        <v>10.254.148.68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de0561ncap20103</v>
      </c>
      <c r="C106" s="50"/>
      <c r="D106" s="46"/>
      <c r="E106" s="16"/>
      <c r="F106" s="47"/>
      <c r="G106" s="44" t="str">
        <f t="shared" si="13"/>
        <v>10.254.148.69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P9" sqref="P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8.8554687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561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de0561ncap20001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FGL2647L1BH</v>
      </c>
      <c r="E4" s="19" t="str">
        <f>IF('AP-LIST_c9800'!E4="","",IF(LOWER('AP-LIST_ctvm'!$C4)=LOWER('AP-LIST_c9800'!$C4),'AP-LIST_ctvm'!E4,'AP-LIST_c9800'!E4))</f>
        <v>34B88314237C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10.254.148.201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1656</v>
      </c>
      <c r="L4" s="5" t="str">
        <f t="shared" ref="L4:L67" si="3">UPPER(MID(E4,1,2)&amp;":"&amp;MID(E4,3,2)&amp;":"&amp;MID(E4,5,2)&amp;":"&amp;MID(E4,7,2)&amp;":"&amp;MID(E4,9,2)&amp;":"&amp;MID(E4,11,2))</f>
        <v>34:B8:83:14:23:7C</v>
      </c>
      <c r="M4" s="5" t="str">
        <f t="shared" ref="M4:M67" si="4">UPPER(MID(E4,1,4)&amp;"."&amp;MID(E4,5,4)&amp;"."&amp;MID(E4,9,4))</f>
        <v>34B8.8314.237C</v>
      </c>
      <c r="N4" s="5" t="str">
        <f>LOWER(M4)</f>
        <v>34b8.8314.237c</v>
      </c>
    </row>
    <row r="5" spans="1:14">
      <c r="A5" s="44">
        <v>2</v>
      </c>
      <c r="B5" s="44" t="str">
        <f t="shared" si="0"/>
        <v>de0561ncap20002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FGL2647L1TV</v>
      </c>
      <c r="E5" s="19" t="str">
        <f>IF('AP-LIST_c9800'!E5="","",IF(LOWER('AP-LIST_ctvm'!$C5)=LOWER('AP-LIST_c9800'!$C5),'AP-LIST_ctvm'!E5,'AP-LIST_c9800'!E5))</f>
        <v>34B88314336C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10.254.148.202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1656</v>
      </c>
      <c r="L5" s="5" t="str">
        <f t="shared" si="3"/>
        <v>34:B8:83:14:33:6C</v>
      </c>
      <c r="M5" s="5" t="str">
        <f t="shared" si="4"/>
        <v>34B8.8314.336C</v>
      </c>
      <c r="N5" s="5" t="str">
        <f t="shared" ref="N5:N68" si="6">LOWER(M5)</f>
        <v>34b8.8314.336c</v>
      </c>
    </row>
    <row r="6" spans="1:14">
      <c r="A6" s="44">
        <v>3</v>
      </c>
      <c r="B6" s="44" t="str">
        <f t="shared" si="0"/>
        <v>de0561ncap20003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FGL2647L125</v>
      </c>
      <c r="E6" s="19" t="str">
        <f>IF('AP-LIST_c9800'!E6="","",IF(LOWER('AP-LIST_ctvm'!$C6)=LOWER('AP-LIST_c9800'!$C6),'AP-LIST_ctvm'!E6,'AP-LIST_c9800'!E6))</f>
        <v>34B8831422D8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10.254.148.203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1656</v>
      </c>
      <c r="L6" s="5" t="str">
        <f t="shared" si="3"/>
        <v>34:B8:83:14:22:D8</v>
      </c>
      <c r="M6" s="5" t="str">
        <f t="shared" si="4"/>
        <v>34B8.8314.22D8</v>
      </c>
      <c r="N6" s="5" t="str">
        <f t="shared" si="6"/>
        <v>34b8.8314.22d8</v>
      </c>
    </row>
    <row r="7" spans="1:14">
      <c r="A7" s="44">
        <v>4</v>
      </c>
      <c r="B7" s="44" t="str">
        <f t="shared" si="0"/>
        <v>de0561ncap20004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FCW2540YKWG</v>
      </c>
      <c r="E7" s="19" t="str">
        <f>IF('AP-LIST_c9800'!E7="","",IF(LOWER('AP-LIST_ctvm'!$C7)=LOWER('AP-LIST_c9800'!$C7),'AP-LIST_ctvm'!E7,'AP-LIST_c9800'!E7))</f>
        <v>E44E2DB4CF4C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10.254.148.204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1656</v>
      </c>
      <c r="L7" s="5" t="str">
        <f t="shared" si="3"/>
        <v>E4:4E:2D:B4:CF:4C</v>
      </c>
      <c r="M7" s="5" t="str">
        <f t="shared" si="4"/>
        <v>E44E.2DB4.CF4C</v>
      </c>
      <c r="N7" s="5" t="str">
        <f t="shared" si="6"/>
        <v>e44e.2db4.cf4c</v>
      </c>
    </row>
    <row r="8" spans="1:14">
      <c r="A8" s="44">
        <v>5</v>
      </c>
      <c r="B8" s="44" t="str">
        <f t="shared" si="0"/>
        <v>de0561ncap20005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FCW2540YKQQ</v>
      </c>
      <c r="E8" s="19" t="str">
        <f>IF('AP-LIST_c9800'!E8="","",IF(LOWER('AP-LIST_ctvm'!$C8)=LOWER('AP-LIST_c9800'!$C8),'AP-LIST_ctvm'!E8,'AP-LIST_c9800'!E8))</f>
        <v>E44E2DB57F20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10.254.148.205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1656</v>
      </c>
      <c r="L8" s="5" t="str">
        <f t="shared" si="3"/>
        <v>E4:4E:2D:B5:7F:20</v>
      </c>
      <c r="M8" s="5" t="str">
        <f t="shared" si="4"/>
        <v>E44E.2DB5.7F20</v>
      </c>
      <c r="N8" s="5" t="str">
        <f t="shared" si="6"/>
        <v>e44e.2db5.7f20</v>
      </c>
    </row>
    <row r="9" spans="1:14">
      <c r="A9" s="44">
        <v>6</v>
      </c>
      <c r="B9" s="44" t="str">
        <f t="shared" si="0"/>
        <v>de0561ncap20006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FCW2550Y6X9</v>
      </c>
      <c r="E9" s="19" t="str">
        <f>IF('AP-LIST_c9800'!E9="","",IF(LOWER('AP-LIST_ctvm'!$C9)=LOWER('AP-LIST_c9800'!$C9),'AP-LIST_ctvm'!E9,'AP-LIST_c9800'!E9))</f>
        <v>9CD57DC08368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10.254.148.206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1656</v>
      </c>
      <c r="L9" s="5" t="str">
        <f t="shared" si="3"/>
        <v>9C:D5:7D:C0:83:68</v>
      </c>
      <c r="M9" s="5" t="str">
        <f t="shared" si="4"/>
        <v>9CD5.7DC0.8368</v>
      </c>
      <c r="N9" s="5" t="str">
        <f t="shared" si="6"/>
        <v>9cd5.7dc0.8368</v>
      </c>
    </row>
    <row r="10" spans="1:14">
      <c r="A10" s="44">
        <v>7</v>
      </c>
      <c r="B10" s="44" t="str">
        <f t="shared" si="0"/>
        <v>de0561ncap20007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FCW2540YKSW</v>
      </c>
      <c r="E10" s="19" t="str">
        <f>IF('AP-LIST_c9800'!E10="","",IF(LOWER('AP-LIST_ctvm'!$C10)=LOWER('AP-LIST_c9800'!$C10),'AP-LIST_ctvm'!E10,'AP-LIST_c9800'!E10))</f>
        <v>E44E2DACF41C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10.254.148.207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1656</v>
      </c>
      <c r="L10" s="5" t="str">
        <f t="shared" si="3"/>
        <v>E4:4E:2D:AC:F4:1C</v>
      </c>
      <c r="M10" s="5" t="str">
        <f t="shared" si="4"/>
        <v>E44E.2DAC.F41C</v>
      </c>
      <c r="N10" s="5" t="str">
        <f t="shared" si="6"/>
        <v>e44e.2dac.f41c</v>
      </c>
    </row>
    <row r="11" spans="1:14">
      <c r="A11" s="44">
        <v>8</v>
      </c>
      <c r="B11" s="44" t="str">
        <f t="shared" si="0"/>
        <v>de0561ncap20008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FCW2540YKWL</v>
      </c>
      <c r="E11" s="19" t="str">
        <f>IF('AP-LIST_c9800'!E11="","",IF(LOWER('AP-LIST_ctvm'!$C11)=LOWER('AP-LIST_c9800'!$C11),'AP-LIST_ctvm'!E11,'AP-LIST_c9800'!E11))</f>
        <v>E44E2DB55D8C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10.254.148.208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1656</v>
      </c>
      <c r="L11" s="5" t="str">
        <f t="shared" si="3"/>
        <v>E4:4E:2D:B5:5D:8C</v>
      </c>
      <c r="M11" s="5" t="str">
        <f t="shared" si="4"/>
        <v>E44E.2DB5.5D8C</v>
      </c>
      <c r="N11" s="5" t="str">
        <f t="shared" si="6"/>
        <v>e44e.2db5.5d8c</v>
      </c>
    </row>
    <row r="12" spans="1:14">
      <c r="A12" s="44">
        <v>9</v>
      </c>
      <c r="B12" s="44" t="str">
        <f t="shared" si="0"/>
        <v>de0561ncap20009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FCW2540YFH5</v>
      </c>
      <c r="E12" s="19" t="str">
        <f>IF('AP-LIST_c9800'!E12="","",IF(LOWER('AP-LIST_ctvm'!$C12)=LOWER('AP-LIST_c9800'!$C12),'AP-LIST_ctvm'!E12,'AP-LIST_c9800'!E12))</f>
        <v>E44E2DB4BB98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10.254.148.209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1656</v>
      </c>
      <c r="L12" s="5" t="str">
        <f t="shared" si="3"/>
        <v>E4:4E:2D:B4:BB:98</v>
      </c>
      <c r="M12" s="5" t="str">
        <f t="shared" si="4"/>
        <v>E44E.2DB4.BB98</v>
      </c>
      <c r="N12" s="5" t="str">
        <f t="shared" si="6"/>
        <v>e44e.2db4.bb98</v>
      </c>
    </row>
    <row r="13" spans="1:14">
      <c r="A13" s="44">
        <v>10</v>
      </c>
      <c r="B13" s="44" t="str">
        <f t="shared" si="0"/>
        <v>de0561ncap20010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FCW2536Y36J</v>
      </c>
      <c r="E13" s="19" t="str">
        <f>IF('AP-LIST_c9800'!E13="","",IF(LOWER('AP-LIST_ctvm'!$C13)=LOWER('AP-LIST_c9800'!$C13),'AP-LIST_ctvm'!E13,'AP-LIST_c9800'!E13))</f>
        <v>A49BCD510F98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10.254.148.210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1656</v>
      </c>
      <c r="L13" s="5" t="str">
        <f t="shared" si="3"/>
        <v>A4:9B:CD:51:0F:98</v>
      </c>
      <c r="M13" s="5" t="str">
        <f t="shared" si="4"/>
        <v>A49B.CD51.0F98</v>
      </c>
      <c r="N13" s="5" t="str">
        <f t="shared" si="6"/>
        <v>a49b.cd51.0f98</v>
      </c>
    </row>
    <row r="14" spans="1:14">
      <c r="A14" s="44">
        <v>11</v>
      </c>
      <c r="B14" s="44" t="str">
        <f t="shared" si="0"/>
        <v>de0561ncap20011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FGL2631LGXL</v>
      </c>
      <c r="E14" s="19" t="str">
        <f>IF('AP-LIST_c9800'!E14="","",IF(LOWER('AP-LIST_ctvm'!$C14)=LOWER('AP-LIST_c9800'!$C14),'AP-LIST_ctvm'!E14,'AP-LIST_c9800'!E14))</f>
        <v>488B0A779020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10.254.148.211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50" t="s">
        <v>1656</v>
      </c>
      <c r="L14" s="5" t="str">
        <f t="shared" si="3"/>
        <v>48:8B:0A:77:90:20</v>
      </c>
      <c r="M14" s="5" t="str">
        <f t="shared" si="4"/>
        <v>488B.0A77.9020</v>
      </c>
      <c r="N14" s="5" t="str">
        <f t="shared" si="6"/>
        <v>488b.0a77.9020</v>
      </c>
    </row>
    <row r="15" spans="1:14">
      <c r="A15" s="44">
        <v>12</v>
      </c>
      <c r="B15" s="44" t="str">
        <f t="shared" si="0"/>
        <v>de0561ncap20012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FGL2631LH4N</v>
      </c>
      <c r="E15" s="19" t="str">
        <f>IF('AP-LIST_c9800'!E15="","",IF(LOWER('AP-LIST_ctvm'!$C15)=LOWER('AP-LIST_c9800'!$C15),'AP-LIST_ctvm'!E15,'AP-LIST_c9800'!E15))</f>
        <v>488B0A779F2C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10.254.148.212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 t="s">
        <v>1656</v>
      </c>
      <c r="L15" s="5" t="str">
        <f t="shared" si="3"/>
        <v>48:8B:0A:77:9F:2C</v>
      </c>
      <c r="M15" s="5" t="str">
        <f t="shared" si="4"/>
        <v>488B.0A77.9F2C</v>
      </c>
      <c r="N15" s="5" t="str">
        <f t="shared" si="6"/>
        <v>488b.0a77.9f2c</v>
      </c>
    </row>
    <row r="16" spans="1:14">
      <c r="A16" s="44">
        <v>13</v>
      </c>
      <c r="B16" s="44" t="str">
        <f t="shared" si="0"/>
        <v>de0561ncap20013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FGL2647L16G</v>
      </c>
      <c r="E16" s="19" t="str">
        <f>IF('AP-LIST_c9800'!E16="","",IF(LOWER('AP-LIST_ctvm'!$C16)=LOWER('AP-LIST_c9800'!$C16),'AP-LIST_ctvm'!E16,'AP-LIST_c9800'!E16))</f>
        <v>34B88314113C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10.254.148.213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1656</v>
      </c>
      <c r="L16" s="5" t="str">
        <f t="shared" si="3"/>
        <v>34:B8:83:14:11:3C</v>
      </c>
      <c r="M16" s="5" t="str">
        <f t="shared" si="4"/>
        <v>34B8.8314.113C</v>
      </c>
      <c r="N16" s="5" t="str">
        <f t="shared" si="6"/>
        <v>34b8.8314.113c</v>
      </c>
    </row>
    <row r="17" spans="1:14">
      <c r="A17" s="44">
        <v>14</v>
      </c>
      <c r="B17" s="44" t="str">
        <f t="shared" si="0"/>
        <v>de0561ncap20014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FCW2540YFH0</v>
      </c>
      <c r="E17" s="19" t="str">
        <f>IF('AP-LIST_c9800'!E17="","",IF(LOWER('AP-LIST_ctvm'!$C17)=LOWER('AP-LIST_c9800'!$C17),'AP-LIST_ctvm'!E17,'AP-LIST_c9800'!E17))</f>
        <v>E44E2DB4B7CC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10.254.148.214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1656</v>
      </c>
      <c r="L17" s="5" t="str">
        <f t="shared" si="3"/>
        <v>E4:4E:2D:B4:B7:CC</v>
      </c>
      <c r="M17" s="5" t="str">
        <f t="shared" si="4"/>
        <v>E44E.2DB4.B7CC</v>
      </c>
      <c r="N17" s="5" t="str">
        <f t="shared" si="6"/>
        <v>e44e.2db4.b7cc</v>
      </c>
    </row>
    <row r="18" spans="1:14">
      <c r="A18" s="44">
        <v>15</v>
      </c>
      <c r="B18" s="44" t="str">
        <f t="shared" si="0"/>
        <v>de0561ncap20015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FCW2540YFJS</v>
      </c>
      <c r="E18" s="19" t="str">
        <f>IF('AP-LIST_c9800'!E18="","",IF(LOWER('AP-LIST_ctvm'!$C18)=LOWER('AP-LIST_c9800'!$C18),'AP-LIST_ctvm'!E18,'AP-LIST_c9800'!E18))</f>
        <v>E44E2DB4E764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10.254.148.215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1656</v>
      </c>
      <c r="L18" s="5" t="str">
        <f t="shared" si="3"/>
        <v>E4:4E:2D:B4:E7:64</v>
      </c>
      <c r="M18" s="5" t="str">
        <f t="shared" si="4"/>
        <v>E44E.2DB4.E764</v>
      </c>
      <c r="N18" s="5" t="str">
        <f t="shared" si="6"/>
        <v>e44e.2db4.e764</v>
      </c>
    </row>
    <row r="19" spans="1:14">
      <c r="A19" s="44">
        <v>16</v>
      </c>
      <c r="B19" s="44" t="str">
        <f t="shared" si="0"/>
        <v>de0561ncap20016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FCW2540YFHZ</v>
      </c>
      <c r="E19" s="19" t="str">
        <f>IF('AP-LIST_c9800'!E19="","",IF(LOWER('AP-LIST_ctvm'!$C19)=LOWER('AP-LIST_c9800'!$C19),'AP-LIST_ctvm'!E19,'AP-LIST_c9800'!E19))</f>
        <v>E44E2DB44138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10.254.148.216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1656</v>
      </c>
      <c r="L19" s="5" t="str">
        <f t="shared" si="3"/>
        <v>E4:4E:2D:B4:41:38</v>
      </c>
      <c r="M19" s="5" t="str">
        <f t="shared" si="4"/>
        <v>E44E.2DB4.4138</v>
      </c>
      <c r="N19" s="5" t="str">
        <f t="shared" si="6"/>
        <v>e44e.2db4.4138</v>
      </c>
    </row>
    <row r="20" spans="1:14">
      <c r="A20" s="44">
        <v>17</v>
      </c>
      <c r="B20" s="44" t="str">
        <f t="shared" si="0"/>
        <v>de0561ncap20017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FCW2539YXVE</v>
      </c>
      <c r="E20" s="19" t="str">
        <f>IF('AP-LIST_c9800'!E20="","",IF(LOWER('AP-LIST_ctvm'!$C20)=LOWER('AP-LIST_c9800'!$C20),'AP-LIST_ctvm'!E20,'AP-LIST_c9800'!E20))</f>
        <v>E44E2DAD360C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10.254.148.217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1656</v>
      </c>
      <c r="L20" s="5" t="str">
        <f t="shared" si="3"/>
        <v>E4:4E:2D:AD:36:0C</v>
      </c>
      <c r="M20" s="5" t="str">
        <f t="shared" si="4"/>
        <v>E44E.2DAD.360C</v>
      </c>
      <c r="N20" s="5" t="str">
        <f t="shared" si="6"/>
        <v>e44e.2dad.360c</v>
      </c>
    </row>
    <row r="21" spans="1:14">
      <c r="A21" s="44">
        <v>18</v>
      </c>
      <c r="B21" s="44" t="str">
        <f t="shared" si="0"/>
        <v>de0561ncap20018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FCW2539YXVA</v>
      </c>
      <c r="E21" s="19" t="str">
        <f>IF('AP-LIST_c9800'!E21="","",IF(LOWER('AP-LIST_ctvm'!$C21)=LOWER('AP-LIST_c9800'!$C21),'AP-LIST_ctvm'!E21,'AP-LIST_c9800'!E21))</f>
        <v>E44E2DAD460C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10.254.148.218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1656</v>
      </c>
      <c r="L21" s="5" t="str">
        <f t="shared" si="3"/>
        <v>E4:4E:2D:AD:46:0C</v>
      </c>
      <c r="M21" s="5" t="str">
        <f t="shared" si="4"/>
        <v>E44E.2DAD.460C</v>
      </c>
      <c r="N21" s="5" t="str">
        <f t="shared" si="6"/>
        <v>e44e.2dad.460c</v>
      </c>
    </row>
    <row r="22" spans="1:14">
      <c r="A22" s="44">
        <v>19</v>
      </c>
      <c r="B22" s="44" t="str">
        <f t="shared" si="0"/>
        <v>de0561ncap20019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FCW2539YXWK</v>
      </c>
      <c r="E22" s="19" t="str">
        <f>IF('AP-LIST_c9800'!E22="","",IF(LOWER('AP-LIST_ctvm'!$C22)=LOWER('AP-LIST_c9800'!$C22),'AP-LIST_ctvm'!E22,'AP-LIST_c9800'!E22))</f>
        <v>E44E2DAD5144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10.254.148.219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1656</v>
      </c>
      <c r="L22" s="5" t="str">
        <f t="shared" si="3"/>
        <v>E4:4E:2D:AD:51:44</v>
      </c>
      <c r="M22" s="5" t="str">
        <f t="shared" si="4"/>
        <v>E44E.2DAD.5144</v>
      </c>
      <c r="N22" s="5" t="str">
        <f t="shared" si="6"/>
        <v>e44e.2dad.5144</v>
      </c>
    </row>
    <row r="23" spans="1:14">
      <c r="A23" s="44">
        <v>20</v>
      </c>
      <c r="B23" s="44" t="str">
        <f t="shared" si="0"/>
        <v>de0561ncap20020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FCW2539YXV5</v>
      </c>
      <c r="E23" s="19" t="str">
        <f>IF('AP-LIST_c9800'!E23="","",IF(LOWER('AP-LIST_ctvm'!$C23)=LOWER('AP-LIST_c9800'!$C23),'AP-LIST_ctvm'!E23,'AP-LIST_c9800'!E23))</f>
        <v>E44E2DAD3D1C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10.254.148.220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235" t="s">
        <v>1660</v>
      </c>
      <c r="L23" s="5" t="str">
        <f t="shared" si="3"/>
        <v>E4:4E:2D:AD:3D:1C</v>
      </c>
      <c r="M23" s="5" t="str">
        <f t="shared" si="4"/>
        <v>E44E.2DAD.3D1C</v>
      </c>
      <c r="N23" s="5" t="str">
        <f t="shared" si="6"/>
        <v>e44e.2dad.3d1c</v>
      </c>
    </row>
    <row r="24" spans="1:14">
      <c r="A24" s="44">
        <v>21</v>
      </c>
      <c r="B24" s="44" t="str">
        <f t="shared" si="0"/>
        <v>de0561ncap20021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FCW2539YXVR</v>
      </c>
      <c r="E24" s="19" t="str">
        <f>IF('AP-LIST_c9800'!E24="","",IF(LOWER('AP-LIST_ctvm'!$C24)=LOWER('AP-LIST_c9800'!$C24),'AP-LIST_ctvm'!E24,'AP-LIST_c9800'!E24))</f>
        <v>E44E2DAD3BDC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10.254.148.221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1656</v>
      </c>
      <c r="L24" s="5" t="str">
        <f t="shared" si="3"/>
        <v>E4:4E:2D:AD:3B:DC</v>
      </c>
      <c r="M24" s="5" t="str">
        <f t="shared" si="4"/>
        <v>E44E.2DAD.3BDC</v>
      </c>
      <c r="N24" s="5" t="str">
        <f t="shared" si="6"/>
        <v>e44e.2dad.3bdc</v>
      </c>
    </row>
    <row r="25" spans="1:14">
      <c r="A25" s="44">
        <v>22</v>
      </c>
      <c r="B25" s="44" t="str">
        <f t="shared" si="0"/>
        <v>de0561ncap20022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FCW2539YXS4</v>
      </c>
      <c r="E25" s="19" t="str">
        <f>IF('AP-LIST_c9800'!E25="","",IF(LOWER('AP-LIST_ctvm'!$C25)=LOWER('AP-LIST_c9800'!$C25),'AP-LIST_ctvm'!E25,'AP-LIST_c9800'!E25))</f>
        <v>E44E2DAD61E4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10.254.148.222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1656</v>
      </c>
      <c r="L25" s="5" t="str">
        <f t="shared" si="3"/>
        <v>E4:4E:2D:AD:61:E4</v>
      </c>
      <c r="M25" s="5" t="str">
        <f t="shared" si="4"/>
        <v>E44E.2DAD.61E4</v>
      </c>
      <c r="N25" s="5" t="str">
        <f t="shared" si="6"/>
        <v>e44e.2dad.61e4</v>
      </c>
    </row>
    <row r="26" spans="1:14">
      <c r="A26" s="44">
        <v>23</v>
      </c>
      <c r="B26" s="44" t="str">
        <f t="shared" si="0"/>
        <v>de0561ncap20023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FCW2544ZCMR</v>
      </c>
      <c r="E26" s="19" t="str">
        <f>IF('AP-LIST_c9800'!E26="","",IF(LOWER('AP-LIST_ctvm'!$C26)=LOWER('AP-LIST_c9800'!$C26),'AP-LIST_ctvm'!E26,'AP-LIST_c9800'!E26))</f>
        <v>1006ED521638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10.254.148.223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1656</v>
      </c>
      <c r="L26" s="5" t="str">
        <f t="shared" si="3"/>
        <v>10:06:ED:52:16:38</v>
      </c>
      <c r="M26" s="5" t="str">
        <f t="shared" si="4"/>
        <v>1006.ED52.1638</v>
      </c>
      <c r="N26" s="5" t="str">
        <f t="shared" si="6"/>
        <v>1006.ed52.1638</v>
      </c>
    </row>
    <row r="27" spans="1:14">
      <c r="A27" s="44">
        <v>24</v>
      </c>
      <c r="B27" s="44" t="str">
        <f t="shared" si="0"/>
        <v>de0561ncap20024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FGL2631LH37</v>
      </c>
      <c r="E27" s="19" t="str">
        <f>IF('AP-LIST_c9800'!E27="","",IF(LOWER('AP-LIST_ctvm'!$C27)=LOWER('AP-LIST_c9800'!$C27),'AP-LIST_ctvm'!E27,'AP-LIST_c9800'!E27))</f>
        <v>488B0A779F1C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10.254.148.224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1656</v>
      </c>
      <c r="L27" s="5" t="str">
        <f t="shared" si="3"/>
        <v>48:8B:0A:77:9F:1C</v>
      </c>
      <c r="M27" s="5" t="str">
        <f t="shared" si="4"/>
        <v>488B.0A77.9F1C</v>
      </c>
      <c r="N27" s="5" t="str">
        <f t="shared" si="6"/>
        <v>488b.0a77.9f1c</v>
      </c>
    </row>
    <row r="28" spans="1:14">
      <c r="A28" s="44">
        <v>25</v>
      </c>
      <c r="B28" s="44" t="str">
        <f t="shared" si="0"/>
        <v>de0561ncap20025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FGL2631LHJH</v>
      </c>
      <c r="E28" s="19" t="str">
        <f>IF('AP-LIST_c9800'!E28="","",IF(LOWER('AP-LIST_ctvm'!$C28)=LOWER('AP-LIST_c9800'!$C28),'AP-LIST_ctvm'!E28,'AP-LIST_c9800'!E28))</f>
        <v>488B0A7797FC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10.254.148.225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1656</v>
      </c>
      <c r="L28" s="5" t="str">
        <f t="shared" si="3"/>
        <v>48:8B:0A:77:97:FC</v>
      </c>
      <c r="M28" s="5" t="str">
        <f t="shared" si="4"/>
        <v>488B.0A77.97FC</v>
      </c>
      <c r="N28" s="5" t="str">
        <f t="shared" si="6"/>
        <v>488b.0a77.97fc</v>
      </c>
    </row>
    <row r="29" spans="1:14">
      <c r="A29" s="44">
        <v>26</v>
      </c>
      <c r="B29" s="44" t="str">
        <f t="shared" si="0"/>
        <v>de0561ncap20026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FGL2631LHJF</v>
      </c>
      <c r="E29" s="19" t="str">
        <f>IF('AP-LIST_c9800'!E29="","",IF(LOWER('AP-LIST_ctvm'!$C29)=LOWER('AP-LIST_c9800'!$C29),'AP-LIST_ctvm'!E29,'AP-LIST_c9800'!E29))</f>
        <v>488B0A778E3C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10.254.148.226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1656</v>
      </c>
      <c r="L29" s="5" t="str">
        <f t="shared" si="3"/>
        <v>48:8B:0A:77:8E:3C</v>
      </c>
      <c r="M29" s="5" t="str">
        <f t="shared" si="4"/>
        <v>488B.0A77.8E3C</v>
      </c>
      <c r="N29" s="5" t="str">
        <f t="shared" si="6"/>
        <v>488b.0a77.8e3c</v>
      </c>
    </row>
    <row r="30" spans="1:14">
      <c r="A30" s="44">
        <v>27</v>
      </c>
      <c r="B30" s="44" t="str">
        <f t="shared" si="0"/>
        <v>de0561ncap20027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FGL2631LHJN</v>
      </c>
      <c r="E30" s="19" t="str">
        <f>IF('AP-LIST_c9800'!E30="","",IF(LOWER('AP-LIST_ctvm'!$C30)=LOWER('AP-LIST_c9800'!$C30),'AP-LIST_ctvm'!E30,'AP-LIST_c9800'!E30))</f>
        <v>488B0A77954C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10.254.148.227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1656</v>
      </c>
      <c r="L30" s="5" t="str">
        <f t="shared" si="3"/>
        <v>48:8B:0A:77:95:4C</v>
      </c>
      <c r="M30" s="5" t="str">
        <f t="shared" si="4"/>
        <v>488B.0A77.954C</v>
      </c>
      <c r="N30" s="5" t="str">
        <f t="shared" si="6"/>
        <v>488b.0a77.954c</v>
      </c>
    </row>
    <row r="31" spans="1:14">
      <c r="A31" s="44">
        <v>28</v>
      </c>
      <c r="B31" s="44" t="str">
        <f t="shared" si="0"/>
        <v>de0561ncap20028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FGL2631LHJW</v>
      </c>
      <c r="E31" s="19" t="str">
        <f>IF('AP-LIST_c9800'!E31="","",IF(LOWER('AP-LIST_ctvm'!$C31)=LOWER('AP-LIST_c9800'!$C31),'AP-LIST_ctvm'!E31,'AP-LIST_c9800'!E31))</f>
        <v>488B0A7794E4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10.254.148.228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1656</v>
      </c>
      <c r="L31" s="5" t="str">
        <f t="shared" si="3"/>
        <v>48:8B:0A:77:94:E4</v>
      </c>
      <c r="M31" s="5" t="str">
        <f t="shared" si="4"/>
        <v>488B.0A77.94E4</v>
      </c>
      <c r="N31" s="5" t="str">
        <f t="shared" si="6"/>
        <v>488b.0a77.94e4</v>
      </c>
    </row>
    <row r="32" spans="1:14">
      <c r="A32" s="44">
        <v>29</v>
      </c>
      <c r="B32" s="44" t="str">
        <f t="shared" si="0"/>
        <v>de0561ncap20029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FGL2631LH6S</v>
      </c>
      <c r="E32" s="19" t="str">
        <f>IF('AP-LIST_c9800'!E32="","",IF(LOWER('AP-LIST_ctvm'!$C32)=LOWER('AP-LIST_c9800'!$C32),'AP-LIST_ctvm'!E32,'AP-LIST_c9800'!E32))</f>
        <v>488B0A7799BC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10.254.148.229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1656</v>
      </c>
      <c r="L32" s="5" t="str">
        <f t="shared" si="3"/>
        <v>48:8B:0A:77:99:BC</v>
      </c>
      <c r="M32" s="5" t="str">
        <f t="shared" si="4"/>
        <v>488B.0A77.99BC</v>
      </c>
      <c r="N32" s="5" t="str">
        <f t="shared" si="6"/>
        <v>488b.0a77.99bc</v>
      </c>
    </row>
    <row r="33" spans="1:14">
      <c r="A33" s="44">
        <v>30</v>
      </c>
      <c r="B33" s="44" t="str">
        <f t="shared" si="0"/>
        <v>de0561ncap20030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FGL2631LHTG</v>
      </c>
      <c r="E33" s="19" t="str">
        <f>IF('AP-LIST_c9800'!E33="","",IF(LOWER('AP-LIST_ctvm'!$C33)=LOWER('AP-LIST_c9800'!$C33),'AP-LIST_ctvm'!E33,'AP-LIST_c9800'!E33))</f>
        <v>488B0A779520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10.254.148.230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1656</v>
      </c>
      <c r="L33" s="5" t="str">
        <f t="shared" si="3"/>
        <v>48:8B:0A:77:95:20</v>
      </c>
      <c r="M33" s="5" t="str">
        <f t="shared" si="4"/>
        <v>488B.0A77.9520</v>
      </c>
      <c r="N33" s="5" t="str">
        <f t="shared" si="6"/>
        <v>488b.0a77.9520</v>
      </c>
    </row>
    <row r="34" spans="1:14">
      <c r="A34" s="44">
        <v>31</v>
      </c>
      <c r="B34" s="44" t="str">
        <f t="shared" si="0"/>
        <v>de0561ncap20031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FGL2631LHN4</v>
      </c>
      <c r="E34" s="19" t="str">
        <f>IF('AP-LIST_c9800'!E34="","",IF(LOWER('AP-LIST_ctvm'!$C34)=LOWER('AP-LIST_c9800'!$C34),'AP-LIST_ctvm'!E34,'AP-LIST_c9800'!E34))</f>
        <v>488B0A779D30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10.254.148.231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1656</v>
      </c>
      <c r="L34" s="5" t="str">
        <f t="shared" si="3"/>
        <v>48:8B:0A:77:9D:30</v>
      </c>
      <c r="M34" s="5" t="str">
        <f t="shared" si="4"/>
        <v>488B.0A77.9D30</v>
      </c>
      <c r="N34" s="5" t="str">
        <f t="shared" si="6"/>
        <v>488b.0a77.9d30</v>
      </c>
    </row>
    <row r="35" spans="1:14">
      <c r="A35" s="44">
        <v>32</v>
      </c>
      <c r="B35" s="44" t="str">
        <f t="shared" si="0"/>
        <v>de0561ncap20032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FGL2631LHDJ</v>
      </c>
      <c r="E35" s="19" t="str">
        <f>IF('AP-LIST_c9800'!E35="","",IF(LOWER('AP-LIST_ctvm'!$C35)=LOWER('AP-LIST_c9800'!$C35),'AP-LIST_ctvm'!E35,'AP-LIST_c9800'!E35))</f>
        <v>488B0A7795E8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10.254.148.232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1656</v>
      </c>
      <c r="L35" s="5" t="str">
        <f t="shared" si="3"/>
        <v>48:8B:0A:77:95:E8</v>
      </c>
      <c r="M35" s="5" t="str">
        <f t="shared" si="4"/>
        <v>488B.0A77.95E8</v>
      </c>
      <c r="N35" s="5" t="str">
        <f t="shared" si="6"/>
        <v>488b.0a77.95e8</v>
      </c>
    </row>
    <row r="36" spans="1:14">
      <c r="A36" s="44">
        <v>33</v>
      </c>
      <c r="B36" s="44" t="str">
        <f t="shared" si="0"/>
        <v>de0561ncap20033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FCW2544ZCN5</v>
      </c>
      <c r="E36" s="19" t="str">
        <f>IF('AP-LIST_c9800'!E36="","",IF(LOWER('AP-LIST_ctvm'!$C36)=LOWER('AP-LIST_c9800'!$C36),'AP-LIST_ctvm'!E36,'AP-LIST_c9800'!E36))</f>
        <v>1006ED52C880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10.254.148.233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1656</v>
      </c>
      <c r="L36" s="5" t="str">
        <f t="shared" si="3"/>
        <v>10:06:ED:52:C8:80</v>
      </c>
      <c r="M36" s="5" t="str">
        <f t="shared" si="4"/>
        <v>1006.ED52.C880</v>
      </c>
      <c r="N36" s="5" t="str">
        <f t="shared" si="6"/>
        <v>1006.ed52.c880</v>
      </c>
    </row>
    <row r="37" spans="1:14">
      <c r="A37" s="44">
        <v>34</v>
      </c>
      <c r="B37" s="44" t="str">
        <f t="shared" si="0"/>
        <v>de0561ncap20034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FGL2649LJLD</v>
      </c>
      <c r="E37" s="19" t="str">
        <f>IF('AP-LIST_c9800'!E37="","",IF(LOWER('AP-LIST_ctvm'!$C37)=LOWER('AP-LIST_c9800'!$C37),'AP-LIST_ctvm'!E37,'AP-LIST_c9800'!E37))</f>
        <v>34B88314EFF0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10.254.148.234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1656</v>
      </c>
      <c r="L37" s="5" t="str">
        <f t="shared" si="3"/>
        <v>34:B8:83:14:EF:F0</v>
      </c>
      <c r="M37" s="5" t="str">
        <f t="shared" si="4"/>
        <v>34B8.8314.EFF0</v>
      </c>
      <c r="N37" s="5" t="str">
        <f t="shared" si="6"/>
        <v>34b8.8314.eff0</v>
      </c>
    </row>
    <row r="38" spans="1:14">
      <c r="A38" s="44">
        <v>35</v>
      </c>
      <c r="B38" s="44" t="str">
        <f t="shared" si="0"/>
        <v>de0561ncap20035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FCW2550Y6WG</v>
      </c>
      <c r="E38" s="19" t="str">
        <f>IF('AP-LIST_c9800'!E38="","",IF(LOWER('AP-LIST_ctvm'!$C38)=LOWER('AP-LIST_c9800'!$C38),'AP-LIST_ctvm'!E38,'AP-LIST_c9800'!E38))</f>
        <v>9CD57DC05FFC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10.254.148.235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1656</v>
      </c>
      <c r="L38" s="5" t="str">
        <f t="shared" si="3"/>
        <v>9C:D5:7D:C0:5F:FC</v>
      </c>
      <c r="M38" s="5" t="str">
        <f t="shared" si="4"/>
        <v>9CD5.7DC0.5FFC</v>
      </c>
      <c r="N38" s="5" t="str">
        <f t="shared" si="6"/>
        <v>9cd5.7dc0.5ffc</v>
      </c>
    </row>
    <row r="39" spans="1:14">
      <c r="A39" s="44">
        <v>36</v>
      </c>
      <c r="B39" s="44" t="str">
        <f t="shared" si="0"/>
        <v>de0561ncap20036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FCW2550Y6X3</v>
      </c>
      <c r="E39" s="19" t="str">
        <f>IF('AP-LIST_c9800'!E39="","",IF(LOWER('AP-LIST_ctvm'!$C39)=LOWER('AP-LIST_c9800'!$C39),'AP-LIST_ctvm'!E39,'AP-LIST_c9800'!E39))</f>
        <v>2C1A05ACAC8C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10.254.148.236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1656</v>
      </c>
      <c r="L39" s="5" t="str">
        <f t="shared" si="3"/>
        <v>2C:1A:05:AC:AC:8C</v>
      </c>
      <c r="M39" s="5" t="str">
        <f t="shared" si="4"/>
        <v>2C1A.05AC.AC8C</v>
      </c>
      <c r="N39" s="5" t="str">
        <f t="shared" si="6"/>
        <v>2c1a.05ac.ac8c</v>
      </c>
    </row>
    <row r="40" spans="1:14">
      <c r="A40" s="44">
        <v>37</v>
      </c>
      <c r="B40" s="44" t="str">
        <f t="shared" si="0"/>
        <v>de0561ncap20037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FGL2649LJSY</v>
      </c>
      <c r="E40" s="19" t="str">
        <f>IF('AP-LIST_c9800'!E40="","",IF(LOWER('AP-LIST_ctvm'!$C40)=LOWER('AP-LIST_c9800'!$C40),'AP-LIST_ctvm'!E40,'AP-LIST_c9800'!E40))</f>
        <v>34B88314EB9C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10.254.148.237</v>
      </c>
      <c r="H40" s="44" t="str">
        <f t="shared" si="5"/>
        <v>17.06.04</v>
      </c>
      <c r="I40" s="44" t="str">
        <f t="shared" si="2"/>
        <v>outdoor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K40" s="50" t="s">
        <v>1656</v>
      </c>
      <c r="L40" s="5" t="str">
        <f t="shared" si="3"/>
        <v>34:B8:83:14:EB:9C</v>
      </c>
      <c r="M40" s="5" t="str">
        <f t="shared" si="4"/>
        <v>34B8.8314.EB9C</v>
      </c>
      <c r="N40" s="5" t="str">
        <f t="shared" si="6"/>
        <v>34b8.8314.eb9c</v>
      </c>
    </row>
    <row r="41" spans="1:14">
      <c r="A41" s="44">
        <v>38</v>
      </c>
      <c r="B41" s="44" t="str">
        <f t="shared" si="0"/>
        <v>de0561ncap20038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FCW2550Y6WE</v>
      </c>
      <c r="E41" s="19" t="str">
        <f>IF('AP-LIST_c9800'!E41="","",IF(LOWER('AP-LIST_ctvm'!$C41)=LOWER('AP-LIST_c9800'!$C41),'AP-LIST_ctvm'!E41,'AP-LIST_c9800'!E41))</f>
        <v>9CD57DC08968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10.254.148.238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1656</v>
      </c>
      <c r="L41" s="5" t="str">
        <f t="shared" si="3"/>
        <v>9C:D5:7D:C0:89:68</v>
      </c>
      <c r="M41" s="5" t="str">
        <f t="shared" si="4"/>
        <v>9CD5.7DC0.8968</v>
      </c>
      <c r="N41" s="5" t="str">
        <f t="shared" si="6"/>
        <v>9cd5.7dc0.8968</v>
      </c>
    </row>
    <row r="42" spans="1:14">
      <c r="A42" s="44">
        <v>39</v>
      </c>
      <c r="B42" s="44" t="str">
        <f t="shared" si="0"/>
        <v>de0561ncap20039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FCW2550Y6WZ</v>
      </c>
      <c r="E42" s="19" t="str">
        <f>IF('AP-LIST_c9800'!E42="","",IF(LOWER('AP-LIST_ctvm'!$C42)=LOWER('AP-LIST_c9800'!$C42),'AP-LIST_ctvm'!E42,'AP-LIST_c9800'!E42))</f>
        <v>9CD57DC07530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10.254.148.239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1656</v>
      </c>
      <c r="L42" s="5" t="str">
        <f t="shared" si="3"/>
        <v>9C:D5:7D:C0:75:30</v>
      </c>
      <c r="M42" s="5" t="str">
        <f t="shared" si="4"/>
        <v>9CD5.7DC0.7530</v>
      </c>
      <c r="N42" s="5" t="str">
        <f t="shared" si="6"/>
        <v>9cd5.7dc0.7530</v>
      </c>
    </row>
    <row r="43" spans="1:14">
      <c r="A43" s="44">
        <v>40</v>
      </c>
      <c r="B43" s="44" t="str">
        <f t="shared" si="0"/>
        <v>de0561ncap20040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FGL2631LHN8</v>
      </c>
      <c r="E43" s="19" t="str">
        <f>IF('AP-LIST_c9800'!E43="","",IF(LOWER('AP-LIST_ctvm'!$C43)=LOWER('AP-LIST_c9800'!$C43),'AP-LIST_ctvm'!E43,'AP-LIST_c9800'!E43))</f>
        <v>488B0A779774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10.254.148.240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1656</v>
      </c>
      <c r="L43" s="5" t="str">
        <f t="shared" si="3"/>
        <v>48:8B:0A:77:97:74</v>
      </c>
      <c r="M43" s="5" t="str">
        <f t="shared" si="4"/>
        <v>488B.0A77.9774</v>
      </c>
      <c r="N43" s="5" t="str">
        <f t="shared" si="6"/>
        <v>488b.0a77.9774</v>
      </c>
    </row>
    <row r="44" spans="1:14">
      <c r="A44" s="44">
        <v>41</v>
      </c>
      <c r="B44" s="44" t="str">
        <f t="shared" si="0"/>
        <v>de0561ncap20041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FGL2631LHJD</v>
      </c>
      <c r="E44" s="19" t="str">
        <f>IF('AP-LIST_c9800'!E44="","",IF(LOWER('AP-LIST_ctvm'!$C44)=LOWER('AP-LIST_c9800'!$C44),'AP-LIST_ctvm'!E44,'AP-LIST_c9800'!E44))</f>
        <v>488B0A77957C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10.254.148.241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1656</v>
      </c>
      <c r="L44" s="5" t="str">
        <f t="shared" si="3"/>
        <v>48:8B:0A:77:95:7C</v>
      </c>
      <c r="M44" s="5" t="str">
        <f t="shared" si="4"/>
        <v>488B.0A77.957C</v>
      </c>
      <c r="N44" s="5" t="str">
        <f t="shared" si="6"/>
        <v>488b.0a77.957c</v>
      </c>
    </row>
    <row r="45" spans="1:14">
      <c r="A45" s="44">
        <v>42</v>
      </c>
      <c r="B45" s="44" t="str">
        <f t="shared" si="0"/>
        <v>de0561ncap20042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FGL2631LHQ6</v>
      </c>
      <c r="E45" s="19" t="str">
        <f>IF('AP-LIST_c9800'!E45="","",IF(LOWER('AP-LIST_ctvm'!$C45)=LOWER('AP-LIST_c9800'!$C45),'AP-LIST_ctvm'!E45,'AP-LIST_c9800'!E45))</f>
        <v>488B0A770AF4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10.254.148.242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1656</v>
      </c>
      <c r="L45" s="5" t="str">
        <f t="shared" si="3"/>
        <v>48:8B:0A:77:0A:F4</v>
      </c>
      <c r="M45" s="5" t="str">
        <f t="shared" si="4"/>
        <v>488B.0A77.0AF4</v>
      </c>
      <c r="N45" s="5" t="str">
        <f t="shared" si="6"/>
        <v>488b.0a77.0af4</v>
      </c>
    </row>
    <row r="46" spans="1:14">
      <c r="A46" s="44">
        <v>43</v>
      </c>
      <c r="B46" s="44" t="str">
        <f t="shared" si="0"/>
        <v>de0561ncap20043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FGL2631LHJR</v>
      </c>
      <c r="E46" s="19" t="str">
        <f>IF('AP-LIST_c9800'!E46="","",IF(LOWER('AP-LIST_ctvm'!$C46)=LOWER('AP-LIST_c9800'!$C46),'AP-LIST_ctvm'!E46,'AP-LIST_c9800'!E46))</f>
        <v>488B0A779594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10.254.148.243</v>
      </c>
      <c r="H46" s="44" t="str">
        <f t="shared" si="5"/>
        <v>17.06.04</v>
      </c>
      <c r="I46" s="44" t="str">
        <f t="shared" si="2"/>
        <v>outdoor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K46" s="50" t="s">
        <v>1656</v>
      </c>
      <c r="L46" s="5" t="str">
        <f t="shared" si="3"/>
        <v>48:8B:0A:77:95:94</v>
      </c>
      <c r="M46" s="5" t="str">
        <f t="shared" si="4"/>
        <v>488B.0A77.9594</v>
      </c>
      <c r="N46" s="5" t="str">
        <f t="shared" si="6"/>
        <v>488b.0a77.9594</v>
      </c>
    </row>
    <row r="47" spans="1:14">
      <c r="A47" s="44">
        <v>44</v>
      </c>
      <c r="B47" s="44" t="str">
        <f t="shared" si="0"/>
        <v>de0561ncap20044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FGL2631LHDA</v>
      </c>
      <c r="E47" s="19" t="str">
        <f>IF('AP-LIST_c9800'!E47="","",IF(LOWER('AP-LIST_ctvm'!$C47)=LOWER('AP-LIST_c9800'!$C47),'AP-LIST_ctvm'!E47,'AP-LIST_c9800'!E47))</f>
        <v>488B0A779454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10.254.148.244</v>
      </c>
      <c r="H47" s="44" t="str">
        <f t="shared" si="5"/>
        <v>17.06.04</v>
      </c>
      <c r="I47" s="44" t="str">
        <f t="shared" si="2"/>
        <v>outdoor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K47" s="50" t="s">
        <v>1656</v>
      </c>
      <c r="L47" s="5" t="str">
        <f t="shared" si="3"/>
        <v>48:8B:0A:77:94:54</v>
      </c>
      <c r="M47" s="5" t="str">
        <f t="shared" si="4"/>
        <v>488B.0A77.9454</v>
      </c>
      <c r="N47" s="5" t="str">
        <f t="shared" si="6"/>
        <v>488b.0a77.9454</v>
      </c>
    </row>
    <row r="48" spans="1:14">
      <c r="A48" s="44">
        <v>45</v>
      </c>
      <c r="B48" s="44" t="str">
        <f t="shared" si="0"/>
        <v>de0561ncap20045</v>
      </c>
      <c r="C48" s="44" t="str">
        <f>IF('AP-LIST_c9800'!C48="","",IF(LOWER('AP-LIST_ctvm'!$C48)=LOWER('AP-LIST_c9800'!$C48),'AP-LIST_ctvm'!C48,'AP-LIST_c9800'!C48))</f>
        <v>c9124AXI</v>
      </c>
      <c r="D48" s="26" t="str">
        <f>IF('AP-LIST_c9800'!D48="","",IF(LOWER('AP-LIST_ctvm'!$C48)=LOWER('AP-LIST_c9800'!$C48),'AP-LIST_ctvm'!D48,'AP-LIST_c9800'!D48))</f>
        <v>FGL2649LJTZ</v>
      </c>
      <c r="E48" s="19" t="str">
        <f>IF('AP-LIST_c9800'!E48="","",IF(LOWER('AP-LIST_ctvm'!$C48)=LOWER('AP-LIST_c9800'!$C48),'AP-LIST_ctvm'!E48,'AP-LIST_c9800'!E48))</f>
        <v>34B883151008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10.254.148.245</v>
      </c>
      <c r="H48" s="44" t="str">
        <f t="shared" si="5"/>
        <v>17.06.04</v>
      </c>
      <c r="I48" s="44" t="str">
        <f t="shared" si="2"/>
        <v>outdoor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c9124AXI ersetzt</v>
      </c>
      <c r="K48" s="50" t="s">
        <v>1656</v>
      </c>
      <c r="L48" s="5" t="str">
        <f t="shared" si="3"/>
        <v>34:B8:83:15:10:08</v>
      </c>
      <c r="M48" s="5" t="str">
        <f t="shared" si="4"/>
        <v>34B8.8315.1008</v>
      </c>
      <c r="N48" s="5" t="str">
        <f t="shared" si="6"/>
        <v>34b8.8315.1008</v>
      </c>
    </row>
    <row r="49" spans="1:14">
      <c r="A49" s="44">
        <v>46</v>
      </c>
      <c r="B49" s="44" t="str">
        <f t="shared" si="0"/>
        <v>de0561ncap20046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FGL2631LH6Z</v>
      </c>
      <c r="E49" s="19" t="str">
        <f>IF('AP-LIST_c9800'!E49="","",IF(LOWER('AP-LIST_ctvm'!$C49)=LOWER('AP-LIST_c9800'!$C49),'AP-LIST_ctvm'!E49,'AP-LIST_c9800'!E49))</f>
        <v>488B0A779AC0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10.254.148.246</v>
      </c>
      <c r="H49" s="44" t="str">
        <f t="shared" si="5"/>
        <v>17.06.04</v>
      </c>
      <c r="I49" s="44" t="str">
        <f t="shared" si="2"/>
        <v>outdoor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 t="s">
        <v>1656</v>
      </c>
      <c r="L49" s="5" t="str">
        <f t="shared" si="3"/>
        <v>48:8B:0A:77:9A:C0</v>
      </c>
      <c r="M49" s="5" t="str">
        <f t="shared" si="4"/>
        <v>488B.0A77.9AC0</v>
      </c>
      <c r="N49" s="5" t="str">
        <f t="shared" si="6"/>
        <v>488b.0a77.9ac0</v>
      </c>
    </row>
    <row r="50" spans="1:14">
      <c r="A50" s="44">
        <v>47</v>
      </c>
      <c r="B50" s="44" t="str">
        <f t="shared" si="0"/>
        <v>de0561ncap20047</v>
      </c>
      <c r="C50" s="44" t="str">
        <f>IF('AP-LIST_c9800'!C50="","",IF(LOWER('AP-LIST_ctvm'!$C50)=LOWER('AP-LIST_c9800'!$C50),'AP-LIST_ctvm'!C50,'AP-LIST_c9800'!C50))</f>
        <v>c9124AXI</v>
      </c>
      <c r="D50" s="26" t="str">
        <f>IF('AP-LIST_c9800'!D50="","",IF(LOWER('AP-LIST_ctvm'!$C50)=LOWER('AP-LIST_c9800'!$C50),'AP-LIST_ctvm'!D50,'AP-LIST_c9800'!D50))</f>
        <v>FGL2631LGXY</v>
      </c>
      <c r="E50" s="19" t="str">
        <f>IF('AP-LIST_c9800'!E50="","",IF(LOWER('AP-LIST_ctvm'!$C50)=LOWER('AP-LIST_c9800'!$C50),'AP-LIST_ctvm'!E50,'AP-LIST_c9800'!E50))</f>
        <v>488B0A77A0D0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10.254.148.247</v>
      </c>
      <c r="H50" s="44" t="str">
        <f t="shared" si="5"/>
        <v>17.06.04</v>
      </c>
      <c r="I50" s="44" t="str">
        <f t="shared" si="2"/>
        <v>outdoor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c9124AXI ersetzt</v>
      </c>
      <c r="K50" s="50" t="s">
        <v>1656</v>
      </c>
      <c r="L50" s="5" t="str">
        <f t="shared" si="3"/>
        <v>48:8B:0A:77:A0:D0</v>
      </c>
      <c r="M50" s="5" t="str">
        <f t="shared" si="4"/>
        <v>488B.0A77.A0D0</v>
      </c>
      <c r="N50" s="5" t="str">
        <f t="shared" si="6"/>
        <v>488b.0a77.a0d0</v>
      </c>
    </row>
    <row r="51" spans="1:14">
      <c r="A51" s="44">
        <v>48</v>
      </c>
      <c r="B51" s="44" t="str">
        <f t="shared" si="0"/>
        <v>de0561ncap20048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FGL2631LH4G</v>
      </c>
      <c r="E51" s="19" t="str">
        <f>IF('AP-LIST_c9800'!E51="","",IF(LOWER('AP-LIST_ctvm'!$C51)=LOWER('AP-LIST_c9800'!$C51),'AP-LIST_ctvm'!E51,'AP-LIST_c9800'!E51))</f>
        <v>488B0A779F6C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10.254.148.248</v>
      </c>
      <c r="H51" s="44" t="str">
        <f t="shared" si="5"/>
        <v>17.06.04</v>
      </c>
      <c r="I51" s="44" t="str">
        <f t="shared" si="2"/>
        <v>outdoor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 t="s">
        <v>1656</v>
      </c>
      <c r="L51" s="5" t="str">
        <f t="shared" si="3"/>
        <v>48:8B:0A:77:9F:6C</v>
      </c>
      <c r="M51" s="5" t="str">
        <f t="shared" si="4"/>
        <v>488B.0A77.9F6C</v>
      </c>
      <c r="N51" s="5" t="str">
        <f t="shared" si="6"/>
        <v>488b.0a77.9f6c</v>
      </c>
    </row>
    <row r="52" spans="1:14">
      <c r="A52" s="44">
        <v>49</v>
      </c>
      <c r="B52" s="44" t="str">
        <f t="shared" si="0"/>
        <v>de0561ncap20049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FGL2631LHJQ</v>
      </c>
      <c r="E52" s="19" t="str">
        <f>IF('AP-LIST_c9800'!E52="","",IF(LOWER('AP-LIST_ctvm'!$C52)=LOWER('AP-LIST_c9800'!$C52),'AP-LIST_ctvm'!E52,'AP-LIST_c9800'!E52))</f>
        <v>488B0A77966C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10.254.148.249</v>
      </c>
      <c r="H52" s="44" t="str">
        <f t="shared" si="5"/>
        <v>17.06.04</v>
      </c>
      <c r="I52" s="44" t="str">
        <f t="shared" si="2"/>
        <v>outdoor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 t="s">
        <v>1656</v>
      </c>
      <c r="L52" s="5" t="str">
        <f t="shared" si="3"/>
        <v>48:8B:0A:77:96:6C</v>
      </c>
      <c r="M52" s="5" t="str">
        <f t="shared" si="4"/>
        <v>488B.0A77.966C</v>
      </c>
      <c r="N52" s="5" t="str">
        <f t="shared" si="6"/>
        <v>488b.0a77.966c</v>
      </c>
    </row>
    <row r="53" spans="1:14">
      <c r="A53" s="44">
        <v>50</v>
      </c>
      <c r="B53" s="44" t="str">
        <f t="shared" si="0"/>
        <v>de0561ncap20050</v>
      </c>
      <c r="C53" s="44" t="str">
        <f>IF('AP-LIST_c9800'!C53="","",IF(LOWER('AP-LIST_ctvm'!$C53)=LOWER('AP-LIST_c9800'!$C53),'AP-LIST_ctvm'!C53,'AP-LIST_c9800'!C53))</f>
        <v>c9124AXI</v>
      </c>
      <c r="D53" s="26" t="str">
        <f>IF('AP-LIST_c9800'!D53="","",IF(LOWER('AP-LIST_ctvm'!$C53)=LOWER('AP-LIST_c9800'!$C53),'AP-LIST_ctvm'!D53,'AP-LIST_c9800'!D53))</f>
        <v>FGL2649LK9U</v>
      </c>
      <c r="E53" s="19" t="str">
        <f>IF('AP-LIST_c9800'!E53="","",IF(LOWER('AP-LIST_ctvm'!$C53)=LOWER('AP-LIST_c9800'!$C53),'AP-LIST_ctvm'!E53,'AP-LIST_c9800'!E53))</f>
        <v>34B883150758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10.254.148.250</v>
      </c>
      <c r="H53" s="44" t="str">
        <f t="shared" si="5"/>
        <v>17.06.04</v>
      </c>
      <c r="I53" s="44" t="str">
        <f t="shared" si="2"/>
        <v>outdoor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c9124AXI ersetzt</v>
      </c>
      <c r="K53" s="50" t="s">
        <v>1656</v>
      </c>
      <c r="L53" s="5" t="str">
        <f t="shared" si="3"/>
        <v>34:B8:83:15:07:58</v>
      </c>
      <c r="M53" s="5" t="str">
        <f t="shared" si="4"/>
        <v>34B8.8315.0758</v>
      </c>
      <c r="N53" s="5" t="str">
        <f t="shared" si="6"/>
        <v>34b8.8315.0758</v>
      </c>
    </row>
    <row r="54" spans="1:14">
      <c r="A54" s="44">
        <v>51</v>
      </c>
      <c r="B54" s="44" t="str">
        <f t="shared" si="0"/>
        <v>de0561ncap20051</v>
      </c>
      <c r="C54" s="44" t="str">
        <f>IF('AP-LIST_c9800'!C54="","",IF(LOWER('AP-LIST_ctvm'!$C54)=LOWER('AP-LIST_c9800'!$C54),'AP-LIST_ctvm'!C54,'AP-LIST_c9800'!C54))</f>
        <v>c9124AXI</v>
      </c>
      <c r="D54" s="26" t="str">
        <f>IF('AP-LIST_c9800'!D54="","",IF(LOWER('AP-LIST_ctvm'!$C54)=LOWER('AP-LIST_c9800'!$C54),'AP-LIST_ctvm'!D54,'AP-LIST_c9800'!D54))</f>
        <v>FGL2631LHD4</v>
      </c>
      <c r="E54" s="19" t="str">
        <f>IF('AP-LIST_c9800'!E54="","",IF(LOWER('AP-LIST_ctvm'!$C54)=LOWER('AP-LIST_c9800'!$C54),'AP-LIST_ctvm'!E54,'AP-LIST_c9800'!E54))</f>
        <v>488B0A77964C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10.254.148.251</v>
      </c>
      <c r="H54" s="44" t="str">
        <f t="shared" si="5"/>
        <v>17.06.04</v>
      </c>
      <c r="I54" s="44" t="str">
        <f t="shared" si="2"/>
        <v>outdoor</v>
      </c>
      <c r="J54" s="114" t="str">
        <f>IF('AP-LIST_c9800'!C54="","",IF(LOWER('AP-LIST_ctvm'!C54)=LOWER('AP-LIST_c9800'!C54),"AP Migration CTVM &gt; c9800",CONCATENATE("AP ",'AP-LIST_ctvm'!C54," durch ",'AP-LIST_c9800'!C54," ersetzt")))</f>
        <v>AP  durch c9124AXI ersetzt</v>
      </c>
      <c r="K54" s="50" t="s">
        <v>1656</v>
      </c>
      <c r="L54" s="5" t="str">
        <f t="shared" si="3"/>
        <v>48:8B:0A:77:96:4C</v>
      </c>
      <c r="M54" s="5" t="str">
        <f t="shared" si="4"/>
        <v>488B.0A77.964C</v>
      </c>
      <c r="N54" s="5" t="str">
        <f t="shared" si="6"/>
        <v>488b.0a77.964c</v>
      </c>
    </row>
    <row r="55" spans="1:14">
      <c r="A55" s="44">
        <v>52</v>
      </c>
      <c r="B55" s="44" t="str">
        <f t="shared" si="0"/>
        <v>de0561ncap20052</v>
      </c>
      <c r="C55" s="44" t="str">
        <f>IF('AP-LIST_c9800'!C55="","",IF(LOWER('AP-LIST_ctvm'!$C55)=LOWER('AP-LIST_c9800'!$C55),'AP-LIST_ctvm'!C55,'AP-LIST_c9800'!C55))</f>
        <v>c9124AXI</v>
      </c>
      <c r="D55" s="26" t="str">
        <f>IF('AP-LIST_c9800'!D55="","",IF(LOWER('AP-LIST_ctvm'!$C55)=LOWER('AP-LIST_c9800'!$C55),'AP-LIST_ctvm'!D55,'AP-LIST_c9800'!D55))</f>
        <v>FGL2631LH2M</v>
      </c>
      <c r="E55" s="19" t="str">
        <f>IF('AP-LIST_c9800'!E55="","",IF(LOWER('AP-LIST_ctvm'!$C55)=LOWER('AP-LIST_c9800'!$C55),'AP-LIST_ctvm'!E55,'AP-LIST_c9800'!E55))</f>
        <v>488B0A779FD4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10.254.148.252</v>
      </c>
      <c r="H55" s="44" t="str">
        <f t="shared" si="5"/>
        <v>17.06.04</v>
      </c>
      <c r="I55" s="44" t="str">
        <f t="shared" si="2"/>
        <v>outdoor</v>
      </c>
      <c r="J55" s="114" t="str">
        <f>IF('AP-LIST_c9800'!C55="","",IF(LOWER('AP-LIST_ctvm'!C55)=LOWER('AP-LIST_c9800'!C55),"AP Migration CTVM &gt; c9800",CONCATENATE("AP ",'AP-LIST_ctvm'!C55," durch ",'AP-LIST_c9800'!C55," ersetzt")))</f>
        <v>AP  durch c9124AXI ersetzt</v>
      </c>
      <c r="K55" s="50" t="s">
        <v>1656</v>
      </c>
      <c r="L55" s="5" t="str">
        <f t="shared" si="3"/>
        <v>48:8B:0A:77:9F:D4</v>
      </c>
      <c r="M55" s="5" t="str">
        <f t="shared" si="4"/>
        <v>488B.0A77.9FD4</v>
      </c>
      <c r="N55" s="5" t="str">
        <f t="shared" si="6"/>
        <v>488b.0a77.9fd4</v>
      </c>
    </row>
    <row r="56" spans="1:14">
      <c r="A56" s="44">
        <v>53</v>
      </c>
      <c r="B56" s="44" t="str">
        <f t="shared" si="0"/>
        <v>de0561ncap20053</v>
      </c>
      <c r="C56" s="44" t="str">
        <f>IF('AP-LIST_c9800'!C56="","",IF(LOWER('AP-LIST_ctvm'!$C56)=LOWER('AP-LIST_c9800'!$C56),'AP-LIST_ctvm'!C56,'AP-LIST_c9800'!C56))</f>
        <v>c9124AXI</v>
      </c>
      <c r="D56" s="26" t="str">
        <f>IF('AP-LIST_c9800'!D56="","",IF(LOWER('AP-LIST_ctvm'!$C56)=LOWER('AP-LIST_c9800'!$C56),'AP-LIST_ctvm'!D56,'AP-LIST_c9800'!D56))</f>
        <v>FGL2631LHTD</v>
      </c>
      <c r="E56" s="19" t="str">
        <f>IF('AP-LIST_c9800'!E56="","",IF(LOWER('AP-LIST_ctvm'!$C56)=LOWER('AP-LIST_c9800'!$C56),'AP-LIST_ctvm'!E56,'AP-LIST_c9800'!E56))</f>
        <v>488B0A779AE8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10.254.148.253</v>
      </c>
      <c r="H56" s="44" t="str">
        <f t="shared" si="5"/>
        <v>17.06.04</v>
      </c>
      <c r="I56" s="44" t="str">
        <f t="shared" si="2"/>
        <v>outdoor</v>
      </c>
      <c r="J56" s="114" t="str">
        <f>IF('AP-LIST_c9800'!C56="","",IF(LOWER('AP-LIST_ctvm'!C56)=LOWER('AP-LIST_c9800'!C56),"AP Migration CTVM &gt; c9800",CONCATENATE("AP ",'AP-LIST_ctvm'!C56," durch ",'AP-LIST_c9800'!C56," ersetzt")))</f>
        <v>AP  durch c9124AXI ersetzt</v>
      </c>
      <c r="K56" s="50" t="s">
        <v>1656</v>
      </c>
      <c r="L56" s="5" t="str">
        <f t="shared" si="3"/>
        <v>48:8B:0A:77:9A:E8</v>
      </c>
      <c r="M56" s="5" t="str">
        <f t="shared" si="4"/>
        <v>488B.0A77.9AE8</v>
      </c>
      <c r="N56" s="5" t="str">
        <f t="shared" si="6"/>
        <v>488b.0a77.9ae8</v>
      </c>
    </row>
    <row r="57" spans="1:14">
      <c r="A57" s="44">
        <v>54</v>
      </c>
      <c r="B57" s="44" t="str">
        <f t="shared" si="0"/>
        <v>de0561ncap20054</v>
      </c>
      <c r="C57" s="44" t="str">
        <f>IF('AP-LIST_c9800'!C57="","",IF(LOWER('AP-LIST_ctvm'!$C57)=LOWER('AP-LIST_c9800'!$C57),'AP-LIST_ctvm'!C57,'AP-LIST_c9800'!C57))</f>
        <v>c9124AXI</v>
      </c>
      <c r="D57" s="26" t="str">
        <f>IF('AP-LIST_c9800'!D57="","",IF(LOWER('AP-LIST_ctvm'!$C57)=LOWER('AP-LIST_c9800'!$C57),'AP-LIST_ctvm'!D57,'AP-LIST_c9800'!D57))</f>
        <v>FGL2631LH38</v>
      </c>
      <c r="E57" s="19" t="str">
        <f>IF('AP-LIST_c9800'!E57="","",IF(LOWER('AP-LIST_ctvm'!$C57)=LOWER('AP-LIST_c9800'!$C57),'AP-LIST_ctvm'!E57,'AP-LIST_c9800'!E57))</f>
        <v>488B0A779FDC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10.254.148.254</v>
      </c>
      <c r="H57" s="44" t="str">
        <f t="shared" si="5"/>
        <v>17.06.04</v>
      </c>
      <c r="I57" s="44" t="str">
        <f t="shared" si="2"/>
        <v>outdoor</v>
      </c>
      <c r="J57" s="114" t="str">
        <f>IF('AP-LIST_c9800'!C57="","",IF(LOWER('AP-LIST_ctvm'!C57)=LOWER('AP-LIST_c9800'!C57),"AP Migration CTVM &gt; c9800",CONCATENATE("AP ",'AP-LIST_ctvm'!C57," durch ",'AP-LIST_c9800'!C57," ersetzt")))</f>
        <v>AP  durch c9124AXI ersetzt</v>
      </c>
      <c r="K57" s="50" t="s">
        <v>1656</v>
      </c>
      <c r="L57" s="5" t="str">
        <f t="shared" si="3"/>
        <v>48:8B:0A:77:9F:DC</v>
      </c>
      <c r="M57" s="5" t="str">
        <f t="shared" si="4"/>
        <v>488B.0A77.9FDC</v>
      </c>
      <c r="N57" s="5" t="str">
        <f t="shared" si="6"/>
        <v>488b.0a77.9fdc</v>
      </c>
    </row>
    <row r="58" spans="1:14">
      <c r="A58" s="44">
        <v>55</v>
      </c>
      <c r="B58" s="44" t="str">
        <f t="shared" si="0"/>
        <v>de0561ncap20055</v>
      </c>
      <c r="C58" s="44" t="str">
        <f>IF('AP-LIST_c9800'!C58="","",IF(LOWER('AP-LIST_ctvm'!$C58)=LOWER('AP-LIST_c9800'!$C58),'AP-LIST_ctvm'!C58,'AP-LIST_c9800'!C58))</f>
        <v>c9124AXI</v>
      </c>
      <c r="D58" s="26" t="str">
        <f>IF('AP-LIST_c9800'!D58="","",IF(LOWER('AP-LIST_ctvm'!$C58)=LOWER('AP-LIST_c9800'!$C58),'AP-LIST_ctvm'!D58,'AP-LIST_c9800'!D58))</f>
        <v>FGL2631LHZ7</v>
      </c>
      <c r="E58" s="19" t="str">
        <f>IF('AP-LIST_c9800'!E58="","",IF(LOWER('AP-LIST_ctvm'!$C58)=LOWER('AP-LIST_c9800'!$C58),'AP-LIST_ctvm'!E58,'AP-LIST_c9800'!E58))</f>
        <v>488B0A779564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10.254.148.21</v>
      </c>
      <c r="H58" s="44" t="str">
        <f t="shared" si="5"/>
        <v>17.06.04</v>
      </c>
      <c r="I58" s="44" t="str">
        <f t="shared" si="2"/>
        <v>outdoor</v>
      </c>
      <c r="J58" s="114" t="str">
        <f>IF('AP-LIST_c9800'!C58="","",IF(LOWER('AP-LIST_ctvm'!C58)=LOWER('AP-LIST_c9800'!C58),"AP Migration CTVM &gt; c9800",CONCATENATE("AP ",'AP-LIST_ctvm'!C58," durch ",'AP-LIST_c9800'!C58," ersetzt")))</f>
        <v>AP  durch c9124AXI ersetzt</v>
      </c>
      <c r="K58" s="50" t="s">
        <v>1656</v>
      </c>
      <c r="L58" s="5" t="str">
        <f t="shared" si="3"/>
        <v>48:8B:0A:77:95:64</v>
      </c>
      <c r="M58" s="5" t="str">
        <f t="shared" si="4"/>
        <v>488B.0A77.9564</v>
      </c>
      <c r="N58" s="5" t="str">
        <f t="shared" si="6"/>
        <v>488b.0a77.9564</v>
      </c>
    </row>
    <row r="59" spans="1:14">
      <c r="A59" s="44">
        <v>56</v>
      </c>
      <c r="B59" s="44" t="str">
        <f t="shared" si="0"/>
        <v>de0561ncap20056</v>
      </c>
      <c r="C59" s="44" t="str">
        <f>IF('AP-LIST_c9800'!C59="","",IF(LOWER('AP-LIST_ctvm'!$C59)=LOWER('AP-LIST_c9800'!$C59),'AP-LIST_ctvm'!C59,'AP-LIST_c9800'!C59))</f>
        <v>c9124AXI</v>
      </c>
      <c r="D59" s="26" t="str">
        <f>IF('AP-LIST_c9800'!D59="","",IF(LOWER('AP-LIST_ctvm'!$C59)=LOWER('AP-LIST_c9800'!$C59),'AP-LIST_ctvm'!D59,'AP-LIST_c9800'!D59))</f>
        <v>FGL2631LGXX</v>
      </c>
      <c r="E59" s="19" t="str">
        <f>IF('AP-LIST_c9800'!E59="","",IF(LOWER('AP-LIST_ctvm'!$C59)=LOWER('AP-LIST_c9800'!$C59),'AP-LIST_ctvm'!E59,'AP-LIST_c9800'!E59))</f>
        <v>488B0A779EF8</v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10.254.148.22</v>
      </c>
      <c r="H59" s="44" t="str">
        <f t="shared" si="5"/>
        <v>17.06.04</v>
      </c>
      <c r="I59" s="44" t="str">
        <f t="shared" si="2"/>
        <v>outdoor</v>
      </c>
      <c r="J59" s="114" t="str">
        <f>IF('AP-LIST_c9800'!C59="","",IF(LOWER('AP-LIST_ctvm'!C59)=LOWER('AP-LIST_c9800'!C59),"AP Migration CTVM &gt; c9800",CONCATENATE("AP ",'AP-LIST_ctvm'!C59," durch ",'AP-LIST_c9800'!C59," ersetzt")))</f>
        <v>AP  durch c9124AXI ersetzt</v>
      </c>
      <c r="K59" s="50" t="s">
        <v>1656</v>
      </c>
      <c r="L59" s="5" t="str">
        <f t="shared" si="3"/>
        <v>48:8B:0A:77:9E:F8</v>
      </c>
      <c r="M59" s="5" t="str">
        <f t="shared" si="4"/>
        <v>488B.0A77.9EF8</v>
      </c>
      <c r="N59" s="5" t="str">
        <f t="shared" si="6"/>
        <v>488b.0a77.9ef8</v>
      </c>
    </row>
    <row r="60" spans="1:14">
      <c r="A60" s="44">
        <v>57</v>
      </c>
      <c r="B60" s="44" t="str">
        <f t="shared" si="0"/>
        <v>de0561ncap20057</v>
      </c>
      <c r="C60" s="44" t="str">
        <f>IF('AP-LIST_c9800'!C60="","",IF(LOWER('AP-LIST_ctvm'!$C60)=LOWER('AP-LIST_c9800'!$C60),'AP-LIST_ctvm'!C60,'AP-LIST_c9800'!C60))</f>
        <v>c9120AXI</v>
      </c>
      <c r="D60" s="26" t="str">
        <f>IF('AP-LIST_c9800'!D60="","",IF(LOWER('AP-LIST_ctvm'!$C60)=LOWER('AP-LIST_c9800'!$C60),'AP-LIST_ctvm'!D60,'AP-LIST_c9800'!D60))</f>
        <v>FCW2549Y0KQ</v>
      </c>
      <c r="E60" s="19" t="str">
        <f>IF('AP-LIST_c9800'!E60="","",IF(LOWER('AP-LIST_ctvm'!$C60)=LOWER('AP-LIST_c9800'!$C60),'AP-LIST_ctvm'!E60,'AP-LIST_c9800'!E60))</f>
        <v>9CD57D1D9578</v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10.254.148.23</v>
      </c>
      <c r="H60" s="44" t="str">
        <f t="shared" si="5"/>
        <v>17.06.04</v>
      </c>
      <c r="I60" s="44" t="str">
        <f t="shared" si="2"/>
        <v>indoor</v>
      </c>
      <c r="J60" s="114" t="str">
        <f>IF('AP-LIST_c9800'!C60="","",IF(LOWER('AP-LIST_ctvm'!C60)=LOWER('AP-LIST_c9800'!C60),"AP Migration CTVM &gt; c9800",CONCATENATE("AP ",'AP-LIST_ctvm'!C60," durch ",'AP-LIST_c9800'!C60," ersetzt")))</f>
        <v>AP  durch c9120AXI ersetzt</v>
      </c>
      <c r="K60" s="50" t="s">
        <v>1656</v>
      </c>
      <c r="L60" s="5" t="str">
        <f t="shared" si="3"/>
        <v>9C:D5:7D:1D:95:78</v>
      </c>
      <c r="M60" s="5" t="str">
        <f t="shared" si="4"/>
        <v>9CD5.7D1D.9578</v>
      </c>
      <c r="N60" s="5" t="str">
        <f t="shared" si="6"/>
        <v>9cd5.7d1d.9578</v>
      </c>
    </row>
    <row r="61" spans="1:14">
      <c r="A61" s="44">
        <v>58</v>
      </c>
      <c r="B61" s="44" t="str">
        <f t="shared" si="0"/>
        <v>de0561ncap20058</v>
      </c>
      <c r="C61" s="44" t="str">
        <f>IF('AP-LIST_c9800'!C61="","",IF(LOWER('AP-LIST_ctvm'!$C61)=LOWER('AP-LIST_c9800'!$C61),'AP-LIST_ctvm'!C61,'AP-LIST_c9800'!C61))</f>
        <v>c9120AXI</v>
      </c>
      <c r="D61" s="26" t="str">
        <f>IF('AP-LIST_c9800'!D61="","",IF(LOWER('AP-LIST_ctvm'!$C61)=LOWER('AP-LIST_c9800'!$C61),'AP-LIST_ctvm'!D61,'AP-LIST_c9800'!D61))</f>
        <v>FCW2549Y0GN</v>
      </c>
      <c r="E61" s="19" t="str">
        <f>IF('AP-LIST_c9800'!E61="","",IF(LOWER('AP-LIST_ctvm'!$C61)=LOWER('AP-LIST_c9800'!$C61),'AP-LIST_ctvm'!E61,'AP-LIST_c9800'!E61))</f>
        <v>9CD57D1DB9F4</v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10.254.148.24</v>
      </c>
      <c r="H61" s="44" t="str">
        <f t="shared" si="5"/>
        <v>17.06.04</v>
      </c>
      <c r="I61" s="44" t="str">
        <f t="shared" si="2"/>
        <v>indoor</v>
      </c>
      <c r="J61" s="114" t="str">
        <f>IF('AP-LIST_c9800'!C61="","",IF(LOWER('AP-LIST_ctvm'!C61)=LOWER('AP-LIST_c9800'!C61),"AP Migration CTVM &gt; c9800",CONCATENATE("AP ",'AP-LIST_ctvm'!C61," durch ",'AP-LIST_c9800'!C61," ersetzt")))</f>
        <v>AP  durch c9120AXI ersetzt</v>
      </c>
      <c r="K61" s="50" t="s">
        <v>1656</v>
      </c>
      <c r="L61" s="5" t="str">
        <f t="shared" si="3"/>
        <v>9C:D5:7D:1D:B9:F4</v>
      </c>
      <c r="M61" s="5" t="str">
        <f t="shared" si="4"/>
        <v>9CD5.7D1D.B9F4</v>
      </c>
      <c r="N61" s="5" t="str">
        <f t="shared" si="6"/>
        <v>9cd5.7d1d.b9f4</v>
      </c>
    </row>
    <row r="62" spans="1:14">
      <c r="A62" s="44">
        <v>59</v>
      </c>
      <c r="B62" s="44" t="str">
        <f t="shared" si="0"/>
        <v>de0561ncap20059</v>
      </c>
      <c r="C62" s="44" t="str">
        <f>IF('AP-LIST_c9800'!C62="","",IF(LOWER('AP-LIST_ctvm'!$C62)=LOWER('AP-LIST_c9800'!$C62),'AP-LIST_ctvm'!C62,'AP-LIST_c9800'!C62))</f>
        <v>c9120AXI</v>
      </c>
      <c r="D62" s="26" t="str">
        <f>IF('AP-LIST_c9800'!D62="","",IF(LOWER('AP-LIST_ctvm'!$C62)=LOWER('AP-LIST_c9800'!$C62),'AP-LIST_ctvm'!D62,'AP-LIST_c9800'!D62))</f>
        <v>FCW2549Y0GA</v>
      </c>
      <c r="E62" s="19" t="str">
        <f>IF('AP-LIST_c9800'!E62="","",IF(LOWER('AP-LIST_ctvm'!$C62)=LOWER('AP-LIST_c9800'!$C62),'AP-LIST_ctvm'!E62,'AP-LIST_c9800'!E62))</f>
        <v>9CD57D1DDCC8</v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10.254.148.25</v>
      </c>
      <c r="H62" s="44" t="str">
        <f t="shared" si="5"/>
        <v>17.06.04</v>
      </c>
      <c r="I62" s="44" t="str">
        <f t="shared" si="2"/>
        <v>indoor</v>
      </c>
      <c r="J62" s="114" t="str">
        <f>IF('AP-LIST_c9800'!C62="","",IF(LOWER('AP-LIST_ctvm'!C62)=LOWER('AP-LIST_c9800'!C62),"AP Migration CTVM &gt; c9800",CONCATENATE("AP ",'AP-LIST_ctvm'!C62," durch ",'AP-LIST_c9800'!C62," ersetzt")))</f>
        <v>AP  durch c9120AXI ersetzt</v>
      </c>
      <c r="K62" s="50" t="s">
        <v>1656</v>
      </c>
      <c r="L62" s="5" t="str">
        <f t="shared" si="3"/>
        <v>9C:D5:7D:1D:DC:C8</v>
      </c>
      <c r="M62" s="5" t="str">
        <f t="shared" si="4"/>
        <v>9CD5.7D1D.DCC8</v>
      </c>
      <c r="N62" s="5" t="str">
        <f t="shared" si="6"/>
        <v>9cd5.7d1d.dcc8</v>
      </c>
    </row>
    <row r="63" spans="1:14">
      <c r="A63" s="44">
        <v>60</v>
      </c>
      <c r="B63" s="44" t="str">
        <f t="shared" si="0"/>
        <v>de0561ncap20060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10.254.148.26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de0561ncap20061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10.254.148.27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de0561ncap20062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10.254.148.28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de0561ncap20063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10.254.148.29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de0561ncap20064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10.254.148.30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de0561ncap20065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10.254.148.31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de0561ncap20066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10.254.148.32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de0561ncap20067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10.254.148.33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de0561ncap20068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10.254.148.34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de0561ncap20069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10.254.148.35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de0561ncap20070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10.254.148.36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de0561ncap20071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10.254.148.37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de0561ncap20072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10.254.148.38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de0561ncap20073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10.254.148.39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de0561ncap20074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10.254.148.40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de0561ncap20075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10.254.148.41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de0561ncap20076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10.254.148.42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de0561ncap20077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10.254.148.43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de0561ncap20078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10.254.148.44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de0561ncap20079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10.254.148.45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de0561ncap20080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10.254.148.46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de0561ncap20081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10.254.148.47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de0561ncap20082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10.254.148.48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de0561ncap20083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10.254.148.49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de0561ncap20084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10.254.148.50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de0561ncap20085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10.254.148.51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de0561ncap20086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10.254.148.52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de0561ncap20087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10.254.148.53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de0561ncap20088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10.254.148.54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de0561ncap20089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10.254.148.55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de0561ncap20090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10.254.148.56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de0561ncap20091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10.254.148.57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de0561ncap20092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10.254.148.58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de0561ncap20093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10.254.148.59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de0561ncap20094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10.254.148.60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de0561ncap20095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10.254.148.61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de0561ncap20096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10.254.148.62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de0561ncap20097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10.254.148.63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de0561ncap20098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10.254.148.64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de0561ncap20099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10.254.148.65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de0561ncap20100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10.254.148.66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de0561ncap20101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10.254.148.67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de0561ncap20102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10.254.148.68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de0561ncap20103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10.254.148.69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disablePrompts="1"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de0561swlc20002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10.254.148.195 255.255.255.0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10.254.148.1</v>
      </c>
    </row>
    <row r="35" spans="1:1">
      <c r="A35" s="82" t="str">
        <f>CONCATENATE("ip route 0.0.0.0 0.0.0.0 ",var_if_wlc_mgmt," ",var_gw_v1)</f>
        <v>ip route 0.0.0.0 0.0.0.0 gigabitEthernet 2 10.254.148.1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47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10.254.148.1 255.255.255.0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10.248.148.1 255.255.255.0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172.17.148.1 255.255.255.0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10.252.148.1 255.255.255.0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10.253.148.1 255.255.255.0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10.254.148.1 10.254.148.10</v>
      </c>
    </row>
    <row r="18" spans="1:1">
      <c r="A18" s="85" t="str">
        <f>CONCATENATE("ip dhcp excluded-address ",var_net_v1,"190 ",var_net_v1,"254")</f>
        <v>ip dhcp excluded-address 10.254.148.190 10.254.148.254</v>
      </c>
    </row>
    <row r="19" spans="1:1">
      <c r="A19" s="85" t="str">
        <f>CONCATENATE("ip dhcp excluded-address ",var_net_v511,"1 ",var_net_v511,"10")</f>
        <v>ip dhcp excluded-address 10.248.148.1 10.248.148.10</v>
      </c>
    </row>
    <row r="20" spans="1:1">
      <c r="A20" s="85" t="str">
        <f>CONCATENATE("ip dhcp excluded-address ",var_net_v511,"190 ",var_net_v511,"254")</f>
        <v>ip dhcp excluded-address 10.248.148.190 10.248.148.254</v>
      </c>
    </row>
    <row r="21" spans="1:1">
      <c r="A21" s="85" t="str">
        <f>CONCATENATE("ip dhcp excluded-address ",var_net_v512,"1 ",var_net_v512,"10")</f>
        <v>ip dhcp excluded-address 172.17.148.1 172.17.148.10</v>
      </c>
    </row>
    <row r="22" spans="1:1">
      <c r="A22" s="85" t="str">
        <f>CONCATENATE("ip dhcp excluded-address ",var_net_v512,"190 ",var_net_v512,"254")</f>
        <v>ip dhcp excluded-address 172.17.148.190 172.17.148.254</v>
      </c>
    </row>
    <row r="23" spans="1:1">
      <c r="A23" s="85" t="str">
        <f>CONCATENATE("ip dhcp excluded-address ",var_net_v513,"1 ",var_net_v513,"10")</f>
        <v>ip dhcp excluded-address 10.252.148.1 10.252.148.10</v>
      </c>
    </row>
    <row r="24" spans="1:1">
      <c r="A24" s="85" t="str">
        <f>CONCATENATE("ip dhcp excluded-address ",var_net_v513,"190 ",var_net_v513,"254")</f>
        <v>ip dhcp excluded-address 10.252.148.190 10.252.148.254</v>
      </c>
    </row>
    <row r="25" spans="1:1">
      <c r="A25" s="85" t="str">
        <f>CONCATENATE("ip dhcp excluded-address ",var_net_v514,"1 ",var_net_v514,"10")</f>
        <v>ip dhcp excluded-address 10.253.148.1 10.253.148.10</v>
      </c>
    </row>
    <row r="26" spans="1:1">
      <c r="A26" s="85" t="str">
        <f>CONCATENATE("ip dhcp excluded-address ",var_net_v514,"190 ",var_net_v514,"254")</f>
        <v>ip dhcp excluded-address 10.253.148.190 10.253.148.254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10.254.148.0 255.255.255.0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10.254.148.1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10.248.148.0 255.255.255.0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10.248.148.1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172.17.148.0 255.255.255.0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172.17.148.1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10.252.148.0 255.255.255.0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10.252.148.1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10.253.148.0 255.255.255.0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10.253.148.1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network-561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2023-06-13T11:14:20Z</dcterms:modified>
</cp:coreProperties>
</file>