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21" i="1"/>
  <c r="G17" i="1"/>
  <c r="H17" i="1"/>
  <c r="F17" i="1"/>
  <c r="F15" i="1"/>
  <c r="G14" i="1"/>
  <c r="H14" i="1"/>
  <c r="F14" i="1"/>
  <c r="F16" i="1" s="1"/>
  <c r="F13" i="1"/>
  <c r="G11" i="1"/>
  <c r="H11" i="1"/>
  <c r="F11" i="1"/>
  <c r="G4" i="1"/>
  <c r="H4" i="1" s="1"/>
  <c r="F18" i="1" l="1"/>
  <c r="H13" i="1"/>
  <c r="H15" i="1"/>
  <c r="G13" i="1"/>
  <c r="G15" i="1"/>
  <c r="G16" i="1" l="1"/>
  <c r="G18" i="1" s="1"/>
  <c r="H16" i="1"/>
  <c r="H18" i="1" s="1"/>
  <c r="F19" i="1"/>
  <c r="F20" i="1"/>
  <c r="H20" i="1" l="1"/>
  <c r="H19" i="1"/>
  <c r="G19" i="1"/>
  <c r="G20" i="1" s="1"/>
</calcChain>
</file>

<file path=xl/sharedStrings.xml><?xml version="1.0" encoding="utf-8"?>
<sst xmlns="http://schemas.openxmlformats.org/spreadsheetml/2006/main" count="24" uniqueCount="24">
  <si>
    <t>Inversión</t>
  </si>
  <si>
    <t>Marzo</t>
  </si>
  <si>
    <t>Abril</t>
  </si>
  <si>
    <t>Mayo</t>
  </si>
  <si>
    <t>Ingresos por ventas</t>
  </si>
  <si>
    <t>Costos por producción</t>
  </si>
  <si>
    <t>Utilidad antes de Impuesto</t>
  </si>
  <si>
    <t>Impuesto (19%)</t>
  </si>
  <si>
    <t>Utilidad despues de impuesto</t>
  </si>
  <si>
    <t>VAN</t>
  </si>
  <si>
    <t>TIR</t>
  </si>
  <si>
    <t>Costos Fijos</t>
  </si>
  <si>
    <t>Costos Variables</t>
  </si>
  <si>
    <t>Materias primas</t>
  </si>
  <si>
    <t>Insumos</t>
  </si>
  <si>
    <t>Arriendo Local</t>
  </si>
  <si>
    <t>Remuneración trabajador</t>
  </si>
  <si>
    <t>Contador</t>
  </si>
  <si>
    <t>Internet</t>
  </si>
  <si>
    <t>Publicidad IG</t>
  </si>
  <si>
    <t>Total Costos Fijos</t>
  </si>
  <si>
    <t>Total Costos Variables</t>
  </si>
  <si>
    <t>TOTAL COSTOS</t>
  </si>
  <si>
    <t>Negocio que se visualiza rentable, a los 3 meses se logra cubrir los costos de operación y la inversión inicial y generar ingresos con una TIR del 18%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</si>
</sst>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&quot;$&quot;\-#,##0"/>
    <numFmt numFmtId="41" formatCode="_ * #,##0_ ;_ * \-#,##0_ ;_ * &quot;-&quot;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41" fontId="0" fillId="0" borderId="1" xfId="1" applyFont="1" applyBorder="1"/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/>
    <xf numFmtId="41" fontId="0" fillId="0" borderId="2" xfId="1" applyFont="1" applyBorder="1" applyAlignment="1">
      <alignment horizontal="center"/>
    </xf>
    <xf numFmtId="41" fontId="0" fillId="0" borderId="3" xfId="1" applyFont="1" applyBorder="1" applyAlignment="1">
      <alignment horizontal="center"/>
    </xf>
    <xf numFmtId="41" fontId="0" fillId="0" borderId="4" xfId="1" applyFont="1" applyBorder="1" applyAlignment="1">
      <alignment horizontal="center"/>
    </xf>
    <xf numFmtId="41" fontId="2" fillId="0" borderId="1" xfId="1" applyFont="1" applyBorder="1"/>
    <xf numFmtId="9" fontId="0" fillId="0" borderId="1" xfId="1" applyNumberFormat="1" applyFont="1" applyBorder="1"/>
    <xf numFmtId="6" fontId="0" fillId="0" borderId="1" xfId="1" applyNumberFormat="1" applyFont="1" applyBorder="1"/>
    <xf numFmtId="0" fontId="0" fillId="0" borderId="0" xfId="0" applyAlignment="1">
      <alignment horizontal="justify" vertical="justify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H24"/>
  <sheetViews>
    <sheetView tabSelected="1" topLeftCell="A8" workbookViewId="0">
      <selection activeCell="L17" sqref="L17"/>
    </sheetView>
  </sheetViews>
  <sheetFormatPr baseColWidth="10" defaultRowHeight="15" x14ac:dyDescent="0.25"/>
  <cols>
    <col min="4" max="4" width="27.85546875" bestFit="1" customWidth="1"/>
    <col min="5" max="5" width="12.140625" bestFit="1" customWidth="1"/>
  </cols>
  <sheetData>
    <row r="2" spans="4:8" x14ac:dyDescent="0.25">
      <c r="D2" s="1"/>
      <c r="E2" s="1"/>
      <c r="F2" s="3" t="s">
        <v>1</v>
      </c>
      <c r="G2" s="3" t="s">
        <v>2</v>
      </c>
      <c r="H2" s="3" t="s">
        <v>3</v>
      </c>
    </row>
    <row r="3" spans="4:8" x14ac:dyDescent="0.25">
      <c r="D3" s="1" t="s">
        <v>0</v>
      </c>
      <c r="E3" s="2">
        <v>-1000000</v>
      </c>
      <c r="F3" s="2"/>
      <c r="G3" s="2"/>
      <c r="H3" s="2"/>
    </row>
    <row r="4" spans="4:8" x14ac:dyDescent="0.25">
      <c r="D4" s="7" t="s">
        <v>4</v>
      </c>
      <c r="E4" s="2"/>
      <c r="F4" s="11">
        <v>1500000</v>
      </c>
      <c r="G4" s="11">
        <f>F4+(F4*25%)</f>
        <v>1875000</v>
      </c>
      <c r="H4" s="11">
        <f>G4+(G4*25%)</f>
        <v>2343750</v>
      </c>
    </row>
    <row r="5" spans="4:8" x14ac:dyDescent="0.25">
      <c r="D5" s="4" t="s">
        <v>5</v>
      </c>
      <c r="E5" s="5"/>
      <c r="F5" s="5"/>
      <c r="G5" s="5"/>
      <c r="H5" s="6"/>
    </row>
    <row r="6" spans="4:8" x14ac:dyDescent="0.25">
      <c r="D6" s="7" t="s">
        <v>11</v>
      </c>
      <c r="E6" s="8"/>
      <c r="F6" s="9"/>
      <c r="G6" s="9"/>
      <c r="H6" s="10"/>
    </row>
    <row r="7" spans="4:8" x14ac:dyDescent="0.25">
      <c r="D7" s="1" t="s">
        <v>15</v>
      </c>
      <c r="E7" s="2"/>
      <c r="F7" s="2">
        <v>200000</v>
      </c>
      <c r="G7" s="2">
        <v>200000</v>
      </c>
      <c r="H7" s="2">
        <v>200000</v>
      </c>
    </row>
    <row r="8" spans="4:8" x14ac:dyDescent="0.25">
      <c r="D8" s="1" t="s">
        <v>16</v>
      </c>
      <c r="E8" s="2"/>
      <c r="F8" s="2">
        <v>327500</v>
      </c>
      <c r="G8" s="2">
        <v>327500</v>
      </c>
      <c r="H8" s="2">
        <v>327500</v>
      </c>
    </row>
    <row r="9" spans="4:8" x14ac:dyDescent="0.25">
      <c r="D9" s="1" t="s">
        <v>17</v>
      </c>
      <c r="E9" s="2"/>
      <c r="F9" s="2">
        <v>35000</v>
      </c>
      <c r="G9" s="2">
        <v>35000</v>
      </c>
      <c r="H9" s="2">
        <v>35000</v>
      </c>
    </row>
    <row r="10" spans="4:8" x14ac:dyDescent="0.25">
      <c r="D10" s="1" t="s">
        <v>18</v>
      </c>
      <c r="E10" s="2"/>
      <c r="F10" s="2">
        <v>20000</v>
      </c>
      <c r="G10" s="2">
        <v>20000</v>
      </c>
      <c r="H10" s="2">
        <v>20000</v>
      </c>
    </row>
    <row r="11" spans="4:8" x14ac:dyDescent="0.25">
      <c r="D11" s="7" t="s">
        <v>20</v>
      </c>
      <c r="E11" s="2"/>
      <c r="F11" s="11">
        <f>SUM(F7:F10)</f>
        <v>582500</v>
      </c>
      <c r="G11" s="11">
        <f t="shared" ref="G11:H11" si="0">SUM(G7:G10)</f>
        <v>582500</v>
      </c>
      <c r="H11" s="11">
        <f t="shared" si="0"/>
        <v>582500</v>
      </c>
    </row>
    <row r="12" spans="4:8" x14ac:dyDescent="0.25">
      <c r="D12" s="7" t="s">
        <v>12</v>
      </c>
      <c r="E12" s="8"/>
      <c r="F12" s="9"/>
      <c r="G12" s="9"/>
      <c r="H12" s="10"/>
    </row>
    <row r="13" spans="4:8" x14ac:dyDescent="0.25">
      <c r="D13" s="1" t="s">
        <v>13</v>
      </c>
      <c r="E13" s="2"/>
      <c r="F13" s="2">
        <f>F4*20%</f>
        <v>300000</v>
      </c>
      <c r="G13" s="2">
        <f t="shared" ref="G13:H13" si="1">G4*20%</f>
        <v>375000</v>
      </c>
      <c r="H13" s="2">
        <f t="shared" si="1"/>
        <v>468750</v>
      </c>
    </row>
    <row r="14" spans="4:8" x14ac:dyDescent="0.25">
      <c r="D14" s="1" t="s">
        <v>14</v>
      </c>
      <c r="E14" s="2"/>
      <c r="F14" s="2">
        <f>F4*15%</f>
        <v>225000</v>
      </c>
      <c r="G14" s="2">
        <f t="shared" ref="G14:H14" si="2">G4*15%</f>
        <v>281250</v>
      </c>
      <c r="H14" s="2">
        <f t="shared" si="2"/>
        <v>351562.5</v>
      </c>
    </row>
    <row r="15" spans="4:8" x14ac:dyDescent="0.25">
      <c r="D15" s="1" t="s">
        <v>19</v>
      </c>
      <c r="E15" s="2"/>
      <c r="F15" s="2">
        <f>F4*3%</f>
        <v>45000</v>
      </c>
      <c r="G15" s="2">
        <f t="shared" ref="G15:H15" si="3">G4*3%</f>
        <v>56250</v>
      </c>
      <c r="H15" s="2">
        <f t="shared" si="3"/>
        <v>70312.5</v>
      </c>
    </row>
    <row r="16" spans="4:8" x14ac:dyDescent="0.25">
      <c r="D16" s="7" t="s">
        <v>21</v>
      </c>
      <c r="E16" s="2"/>
      <c r="F16" s="11">
        <f>SUM(F13:F15)</f>
        <v>570000</v>
      </c>
      <c r="G16" s="11">
        <f t="shared" ref="G16:H16" si="4">SUM(G13:G15)</f>
        <v>712500</v>
      </c>
      <c r="H16" s="11">
        <f t="shared" si="4"/>
        <v>890625</v>
      </c>
    </row>
    <row r="17" spans="4:8" x14ac:dyDescent="0.25">
      <c r="D17" s="7" t="s">
        <v>22</v>
      </c>
      <c r="E17" s="2"/>
      <c r="F17" s="2">
        <f>F11+F16</f>
        <v>1152500</v>
      </c>
      <c r="G17" s="2">
        <f t="shared" ref="G17:H17" si="5">G11+G16</f>
        <v>1295000</v>
      </c>
      <c r="H17" s="2">
        <f t="shared" si="5"/>
        <v>1473125</v>
      </c>
    </row>
    <row r="18" spans="4:8" x14ac:dyDescent="0.25">
      <c r="D18" s="1" t="s">
        <v>6</v>
      </c>
      <c r="E18" s="2"/>
      <c r="F18" s="2">
        <f>F4-(F11+F16)</f>
        <v>347500</v>
      </c>
      <c r="G18" s="2">
        <f t="shared" ref="G18:H18" si="6">G4-(G11+G16)</f>
        <v>580000</v>
      </c>
      <c r="H18" s="2">
        <f t="shared" si="6"/>
        <v>870625</v>
      </c>
    </row>
    <row r="19" spans="4:8" x14ac:dyDescent="0.25">
      <c r="D19" s="1" t="s">
        <v>7</v>
      </c>
      <c r="E19" s="2"/>
      <c r="F19" s="2">
        <f>F18*19%</f>
        <v>66025</v>
      </c>
      <c r="G19" s="2">
        <f t="shared" ref="G19:H19" si="7">G18*19%</f>
        <v>110200</v>
      </c>
      <c r="H19" s="2">
        <f t="shared" si="7"/>
        <v>165418.75</v>
      </c>
    </row>
    <row r="20" spans="4:8" x14ac:dyDescent="0.25">
      <c r="D20" s="1" t="s">
        <v>8</v>
      </c>
      <c r="E20" s="2">
        <v>-1000000</v>
      </c>
      <c r="F20" s="2">
        <f>F18-F19</f>
        <v>281475</v>
      </c>
      <c r="G20" s="2">
        <f t="shared" ref="G20:H20" si="8">G18-G19</f>
        <v>469800</v>
      </c>
      <c r="H20" s="2">
        <f t="shared" si="8"/>
        <v>705206.25</v>
      </c>
    </row>
    <row r="21" spans="4:8" x14ac:dyDescent="0.25">
      <c r="D21" s="1" t="s">
        <v>9</v>
      </c>
      <c r="E21" s="13">
        <f>NPV(3,F20:H20,E20)</f>
        <v>106843.84765625</v>
      </c>
      <c r="F21" s="2"/>
      <c r="G21" s="2"/>
      <c r="H21" s="2"/>
    </row>
    <row r="22" spans="4:8" x14ac:dyDescent="0.25">
      <c r="D22" s="1" t="s">
        <v>10</v>
      </c>
      <c r="E22" s="12">
        <f>IRR(E20:H20)</f>
        <v>0.18277312843512949</v>
      </c>
      <c r="F22" s="2"/>
      <c r="G22" s="2"/>
      <c r="H22" s="2"/>
    </row>
    <row r="24" spans="4:8" ht="33.75" customHeight="1" x14ac:dyDescent="0.25">
      <c r="D24" s="14" t="s">
        <v>23</v>
      </c>
      <c r="E24" s="14"/>
      <c r="F24" s="14"/>
      <c r="G24" s="14"/>
      <c r="H24" s="14"/>
    </row>
  </sheetData>
  <mergeCells count="4">
    <mergeCell ref="D5:H5"/>
    <mergeCell ref="E6:H6"/>
    <mergeCell ref="E12:H12"/>
    <mergeCell ref="D24:H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2021-07-02T00:38:32Z</dcterms:created>
  <dcterms:modified xsi:type="dcterms:W3CDTF">2021-07-02T01:12:07Z</dcterms:modified>
</cp:coreProperties>
</file>