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E03216E3-9E54-4D87-B595-9A25693CFE6D}" xr6:coauthVersionLast="47" xr6:coauthVersionMax="47" xr10:uidLastSave="{00000000-0000-0000-0000-000000000000}"/>
  <bookViews>
    <workbookView xWindow="19605" yWindow="270" windowWidth="12000" windowHeight="7995" activeTab="4" xr2:uid="{00000000-000D-0000-FFFF-FFFF00000000}"/>
  </bookViews>
  <sheets>
    <sheet name="Hoja1" sheetId="1" r:id="rId1"/>
    <sheet name="a" sheetId="3" r:id="rId2"/>
    <sheet name="b" sheetId="4" r:id="rId3"/>
    <sheet name="Plot ambos juntos" sheetId="2" r:id="rId4"/>
    <sheet name="P2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2" i="5" l="1"/>
  <c r="N10" i="5"/>
  <c r="J209" i="2"/>
  <c r="J26" i="5"/>
  <c r="J27" i="5"/>
  <c r="J28" i="5"/>
  <c r="J25" i="5"/>
  <c r="J16" i="5"/>
  <c r="J17" i="5"/>
  <c r="J18" i="5"/>
  <c r="J19" i="5"/>
  <c r="J20" i="5"/>
  <c r="J21" i="5"/>
  <c r="J15" i="5"/>
  <c r="N9" i="5"/>
  <c r="Q20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J38" i="5"/>
  <c r="K38" i="5"/>
  <c r="J39" i="5"/>
  <c r="K39" i="5"/>
  <c r="J32" i="5"/>
  <c r="H32" i="5"/>
  <c r="M5" i="2" l="1"/>
  <c r="X44" i="5"/>
  <c r="X46" i="5" s="1"/>
  <c r="Z27" i="5"/>
  <c r="Z28" i="5"/>
  <c r="Z29" i="5"/>
  <c r="AA29" i="5"/>
  <c r="AB29" i="5"/>
  <c r="Z30" i="5"/>
  <c r="AB30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AA19" i="5"/>
  <c r="AB19" i="5"/>
  <c r="Z19" i="5"/>
  <c r="K26" i="5"/>
  <c r="AB28" i="5" s="1"/>
  <c r="K25" i="5"/>
  <c r="AB27" i="5" s="1"/>
  <c r="AA22" i="5"/>
  <c r="S20" i="5"/>
  <c r="P21" i="5"/>
  <c r="N12" i="5"/>
  <c r="AA28" i="5"/>
  <c r="AA30" i="5"/>
  <c r="AC30" i="5" s="1"/>
  <c r="AA27" i="5"/>
  <c r="AA21" i="5"/>
  <c r="AA23" i="5"/>
  <c r="AA24" i="5"/>
  <c r="AC24" i="5" s="1"/>
  <c r="AA25" i="5"/>
  <c r="AA26" i="5"/>
  <c r="AA20" i="5"/>
  <c r="P18" i="1"/>
  <c r="Q8" i="1"/>
  <c r="T19" i="1" s="1"/>
  <c r="Q7" i="1"/>
  <c r="K19" i="1"/>
  <c r="K22" i="1"/>
  <c r="K21" i="1"/>
  <c r="R12" i="1"/>
  <c r="R13" i="1"/>
  <c r="R14" i="1"/>
  <c r="R15" i="1"/>
  <c r="R16" i="1"/>
  <c r="R17" i="1"/>
  <c r="R18" i="1"/>
  <c r="R19" i="1"/>
  <c r="R20" i="1"/>
  <c r="R11" i="1"/>
  <c r="M6" i="2" l="1"/>
  <c r="AC22" i="5"/>
  <c r="AC21" i="5"/>
  <c r="P22" i="5"/>
  <c r="Q22" i="5" s="1"/>
  <c r="Q21" i="5"/>
  <c r="AC27" i="5"/>
  <c r="AC29" i="5"/>
  <c r="AC26" i="5"/>
  <c r="AC25" i="5"/>
  <c r="AC23" i="5"/>
  <c r="AC20" i="5"/>
  <c r="AC28" i="5"/>
  <c r="S21" i="5"/>
  <c r="P23" i="5"/>
  <c r="Q23" i="5" s="1"/>
  <c r="S22" i="5"/>
  <c r="T18" i="1"/>
  <c r="P17" i="1"/>
  <c r="P16" i="1" s="1"/>
  <c r="P15" i="1" s="1"/>
  <c r="T21" i="1"/>
  <c r="T20" i="1"/>
  <c r="T17" i="1"/>
  <c r="T16" i="1"/>
  <c r="AG22" i="5" l="1"/>
  <c r="X38" i="5" s="1"/>
  <c r="S23" i="5"/>
  <c r="P24" i="5"/>
  <c r="Q24" i="5" s="1"/>
  <c r="P14" i="1"/>
  <c r="T15" i="1"/>
  <c r="S24" i="5" l="1"/>
  <c r="P25" i="5"/>
  <c r="Q25" i="5" s="1"/>
  <c r="P13" i="1"/>
  <c r="T14" i="1"/>
  <c r="P26" i="5" l="1"/>
  <c r="Q26" i="5" s="1"/>
  <c r="S25" i="5"/>
  <c r="P12" i="1"/>
  <c r="T13" i="1"/>
  <c r="P27" i="5" l="1"/>
  <c r="P28" i="5" s="1"/>
  <c r="P29" i="5" s="1"/>
  <c r="P11" i="1"/>
  <c r="T12" i="1"/>
  <c r="Q27" i="5" l="1"/>
  <c r="S26" i="5"/>
  <c r="S27" i="5" l="1"/>
  <c r="Q28" i="5"/>
  <c r="Q29" i="5" l="1"/>
  <c r="S29" i="5" s="1"/>
  <c r="S28" i="5"/>
  <c r="W22" i="5" l="1"/>
  <c r="U38" i="5" s="1"/>
  <c r="X39" i="5" s="1"/>
</calcChain>
</file>

<file path=xl/sharedStrings.xml><?xml version="1.0" encoding="utf-8"?>
<sst xmlns="http://schemas.openxmlformats.org/spreadsheetml/2006/main" count="652" uniqueCount="132">
  <si>
    <t>-&gt; La última columna se dividen en 4 las cargas y se aplican en cada nodo</t>
  </si>
  <si>
    <t>Piso</t>
  </si>
  <si>
    <t>Carga sobre el marco (para mitad del edificio)</t>
  </si>
  <si>
    <t>Carga sobre nodo</t>
  </si>
  <si>
    <t xml:space="preserve">133.45*4 + 266.90 = </t>
  </si>
  <si>
    <t xml:space="preserve">160.13*4 + 320.27 = </t>
  </si>
  <si>
    <t>Nodo de control</t>
  </si>
  <si>
    <t>LATERAL</t>
  </si>
  <si>
    <t>DEAD</t>
  </si>
  <si>
    <t xml:space="preserve">133+266.90 = </t>
  </si>
  <si>
    <t>GRAVITACIONAL - SIN P-D</t>
  </si>
  <si>
    <t>GRAVITACIONAL - CON-PD</t>
  </si>
  <si>
    <t>LATERAL - SIN P-D</t>
  </si>
  <si>
    <t>LATERAL - CON P-D</t>
  </si>
  <si>
    <t>Comportamiento No Lineal de los Elementos</t>
  </si>
  <si>
    <t>Carga Nodos P-D</t>
  </si>
  <si>
    <t>Carga lateral</t>
  </si>
  <si>
    <t>cant.nodos.por.piso</t>
  </si>
  <si>
    <t>cant.pisos</t>
  </si>
  <si>
    <t>h edificio</t>
  </si>
  <si>
    <t>cm</t>
  </si>
  <si>
    <t>Altura del piso</t>
  </si>
  <si>
    <t>LoadCase</t>
  </si>
  <si>
    <t>Step</t>
  </si>
  <si>
    <t>Displacement</t>
  </si>
  <si>
    <t>BaseForce</t>
  </si>
  <si>
    <t>Text</t>
  </si>
  <si>
    <t>Unitless</t>
  </si>
  <si>
    <t>Kgf</t>
  </si>
  <si>
    <t>Nodo 37</t>
  </si>
  <si>
    <t>CARGAS</t>
  </si>
  <si>
    <t>Desplazamiento de control (monitorear)</t>
  </si>
  <si>
    <t>Diafragma para cada piso</t>
  </si>
  <si>
    <t>Load Cases (Casos de Carga)</t>
  </si>
  <si>
    <t>Para todos los elementos del marco resistente</t>
  </si>
  <si>
    <t>- EPP Eje Fuerte (Inicio y final del elemento)</t>
  </si>
  <si>
    <t>Sin P-Delta</t>
  </si>
  <si>
    <t>Con P-Delta</t>
  </si>
  <si>
    <t>a ) Análisis Estático con cargas verticales/gravitacionales (DEAD)</t>
  </si>
  <si>
    <t>Deformaciones</t>
  </si>
  <si>
    <t>Momento Interno</t>
  </si>
  <si>
    <t>Axial Interna</t>
  </si>
  <si>
    <t>Corte Interno (2-2)</t>
  </si>
  <si>
    <t>Momento Interno (3-3)</t>
  </si>
  <si>
    <t>Prácticamente solo se deforma en Z, incluso considerando efecto P-Delta</t>
  </si>
  <si>
    <t>Considerando P-Delta aumenta pero relativamente muy poco</t>
  </si>
  <si>
    <t>Se observan cambios solo en algunos números, la mayoría se mantiene igual</t>
  </si>
  <si>
    <t>Sin Cambiios</t>
  </si>
  <si>
    <t>Perfil de cargas triangulares</t>
  </si>
  <si>
    <t>b) Fijar desplazamiento objetivo a nivel de techo en 203cm</t>
  </si>
  <si>
    <t>Continuando el análisis de la parte a -&gt; pushover empieza con el estado "cargado" de la estructura con cargas verticales (DEAD)</t>
  </si>
  <si>
    <t>Fijamos desplazamiento en 203cm para nodo 37 (esquina del techo)</t>
  </si>
  <si>
    <t>Perfil cargas triangulares</t>
  </si>
  <si>
    <t>(Hoja1)</t>
  </si>
  <si>
    <t>Empezar desde estado cargado</t>
  </si>
  <si>
    <t>Continue from state at end of nonlinear case</t>
  </si>
  <si>
    <t>Desplazamientos</t>
  </si>
  <si>
    <t>Corte Interno</t>
  </si>
  <si>
    <t>Con P-Delta se rotulan menos vigas y columnas, el trabajo interno debiese ser menor con P-Delta</t>
  </si>
  <si>
    <t>g</t>
  </si>
  <si>
    <t>cm/s2</t>
  </si>
  <si>
    <t>kN</t>
  </si>
  <si>
    <t>max_sin</t>
  </si>
  <si>
    <t>max_con</t>
  </si>
  <si>
    <t>W14x109</t>
  </si>
  <si>
    <t>W14X82</t>
  </si>
  <si>
    <t>W14X68</t>
  </si>
  <si>
    <t>W14X43</t>
  </si>
  <si>
    <t>W14X159</t>
  </si>
  <si>
    <t>Zx</t>
  </si>
  <si>
    <t>Columnas</t>
  </si>
  <si>
    <t>Perfil</t>
  </si>
  <si>
    <t>Vigas</t>
  </si>
  <si>
    <t>W24X55</t>
  </si>
  <si>
    <t>W21X50</t>
  </si>
  <si>
    <t>W21X44</t>
  </si>
  <si>
    <t>W16X40</t>
  </si>
  <si>
    <t>Zx: Momento plástico en torno al eje 3 (eje x, eje fuerte)</t>
  </si>
  <si>
    <t>W14X53</t>
  </si>
  <si>
    <t>Mp</t>
  </si>
  <si>
    <t>Fy</t>
  </si>
  <si>
    <t>[MPa]</t>
  </si>
  <si>
    <t>Perfiles</t>
  </si>
  <si>
    <t>Mecanismo de Colapso</t>
  </si>
  <si>
    <t>(Sin P-Delta)</t>
  </si>
  <si>
    <t>cm3</t>
  </si>
  <si>
    <t>10F</t>
  </si>
  <si>
    <t>2F</t>
  </si>
  <si>
    <t>9F</t>
  </si>
  <si>
    <t>8F</t>
  </si>
  <si>
    <t>7F</t>
  </si>
  <si>
    <t>6F</t>
  </si>
  <si>
    <t>5F</t>
  </si>
  <si>
    <t>4F</t>
  </si>
  <si>
    <t>3F</t>
  </si>
  <si>
    <t>1F</t>
  </si>
  <si>
    <t>Vbasal</t>
  </si>
  <si>
    <t>F</t>
  </si>
  <si>
    <t>Sum(F_ext)</t>
  </si>
  <si>
    <t xml:space="preserve">F = </t>
  </si>
  <si>
    <t>kN-m</t>
  </si>
  <si>
    <t>(sin P-Delta)</t>
  </si>
  <si>
    <t>6W24X55</t>
  </si>
  <si>
    <t>6W21X50</t>
  </si>
  <si>
    <t>2W14X90</t>
  </si>
  <si>
    <t>2W14X53</t>
  </si>
  <si>
    <t>2W14X68</t>
  </si>
  <si>
    <t>6w21x44</t>
  </si>
  <si>
    <t>Trabajo Externo</t>
  </si>
  <si>
    <t>Wint = suma(M*giros)</t>
  </si>
  <si>
    <r>
      <t>W</t>
    </r>
    <r>
      <rPr>
        <sz val="10"/>
        <color theme="1"/>
        <rFont val="Calibri"/>
        <family val="2"/>
        <scheme val="minor"/>
      </rPr>
      <t xml:space="preserve">ext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(F*despl)</t>
    </r>
  </si>
  <si>
    <t>despl</t>
  </si>
  <si>
    <t>Wext</t>
  </si>
  <si>
    <t>altura</t>
  </si>
  <si>
    <t>h_entrepiso</t>
  </si>
  <si>
    <t>m</t>
  </si>
  <si>
    <t>Suma</t>
  </si>
  <si>
    <t>Rotulas</t>
  </si>
  <si>
    <t>W14x90</t>
  </si>
  <si>
    <t>Wint</t>
  </si>
  <si>
    <r>
      <t>F</t>
    </r>
    <r>
      <rPr>
        <sz val="11"/>
        <color theme="1"/>
        <rFont val="Symbol"/>
        <family val="1"/>
        <charset val="2"/>
      </rPr>
      <t>q</t>
    </r>
  </si>
  <si>
    <t>Wext_i</t>
  </si>
  <si>
    <t>q</t>
  </si>
  <si>
    <t>Wext = Wint</t>
  </si>
  <si>
    <t>=</t>
  </si>
  <si>
    <t>Vb</t>
  </si>
  <si>
    <t>VbSAP2000</t>
  </si>
  <si>
    <t>2W14X159</t>
  </si>
  <si>
    <t>2W14X109</t>
  </si>
  <si>
    <t>%</t>
  </si>
  <si>
    <t>ErrorVb</t>
  </si>
  <si>
    <t>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</si>
</sst>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0" borderId="0" xfId="0" applyNumberFormat="1" applyFont="1"/>
    <xf numFmtId="0" fontId="0" fillId="0" borderId="0" xfId="0" applyBorder="1"/>
    <xf numFmtId="0" fontId="0" fillId="0" borderId="0" xfId="0" quotePrefix="1" applyBorder="1"/>
    <xf numFmtId="0" fontId="3" fillId="0" borderId="0" xfId="0" applyFont="1" applyBorder="1"/>
    <xf numFmtId="0" fontId="1" fillId="0" borderId="0" xfId="0" applyFont="1" applyBorder="1"/>
    <xf numFmtId="164" fontId="0" fillId="0" borderId="0" xfId="0" applyNumberFormat="1" applyBorder="1"/>
    <xf numFmtId="0" fontId="2" fillId="0" borderId="0" xfId="0" applyFont="1" applyBorder="1"/>
    <xf numFmtId="0" fontId="0" fillId="3" borderId="0" xfId="0" applyFill="1"/>
    <xf numFmtId="0" fontId="0" fillId="3" borderId="0" xfId="0" applyFont="1" applyFill="1"/>
    <xf numFmtId="0" fontId="1" fillId="4" borderId="0" xfId="0" applyFont="1" applyFill="1"/>
    <xf numFmtId="0" fontId="0" fillId="4" borderId="0" xfId="0" applyFill="1"/>
    <xf numFmtId="2" fontId="0" fillId="0" borderId="0" xfId="0" applyNumberFormat="1"/>
    <xf numFmtId="0" fontId="0" fillId="5" borderId="6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7" xfId="0" applyBorder="1"/>
    <xf numFmtId="0" fontId="6" fillId="5" borderId="12" xfId="0" applyFont="1" applyFill="1" applyBorder="1"/>
    <xf numFmtId="0" fontId="6" fillId="5" borderId="10" xfId="0" applyFont="1" applyFill="1" applyBorder="1"/>
    <xf numFmtId="0" fontId="0" fillId="0" borderId="9" xfId="0" applyBorder="1"/>
    <xf numFmtId="0" fontId="0" fillId="0" borderId="8" xfId="0" applyBorder="1"/>
    <xf numFmtId="0" fontId="0" fillId="0" borderId="0" xfId="0" applyFill="1" applyBorder="1"/>
    <xf numFmtId="0" fontId="6" fillId="0" borderId="0" xfId="0" applyFont="1" applyFill="1" applyBorder="1"/>
    <xf numFmtId="0" fontId="0" fillId="0" borderId="0" xfId="0" applyFill="1"/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41" fontId="0" fillId="0" borderId="9" xfId="1" applyFont="1" applyBorder="1" applyAlignment="1">
      <alignment horizontal="center"/>
    </xf>
    <xf numFmtId="41" fontId="0" fillId="0" borderId="10" xfId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Corte</a:t>
            </a:r>
            <a:r>
              <a:rPr lang="es-CL" baseline="0"/>
              <a:t> Basal vs Desplazamiento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 P-Delta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ambos juntos'!$C$5:$C$207</c:f>
              <c:numCache>
                <c:formatCode>General</c:formatCode>
                <c:ptCount val="203"/>
                <c:pt idx="0">
                  <c:v>4.8019999999999999E-16</c:v>
                </c:pt>
                <c:pt idx="1">
                  <c:v>0.96666700000000005</c:v>
                </c:pt>
                <c:pt idx="2">
                  <c:v>1.933333</c:v>
                </c:pt>
                <c:pt idx="3">
                  <c:v>2.9</c:v>
                </c:pt>
                <c:pt idx="4">
                  <c:v>3.8666670000000001</c:v>
                </c:pt>
                <c:pt idx="5">
                  <c:v>4.8333329999999997</c:v>
                </c:pt>
                <c:pt idx="6">
                  <c:v>5.8</c:v>
                </c:pt>
                <c:pt idx="7">
                  <c:v>6.766667</c:v>
                </c:pt>
                <c:pt idx="8">
                  <c:v>7.733333</c:v>
                </c:pt>
                <c:pt idx="9">
                  <c:v>8.6999999999999993</c:v>
                </c:pt>
                <c:pt idx="10">
                  <c:v>9.6666670000000003</c:v>
                </c:pt>
                <c:pt idx="11">
                  <c:v>10.633333</c:v>
                </c:pt>
                <c:pt idx="12">
                  <c:v>11.6</c:v>
                </c:pt>
                <c:pt idx="13">
                  <c:v>12.566667000000001</c:v>
                </c:pt>
                <c:pt idx="14">
                  <c:v>13.533333000000001</c:v>
                </c:pt>
                <c:pt idx="15">
                  <c:v>14.5</c:v>
                </c:pt>
                <c:pt idx="16">
                  <c:v>15.466666999999999</c:v>
                </c:pt>
                <c:pt idx="17">
                  <c:v>16.433333000000001</c:v>
                </c:pt>
                <c:pt idx="18">
                  <c:v>17.399999999999999</c:v>
                </c:pt>
                <c:pt idx="19">
                  <c:v>18.366667</c:v>
                </c:pt>
                <c:pt idx="20">
                  <c:v>19.333333</c:v>
                </c:pt>
                <c:pt idx="21">
                  <c:v>20.3</c:v>
                </c:pt>
                <c:pt idx="22">
                  <c:v>21.266667000000002</c:v>
                </c:pt>
                <c:pt idx="23">
                  <c:v>22.233332999999998</c:v>
                </c:pt>
                <c:pt idx="24">
                  <c:v>23.2</c:v>
                </c:pt>
                <c:pt idx="25">
                  <c:v>24.166667</c:v>
                </c:pt>
                <c:pt idx="26">
                  <c:v>25.133333</c:v>
                </c:pt>
                <c:pt idx="27">
                  <c:v>26.1</c:v>
                </c:pt>
                <c:pt idx="28">
                  <c:v>27.066666999999999</c:v>
                </c:pt>
                <c:pt idx="29">
                  <c:v>28.033332999999999</c:v>
                </c:pt>
                <c:pt idx="30">
                  <c:v>29</c:v>
                </c:pt>
                <c:pt idx="31">
                  <c:v>29.966667000000001</c:v>
                </c:pt>
                <c:pt idx="32">
                  <c:v>30.933333000000001</c:v>
                </c:pt>
                <c:pt idx="33">
                  <c:v>31.9</c:v>
                </c:pt>
                <c:pt idx="34">
                  <c:v>32.866667</c:v>
                </c:pt>
                <c:pt idx="35">
                  <c:v>33.833333000000003</c:v>
                </c:pt>
                <c:pt idx="36">
                  <c:v>34.799999999999997</c:v>
                </c:pt>
                <c:pt idx="37">
                  <c:v>35.766666999999998</c:v>
                </c:pt>
                <c:pt idx="38">
                  <c:v>36.733333000000002</c:v>
                </c:pt>
                <c:pt idx="39">
                  <c:v>37.700000000000003</c:v>
                </c:pt>
                <c:pt idx="40">
                  <c:v>38.666666999999997</c:v>
                </c:pt>
                <c:pt idx="41">
                  <c:v>39.633333</c:v>
                </c:pt>
                <c:pt idx="42">
                  <c:v>40.6</c:v>
                </c:pt>
                <c:pt idx="43">
                  <c:v>41.566667000000002</c:v>
                </c:pt>
                <c:pt idx="44">
                  <c:v>42.533332999999999</c:v>
                </c:pt>
                <c:pt idx="45">
                  <c:v>44.094957000000001</c:v>
                </c:pt>
                <c:pt idx="46">
                  <c:v>45.279238999999997</c:v>
                </c:pt>
                <c:pt idx="47">
                  <c:v>47.129269000000001</c:v>
                </c:pt>
                <c:pt idx="48">
                  <c:v>48.811137000000002</c:v>
                </c:pt>
                <c:pt idx="49">
                  <c:v>50.427374</c:v>
                </c:pt>
                <c:pt idx="50">
                  <c:v>51.394039999999997</c:v>
                </c:pt>
                <c:pt idx="51">
                  <c:v>53.071778000000002</c:v>
                </c:pt>
                <c:pt idx="52">
                  <c:v>54.790618000000002</c:v>
                </c:pt>
                <c:pt idx="53">
                  <c:v>55.757285000000003</c:v>
                </c:pt>
                <c:pt idx="54">
                  <c:v>56.723951</c:v>
                </c:pt>
                <c:pt idx="55">
                  <c:v>57.690618000000001</c:v>
                </c:pt>
                <c:pt idx="56">
                  <c:v>58.657285000000002</c:v>
                </c:pt>
                <c:pt idx="57">
                  <c:v>59.623950999999998</c:v>
                </c:pt>
                <c:pt idx="58">
                  <c:v>60.590617999999999</c:v>
                </c:pt>
                <c:pt idx="59">
                  <c:v>61.557285</c:v>
                </c:pt>
                <c:pt idx="60">
                  <c:v>62.523950999999997</c:v>
                </c:pt>
                <c:pt idx="61">
                  <c:v>63.490617999999998</c:v>
                </c:pt>
                <c:pt idx="62">
                  <c:v>64.457284999999999</c:v>
                </c:pt>
                <c:pt idx="63">
                  <c:v>65.423951000000002</c:v>
                </c:pt>
                <c:pt idx="64">
                  <c:v>66.390618000000003</c:v>
                </c:pt>
                <c:pt idx="65">
                  <c:v>67.357285000000005</c:v>
                </c:pt>
                <c:pt idx="66">
                  <c:v>68.323950999999994</c:v>
                </c:pt>
                <c:pt idx="67">
                  <c:v>69.290617999999995</c:v>
                </c:pt>
                <c:pt idx="68">
                  <c:v>70.257284999999996</c:v>
                </c:pt>
                <c:pt idx="69">
                  <c:v>71.223951</c:v>
                </c:pt>
                <c:pt idx="70">
                  <c:v>72.190618000000001</c:v>
                </c:pt>
                <c:pt idx="71">
                  <c:v>73.157285000000002</c:v>
                </c:pt>
                <c:pt idx="72">
                  <c:v>74.123951000000005</c:v>
                </c:pt>
                <c:pt idx="73">
                  <c:v>75.090618000000006</c:v>
                </c:pt>
                <c:pt idx="74">
                  <c:v>76.057284999999993</c:v>
                </c:pt>
                <c:pt idx="75">
                  <c:v>77.023950999999997</c:v>
                </c:pt>
                <c:pt idx="76">
                  <c:v>77.990617999999998</c:v>
                </c:pt>
                <c:pt idx="77">
                  <c:v>78.957284999999999</c:v>
                </c:pt>
                <c:pt idx="78">
                  <c:v>79.923951000000002</c:v>
                </c:pt>
                <c:pt idx="79">
                  <c:v>80.890618000000003</c:v>
                </c:pt>
                <c:pt idx="80">
                  <c:v>81.857285000000005</c:v>
                </c:pt>
                <c:pt idx="81">
                  <c:v>82.823950999999994</c:v>
                </c:pt>
                <c:pt idx="82">
                  <c:v>83.790617999999995</c:v>
                </c:pt>
                <c:pt idx="83">
                  <c:v>84.757284999999996</c:v>
                </c:pt>
                <c:pt idx="84">
                  <c:v>85.723951</c:v>
                </c:pt>
                <c:pt idx="85">
                  <c:v>86.690618000000001</c:v>
                </c:pt>
                <c:pt idx="86">
                  <c:v>87.657285000000002</c:v>
                </c:pt>
                <c:pt idx="87">
                  <c:v>88.623951000000005</c:v>
                </c:pt>
                <c:pt idx="88">
                  <c:v>89.590618000000006</c:v>
                </c:pt>
                <c:pt idx="89">
                  <c:v>90.557284999999993</c:v>
                </c:pt>
                <c:pt idx="90">
                  <c:v>91.523950999999997</c:v>
                </c:pt>
                <c:pt idx="91">
                  <c:v>92.490617999999998</c:v>
                </c:pt>
                <c:pt idx="92">
                  <c:v>93.457284999999999</c:v>
                </c:pt>
                <c:pt idx="93">
                  <c:v>94.423951000000002</c:v>
                </c:pt>
                <c:pt idx="94">
                  <c:v>95.390618000000003</c:v>
                </c:pt>
                <c:pt idx="95">
                  <c:v>96.357285000000005</c:v>
                </c:pt>
                <c:pt idx="96">
                  <c:v>97.323950999999994</c:v>
                </c:pt>
                <c:pt idx="97">
                  <c:v>98.290617999999995</c:v>
                </c:pt>
                <c:pt idx="98">
                  <c:v>99.257284999999996</c:v>
                </c:pt>
                <c:pt idx="99">
                  <c:v>100.223951</c:v>
                </c:pt>
                <c:pt idx="100">
                  <c:v>101.190618</c:v>
                </c:pt>
                <c:pt idx="101">
                  <c:v>102.157285</c:v>
                </c:pt>
                <c:pt idx="102">
                  <c:v>103.12395100000001</c:v>
                </c:pt>
                <c:pt idx="103">
                  <c:v>104.09061800000001</c:v>
                </c:pt>
                <c:pt idx="104">
                  <c:v>105.05728499999999</c:v>
                </c:pt>
                <c:pt idx="105">
                  <c:v>106.023951</c:v>
                </c:pt>
                <c:pt idx="106">
                  <c:v>106.990618</c:v>
                </c:pt>
                <c:pt idx="107">
                  <c:v>107.957285</c:v>
                </c:pt>
                <c:pt idx="108">
                  <c:v>108.923951</c:v>
                </c:pt>
                <c:pt idx="109">
                  <c:v>109.890618</c:v>
                </c:pt>
                <c:pt idx="110">
                  <c:v>110.857285</c:v>
                </c:pt>
                <c:pt idx="111">
                  <c:v>111.82395099999999</c:v>
                </c:pt>
                <c:pt idx="112">
                  <c:v>112.79061799999999</c:v>
                </c:pt>
                <c:pt idx="113">
                  <c:v>113.757285</c:v>
                </c:pt>
                <c:pt idx="114">
                  <c:v>114.723951</c:v>
                </c:pt>
                <c:pt idx="115">
                  <c:v>115.690618</c:v>
                </c:pt>
                <c:pt idx="116">
                  <c:v>116.657285</c:v>
                </c:pt>
                <c:pt idx="117">
                  <c:v>117.62395100000001</c:v>
                </c:pt>
                <c:pt idx="118">
                  <c:v>118.59061800000001</c:v>
                </c:pt>
                <c:pt idx="119">
                  <c:v>119.55728499999999</c:v>
                </c:pt>
                <c:pt idx="120">
                  <c:v>120.523951</c:v>
                </c:pt>
                <c:pt idx="121">
                  <c:v>121.490618</c:v>
                </c:pt>
                <c:pt idx="122">
                  <c:v>122.457285</c:v>
                </c:pt>
                <c:pt idx="123">
                  <c:v>123.423951</c:v>
                </c:pt>
                <c:pt idx="124">
                  <c:v>124.390618</c:v>
                </c:pt>
                <c:pt idx="125">
                  <c:v>125.357285</c:v>
                </c:pt>
                <c:pt idx="126">
                  <c:v>126.32395099999999</c:v>
                </c:pt>
                <c:pt idx="127">
                  <c:v>127.29061799999999</c:v>
                </c:pt>
                <c:pt idx="128">
                  <c:v>128.257285</c:v>
                </c:pt>
                <c:pt idx="129">
                  <c:v>129.223951</c:v>
                </c:pt>
                <c:pt idx="130">
                  <c:v>130.190618</c:v>
                </c:pt>
                <c:pt idx="131">
                  <c:v>131.157285</c:v>
                </c:pt>
                <c:pt idx="132">
                  <c:v>132.12395100000001</c:v>
                </c:pt>
                <c:pt idx="133">
                  <c:v>133.09061800000001</c:v>
                </c:pt>
                <c:pt idx="134">
                  <c:v>134.05728500000001</c:v>
                </c:pt>
                <c:pt idx="135">
                  <c:v>135.02395100000001</c:v>
                </c:pt>
                <c:pt idx="136">
                  <c:v>135.99061800000001</c:v>
                </c:pt>
                <c:pt idx="137">
                  <c:v>136.95728500000001</c:v>
                </c:pt>
                <c:pt idx="138">
                  <c:v>137.92395099999999</c:v>
                </c:pt>
                <c:pt idx="139">
                  <c:v>138.89061799999999</c:v>
                </c:pt>
                <c:pt idx="140">
                  <c:v>139.85728499999999</c:v>
                </c:pt>
                <c:pt idx="141">
                  <c:v>140.82395099999999</c:v>
                </c:pt>
                <c:pt idx="142">
                  <c:v>141.79061799999999</c:v>
                </c:pt>
                <c:pt idx="143">
                  <c:v>142.757285</c:v>
                </c:pt>
                <c:pt idx="144">
                  <c:v>143.723951</c:v>
                </c:pt>
                <c:pt idx="145">
                  <c:v>144.690618</c:v>
                </c:pt>
                <c:pt idx="146">
                  <c:v>145.657285</c:v>
                </c:pt>
                <c:pt idx="147">
                  <c:v>146.62395100000001</c:v>
                </c:pt>
                <c:pt idx="148">
                  <c:v>147.59155799999999</c:v>
                </c:pt>
                <c:pt idx="149">
                  <c:v>148.55822499999999</c:v>
                </c:pt>
                <c:pt idx="150">
                  <c:v>149.524891</c:v>
                </c:pt>
                <c:pt idx="151">
                  <c:v>150.491558</c:v>
                </c:pt>
                <c:pt idx="152">
                  <c:v>151.458225</c:v>
                </c:pt>
                <c:pt idx="153">
                  <c:v>152.424891</c:v>
                </c:pt>
                <c:pt idx="154">
                  <c:v>153.391558</c:v>
                </c:pt>
                <c:pt idx="155">
                  <c:v>154.358225</c:v>
                </c:pt>
                <c:pt idx="156">
                  <c:v>155.32489100000001</c:v>
                </c:pt>
                <c:pt idx="157">
                  <c:v>156.29155800000001</c:v>
                </c:pt>
                <c:pt idx="158">
                  <c:v>157.25822500000001</c:v>
                </c:pt>
                <c:pt idx="159">
                  <c:v>158.22489100000001</c:v>
                </c:pt>
                <c:pt idx="160">
                  <c:v>159.19155799999999</c:v>
                </c:pt>
                <c:pt idx="161">
                  <c:v>160.15822499999999</c:v>
                </c:pt>
                <c:pt idx="162">
                  <c:v>161.12489099999999</c:v>
                </c:pt>
                <c:pt idx="163">
                  <c:v>162.09155799999999</c:v>
                </c:pt>
                <c:pt idx="164">
                  <c:v>163.05822499999999</c:v>
                </c:pt>
                <c:pt idx="165">
                  <c:v>164.024891</c:v>
                </c:pt>
                <c:pt idx="166">
                  <c:v>164.991558</c:v>
                </c:pt>
                <c:pt idx="167">
                  <c:v>165.958225</c:v>
                </c:pt>
                <c:pt idx="168">
                  <c:v>166.924891</c:v>
                </c:pt>
                <c:pt idx="169">
                  <c:v>167.891558</c:v>
                </c:pt>
                <c:pt idx="170">
                  <c:v>168.85814400000001</c:v>
                </c:pt>
                <c:pt idx="171">
                  <c:v>169.82481000000001</c:v>
                </c:pt>
                <c:pt idx="172">
                  <c:v>170.79147699999999</c:v>
                </c:pt>
                <c:pt idx="173">
                  <c:v>171.75814399999999</c:v>
                </c:pt>
                <c:pt idx="174">
                  <c:v>172.72480999999999</c:v>
                </c:pt>
                <c:pt idx="175">
                  <c:v>173.69147699999999</c:v>
                </c:pt>
                <c:pt idx="176">
                  <c:v>174.65814399999999</c:v>
                </c:pt>
                <c:pt idx="177">
                  <c:v>175.62481</c:v>
                </c:pt>
                <c:pt idx="178">
                  <c:v>176.591477</c:v>
                </c:pt>
                <c:pt idx="179">
                  <c:v>177.558144</c:v>
                </c:pt>
                <c:pt idx="180">
                  <c:v>178.52481</c:v>
                </c:pt>
                <c:pt idx="181">
                  <c:v>179.491477</c:v>
                </c:pt>
                <c:pt idx="182">
                  <c:v>180.458144</c:v>
                </c:pt>
                <c:pt idx="183">
                  <c:v>181.42481000000001</c:v>
                </c:pt>
                <c:pt idx="184">
                  <c:v>182.39147700000001</c:v>
                </c:pt>
                <c:pt idx="185">
                  <c:v>183.35814400000001</c:v>
                </c:pt>
                <c:pt idx="186">
                  <c:v>184.32481000000001</c:v>
                </c:pt>
                <c:pt idx="187">
                  <c:v>185.29147699999999</c:v>
                </c:pt>
                <c:pt idx="188">
                  <c:v>186.25814399999999</c:v>
                </c:pt>
                <c:pt idx="189">
                  <c:v>187.22480999999999</c:v>
                </c:pt>
                <c:pt idx="190">
                  <c:v>188.19147699999999</c:v>
                </c:pt>
                <c:pt idx="191">
                  <c:v>189.15814399999999</c:v>
                </c:pt>
                <c:pt idx="192">
                  <c:v>190.12481</c:v>
                </c:pt>
                <c:pt idx="193">
                  <c:v>191.091477</c:v>
                </c:pt>
                <c:pt idx="194">
                  <c:v>192.058144</c:v>
                </c:pt>
                <c:pt idx="195">
                  <c:v>193.02481</c:v>
                </c:pt>
                <c:pt idx="196">
                  <c:v>193.991477</c:v>
                </c:pt>
                <c:pt idx="197">
                  <c:v>194.958144</c:v>
                </c:pt>
                <c:pt idx="198">
                  <c:v>195.92481000000001</c:v>
                </c:pt>
                <c:pt idx="199">
                  <c:v>196.89147700000001</c:v>
                </c:pt>
                <c:pt idx="200">
                  <c:v>197.85814400000001</c:v>
                </c:pt>
                <c:pt idx="201">
                  <c:v>198.82481000000001</c:v>
                </c:pt>
                <c:pt idx="202">
                  <c:v>199.79147699999999</c:v>
                </c:pt>
              </c:numCache>
            </c:numRef>
          </c:xVal>
          <c:yVal>
            <c:numRef>
              <c:f>'Plot ambos juntos'!$E$5:$E$209</c:f>
              <c:numCache>
                <c:formatCode>General</c:formatCode>
                <c:ptCount val="205"/>
                <c:pt idx="0">
                  <c:v>0</c:v>
                </c:pt>
                <c:pt idx="1">
                  <c:v>29.486000000000001</c:v>
                </c:pt>
                <c:pt idx="2">
                  <c:v>58.972999999999999</c:v>
                </c:pt>
                <c:pt idx="3">
                  <c:v>88.459000000000003</c:v>
                </c:pt>
                <c:pt idx="4">
                  <c:v>117.94499999999999</c:v>
                </c:pt>
                <c:pt idx="5">
                  <c:v>147.43199999999999</c:v>
                </c:pt>
                <c:pt idx="6">
                  <c:v>176.91800000000001</c:v>
                </c:pt>
                <c:pt idx="7">
                  <c:v>206.404</c:v>
                </c:pt>
                <c:pt idx="8">
                  <c:v>235.89099999999999</c:v>
                </c:pt>
                <c:pt idx="9">
                  <c:v>265.37700000000001</c:v>
                </c:pt>
                <c:pt idx="10">
                  <c:v>294.863</c:v>
                </c:pt>
                <c:pt idx="11">
                  <c:v>324.35000000000002</c:v>
                </c:pt>
                <c:pt idx="12">
                  <c:v>353.83600000000001</c:v>
                </c:pt>
                <c:pt idx="13">
                  <c:v>383.322</c:v>
                </c:pt>
                <c:pt idx="14">
                  <c:v>412.80900000000003</c:v>
                </c:pt>
                <c:pt idx="15">
                  <c:v>442.29500000000002</c:v>
                </c:pt>
                <c:pt idx="16">
                  <c:v>471.78100000000001</c:v>
                </c:pt>
                <c:pt idx="17">
                  <c:v>501.26799999999997</c:v>
                </c:pt>
                <c:pt idx="18">
                  <c:v>530.75400000000002</c:v>
                </c:pt>
                <c:pt idx="19">
                  <c:v>560.24</c:v>
                </c:pt>
                <c:pt idx="20">
                  <c:v>589.72699999999998</c:v>
                </c:pt>
                <c:pt idx="21">
                  <c:v>619.21299999999997</c:v>
                </c:pt>
                <c:pt idx="22">
                  <c:v>648.69899999999996</c:v>
                </c:pt>
                <c:pt idx="23">
                  <c:v>678.18600000000004</c:v>
                </c:pt>
                <c:pt idx="24">
                  <c:v>707.67200000000003</c:v>
                </c:pt>
                <c:pt idx="25">
                  <c:v>737.15899999999999</c:v>
                </c:pt>
                <c:pt idx="26">
                  <c:v>766.64599999999996</c:v>
                </c:pt>
                <c:pt idx="27">
                  <c:v>796.13199999999995</c:v>
                </c:pt>
                <c:pt idx="28">
                  <c:v>825.61800000000005</c:v>
                </c:pt>
                <c:pt idx="29">
                  <c:v>855.10500000000002</c:v>
                </c:pt>
                <c:pt idx="30">
                  <c:v>884.59100000000001</c:v>
                </c:pt>
                <c:pt idx="31">
                  <c:v>914.077</c:v>
                </c:pt>
                <c:pt idx="32">
                  <c:v>943.56399999999996</c:v>
                </c:pt>
                <c:pt idx="33">
                  <c:v>973.05</c:v>
                </c:pt>
                <c:pt idx="34">
                  <c:v>1002.5359999999999</c:v>
                </c:pt>
                <c:pt idx="35">
                  <c:v>1032.0229999999999</c:v>
                </c:pt>
                <c:pt idx="36">
                  <c:v>1061.51</c:v>
                </c:pt>
                <c:pt idx="37">
                  <c:v>1090.9960000000001</c:v>
                </c:pt>
                <c:pt idx="38">
                  <c:v>1120.482</c:v>
                </c:pt>
                <c:pt idx="39">
                  <c:v>1149.9690000000001</c:v>
                </c:pt>
                <c:pt idx="40">
                  <c:v>1179.4549999999999</c:v>
                </c:pt>
                <c:pt idx="41">
                  <c:v>1208.941</c:v>
                </c:pt>
                <c:pt idx="42">
                  <c:v>1238.4280000000001</c:v>
                </c:pt>
                <c:pt idx="43">
                  <c:v>1267.914</c:v>
                </c:pt>
                <c:pt idx="44">
                  <c:v>1297.4010000000001</c:v>
                </c:pt>
                <c:pt idx="45">
                  <c:v>1340.893</c:v>
                </c:pt>
                <c:pt idx="46">
                  <c:v>1365.5139999999999</c:v>
                </c:pt>
                <c:pt idx="47">
                  <c:v>1386.742</c:v>
                </c:pt>
                <c:pt idx="48">
                  <c:v>1400.019</c:v>
                </c:pt>
                <c:pt idx="49">
                  <c:v>1408.3869999999999</c:v>
                </c:pt>
                <c:pt idx="50">
                  <c:v>1413.2049999999999</c:v>
                </c:pt>
                <c:pt idx="51">
                  <c:v>1419.454</c:v>
                </c:pt>
                <c:pt idx="52">
                  <c:v>1423.201</c:v>
                </c:pt>
                <c:pt idx="53">
                  <c:v>1425.1120000000001</c:v>
                </c:pt>
                <c:pt idx="54">
                  <c:v>1427.0219999999999</c:v>
                </c:pt>
                <c:pt idx="55">
                  <c:v>1428.933</c:v>
                </c:pt>
                <c:pt idx="56">
                  <c:v>1430.8440000000001</c:v>
                </c:pt>
                <c:pt idx="57">
                  <c:v>1432.6410000000001</c:v>
                </c:pt>
                <c:pt idx="58">
                  <c:v>1434.2829999999999</c:v>
                </c:pt>
                <c:pt idx="59">
                  <c:v>1435.624</c:v>
                </c:pt>
                <c:pt idx="60">
                  <c:v>1436.9649999999999</c:v>
                </c:pt>
                <c:pt idx="61">
                  <c:v>1438.3050000000001</c:v>
                </c:pt>
                <c:pt idx="62">
                  <c:v>1439.646</c:v>
                </c:pt>
                <c:pt idx="63">
                  <c:v>1440.9870000000001</c:v>
                </c:pt>
                <c:pt idx="64">
                  <c:v>1442.328</c:v>
                </c:pt>
                <c:pt idx="65">
                  <c:v>1443.6679999999999</c:v>
                </c:pt>
                <c:pt idx="66">
                  <c:v>1444.78</c:v>
                </c:pt>
                <c:pt idx="67">
                  <c:v>1445.5640000000001</c:v>
                </c:pt>
                <c:pt idx="68">
                  <c:v>1446.3489999999999</c:v>
                </c:pt>
                <c:pt idx="69">
                  <c:v>1447.133</c:v>
                </c:pt>
                <c:pt idx="70">
                  <c:v>1447.9179999999999</c:v>
                </c:pt>
                <c:pt idx="71">
                  <c:v>1448.702</c:v>
                </c:pt>
                <c:pt idx="72">
                  <c:v>1449.4870000000001</c:v>
                </c:pt>
                <c:pt idx="73">
                  <c:v>1449.8810000000001</c:v>
                </c:pt>
                <c:pt idx="74">
                  <c:v>1450.2739999999999</c:v>
                </c:pt>
                <c:pt idx="75">
                  <c:v>1450.6679999999999</c:v>
                </c:pt>
                <c:pt idx="76">
                  <c:v>1451.0609999999999</c:v>
                </c:pt>
                <c:pt idx="77">
                  <c:v>1451.028</c:v>
                </c:pt>
                <c:pt idx="78">
                  <c:v>1450.9949999999999</c:v>
                </c:pt>
                <c:pt idx="79">
                  <c:v>1449.5519999999999</c:v>
                </c:pt>
                <c:pt idx="80">
                  <c:v>1448.0229999999999</c:v>
                </c:pt>
                <c:pt idx="81">
                  <c:v>1446.4949999999999</c:v>
                </c:pt>
                <c:pt idx="82">
                  <c:v>1444.9670000000001</c:v>
                </c:pt>
                <c:pt idx="83">
                  <c:v>1443.4390000000001</c:v>
                </c:pt>
                <c:pt idx="84">
                  <c:v>1441.9110000000001</c:v>
                </c:pt>
                <c:pt idx="85">
                  <c:v>1440.383</c:v>
                </c:pt>
                <c:pt idx="86">
                  <c:v>1438.855</c:v>
                </c:pt>
                <c:pt idx="87">
                  <c:v>1437.327</c:v>
                </c:pt>
                <c:pt idx="88">
                  <c:v>1435.798</c:v>
                </c:pt>
                <c:pt idx="89">
                  <c:v>1434.27</c:v>
                </c:pt>
                <c:pt idx="90">
                  <c:v>1432.742</c:v>
                </c:pt>
                <c:pt idx="91">
                  <c:v>1431.2139999999999</c:v>
                </c:pt>
                <c:pt idx="92">
                  <c:v>1429.6859999999999</c:v>
                </c:pt>
                <c:pt idx="93">
                  <c:v>1428.1579999999999</c:v>
                </c:pt>
                <c:pt idx="94">
                  <c:v>1426.63</c:v>
                </c:pt>
                <c:pt idx="95">
                  <c:v>1425.1020000000001</c:v>
                </c:pt>
                <c:pt idx="96">
                  <c:v>1423.5740000000001</c:v>
                </c:pt>
                <c:pt idx="97">
                  <c:v>1422.046</c:v>
                </c:pt>
                <c:pt idx="98">
                  <c:v>1420.518</c:v>
                </c:pt>
                <c:pt idx="99">
                  <c:v>1418.99</c:v>
                </c:pt>
                <c:pt idx="100">
                  <c:v>1417.462</c:v>
                </c:pt>
                <c:pt idx="101">
                  <c:v>1415.934</c:v>
                </c:pt>
                <c:pt idx="102">
                  <c:v>1414.4059999999999</c:v>
                </c:pt>
                <c:pt idx="103">
                  <c:v>1412.877</c:v>
                </c:pt>
                <c:pt idx="104">
                  <c:v>1411.3489999999999</c:v>
                </c:pt>
                <c:pt idx="105">
                  <c:v>1409.8209999999999</c:v>
                </c:pt>
                <c:pt idx="106">
                  <c:v>1408.2929999999999</c:v>
                </c:pt>
                <c:pt idx="107">
                  <c:v>1406.7650000000001</c:v>
                </c:pt>
                <c:pt idx="108">
                  <c:v>1405.2370000000001</c:v>
                </c:pt>
                <c:pt idx="109">
                  <c:v>1403.7090000000001</c:v>
                </c:pt>
                <c:pt idx="110">
                  <c:v>1402.181</c:v>
                </c:pt>
                <c:pt idx="111">
                  <c:v>1400.653</c:v>
                </c:pt>
                <c:pt idx="112">
                  <c:v>1399.125</c:v>
                </c:pt>
                <c:pt idx="113">
                  <c:v>1397.597</c:v>
                </c:pt>
                <c:pt idx="114">
                  <c:v>1396.069</c:v>
                </c:pt>
                <c:pt idx="115">
                  <c:v>1394.5409999999999</c:v>
                </c:pt>
                <c:pt idx="116">
                  <c:v>1393.0129999999999</c:v>
                </c:pt>
                <c:pt idx="117">
                  <c:v>1391.4849999999999</c:v>
                </c:pt>
                <c:pt idx="118">
                  <c:v>1389.9559999999999</c:v>
                </c:pt>
                <c:pt idx="119">
                  <c:v>1388.4280000000001</c:v>
                </c:pt>
                <c:pt idx="120">
                  <c:v>1386.9</c:v>
                </c:pt>
                <c:pt idx="121">
                  <c:v>1385.3720000000001</c:v>
                </c:pt>
                <c:pt idx="122">
                  <c:v>1383.8440000000001</c:v>
                </c:pt>
                <c:pt idx="123">
                  <c:v>1382.212</c:v>
                </c:pt>
                <c:pt idx="124">
                  <c:v>1380.579</c:v>
                </c:pt>
                <c:pt idx="125">
                  <c:v>1378.9459999999999</c:v>
                </c:pt>
                <c:pt idx="126">
                  <c:v>1377.3130000000001</c:v>
                </c:pt>
                <c:pt idx="127">
                  <c:v>1375.6659999999999</c:v>
                </c:pt>
                <c:pt idx="128">
                  <c:v>1373.989</c:v>
                </c:pt>
                <c:pt idx="129">
                  <c:v>1372.3140000000001</c:v>
                </c:pt>
                <c:pt idx="130">
                  <c:v>1370.6389999999999</c:v>
                </c:pt>
                <c:pt idx="131">
                  <c:v>1368.9639999999999</c:v>
                </c:pt>
                <c:pt idx="132">
                  <c:v>1367.289</c:v>
                </c:pt>
                <c:pt idx="133">
                  <c:v>1365.614</c:v>
                </c:pt>
                <c:pt idx="134">
                  <c:v>1363.9390000000001</c:v>
                </c:pt>
                <c:pt idx="135">
                  <c:v>1362.2639999999999</c:v>
                </c:pt>
                <c:pt idx="136">
                  <c:v>1360.59</c:v>
                </c:pt>
                <c:pt idx="137">
                  <c:v>1358.915</c:v>
                </c:pt>
                <c:pt idx="138">
                  <c:v>1357.24</c:v>
                </c:pt>
                <c:pt idx="139">
                  <c:v>1355.566</c:v>
                </c:pt>
                <c:pt idx="140">
                  <c:v>1353.8920000000001</c:v>
                </c:pt>
                <c:pt idx="141">
                  <c:v>1352.2180000000001</c:v>
                </c:pt>
                <c:pt idx="142">
                  <c:v>1350.5440000000001</c:v>
                </c:pt>
                <c:pt idx="143">
                  <c:v>1348.87</c:v>
                </c:pt>
                <c:pt idx="144">
                  <c:v>1347.1969999999999</c:v>
                </c:pt>
                <c:pt idx="145">
                  <c:v>1345.5250000000001</c:v>
                </c:pt>
                <c:pt idx="146">
                  <c:v>1343.8530000000001</c:v>
                </c:pt>
                <c:pt idx="147">
                  <c:v>1342.1289999999999</c:v>
                </c:pt>
                <c:pt idx="148">
                  <c:v>1340.402</c:v>
                </c:pt>
                <c:pt idx="149">
                  <c:v>1338.5709999999999</c:v>
                </c:pt>
                <c:pt idx="150">
                  <c:v>1336.7349999999999</c:v>
                </c:pt>
                <c:pt idx="151">
                  <c:v>1334.8989999999999</c:v>
                </c:pt>
                <c:pt idx="152">
                  <c:v>1333.0630000000001</c:v>
                </c:pt>
                <c:pt idx="153">
                  <c:v>1331.2270000000001</c:v>
                </c:pt>
                <c:pt idx="154">
                  <c:v>1329.3910000000001</c:v>
                </c:pt>
                <c:pt idx="155">
                  <c:v>1327.556</c:v>
                </c:pt>
                <c:pt idx="156">
                  <c:v>1325.72</c:v>
                </c:pt>
                <c:pt idx="157">
                  <c:v>1323.884</c:v>
                </c:pt>
                <c:pt idx="158">
                  <c:v>1322.048</c:v>
                </c:pt>
                <c:pt idx="159">
                  <c:v>1320.212</c:v>
                </c:pt>
                <c:pt idx="160">
                  <c:v>1318.376</c:v>
                </c:pt>
                <c:pt idx="161">
                  <c:v>1316.5409999999999</c:v>
                </c:pt>
                <c:pt idx="162">
                  <c:v>1314.7049999999999</c:v>
                </c:pt>
                <c:pt idx="163">
                  <c:v>1312.8689999999999</c:v>
                </c:pt>
                <c:pt idx="164">
                  <c:v>1311.0329999999999</c:v>
                </c:pt>
                <c:pt idx="165">
                  <c:v>1309.1969999999999</c:v>
                </c:pt>
                <c:pt idx="166">
                  <c:v>1307.3610000000001</c:v>
                </c:pt>
                <c:pt idx="167">
                  <c:v>1305.5260000000001</c:v>
                </c:pt>
                <c:pt idx="168">
                  <c:v>1303.69</c:v>
                </c:pt>
                <c:pt idx="169">
                  <c:v>1301.7909999999999</c:v>
                </c:pt>
                <c:pt idx="170">
                  <c:v>1299.6300000000001</c:v>
                </c:pt>
                <c:pt idx="171">
                  <c:v>1297.4770000000001</c:v>
                </c:pt>
                <c:pt idx="172">
                  <c:v>1295.3219999999999</c:v>
                </c:pt>
                <c:pt idx="173">
                  <c:v>1293.1669999999999</c:v>
                </c:pt>
                <c:pt idx="174">
                  <c:v>1291.0119999999999</c:v>
                </c:pt>
                <c:pt idx="175">
                  <c:v>1288.8579999999999</c:v>
                </c:pt>
                <c:pt idx="176">
                  <c:v>1286.703</c:v>
                </c:pt>
                <c:pt idx="177">
                  <c:v>1284.548</c:v>
                </c:pt>
                <c:pt idx="178">
                  <c:v>1282.393</c:v>
                </c:pt>
                <c:pt idx="179">
                  <c:v>1280.239</c:v>
                </c:pt>
                <c:pt idx="180">
                  <c:v>1278.0840000000001</c:v>
                </c:pt>
                <c:pt idx="181">
                  <c:v>1275.9290000000001</c:v>
                </c:pt>
                <c:pt idx="182">
                  <c:v>1273.7739999999999</c:v>
                </c:pt>
                <c:pt idx="183">
                  <c:v>1271.6189999999999</c:v>
                </c:pt>
                <c:pt idx="184">
                  <c:v>1269.4649999999999</c:v>
                </c:pt>
                <c:pt idx="185">
                  <c:v>1267.31</c:v>
                </c:pt>
                <c:pt idx="186">
                  <c:v>1265.155</c:v>
                </c:pt>
                <c:pt idx="187">
                  <c:v>1262.9939999999999</c:v>
                </c:pt>
                <c:pt idx="188">
                  <c:v>1260.8330000000001</c:v>
                </c:pt>
                <c:pt idx="189">
                  <c:v>1258.672</c:v>
                </c:pt>
                <c:pt idx="190">
                  <c:v>1256.511</c:v>
                </c:pt>
                <c:pt idx="191">
                  <c:v>1254.3499999999999</c:v>
                </c:pt>
                <c:pt idx="192">
                  <c:v>1252.1690000000001</c:v>
                </c:pt>
                <c:pt idx="193">
                  <c:v>1249.9870000000001</c:v>
                </c:pt>
                <c:pt idx="194">
                  <c:v>1247.806</c:v>
                </c:pt>
                <c:pt idx="195">
                  <c:v>1245.624</c:v>
                </c:pt>
                <c:pt idx="196">
                  <c:v>1243.442</c:v>
                </c:pt>
                <c:pt idx="197">
                  <c:v>1241.26</c:v>
                </c:pt>
                <c:pt idx="198">
                  <c:v>1239.079</c:v>
                </c:pt>
                <c:pt idx="199">
                  <c:v>1236.8969999999999</c:v>
                </c:pt>
                <c:pt idx="200">
                  <c:v>1234.7149999999999</c:v>
                </c:pt>
                <c:pt idx="201">
                  <c:v>1232.5340000000001</c:v>
                </c:pt>
                <c:pt idx="202">
                  <c:v>1230.271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C58-AC21-18D94975991C}"/>
            </c:ext>
          </c:extLst>
        </c:ser>
        <c:ser>
          <c:idx val="1"/>
          <c:order val="1"/>
          <c:tx>
            <c:v>SIN P-Delta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 ambos juntos'!$H$5:$H$209</c:f>
              <c:numCache>
                <c:formatCode>General</c:formatCode>
                <c:ptCount val="205"/>
                <c:pt idx="0">
                  <c:v>1.716E-14</c:v>
                </c:pt>
                <c:pt idx="1">
                  <c:v>0.96666700000000005</c:v>
                </c:pt>
                <c:pt idx="2">
                  <c:v>1.933333</c:v>
                </c:pt>
                <c:pt idx="3">
                  <c:v>2.9</c:v>
                </c:pt>
                <c:pt idx="4">
                  <c:v>3.8666670000000001</c:v>
                </c:pt>
                <c:pt idx="5">
                  <c:v>4.8333329999999997</c:v>
                </c:pt>
                <c:pt idx="6">
                  <c:v>5.8</c:v>
                </c:pt>
                <c:pt idx="7">
                  <c:v>6.766667</c:v>
                </c:pt>
                <c:pt idx="8">
                  <c:v>7.733333</c:v>
                </c:pt>
                <c:pt idx="9">
                  <c:v>8.6999999999999993</c:v>
                </c:pt>
                <c:pt idx="10">
                  <c:v>9.6666670000000003</c:v>
                </c:pt>
                <c:pt idx="11">
                  <c:v>10.633333</c:v>
                </c:pt>
                <c:pt idx="12">
                  <c:v>11.6</c:v>
                </c:pt>
                <c:pt idx="13">
                  <c:v>12.566667000000001</c:v>
                </c:pt>
                <c:pt idx="14">
                  <c:v>13.533333000000001</c:v>
                </c:pt>
                <c:pt idx="15">
                  <c:v>14.5</c:v>
                </c:pt>
                <c:pt idx="16">
                  <c:v>15.466666999999999</c:v>
                </c:pt>
                <c:pt idx="17">
                  <c:v>16.433333000000001</c:v>
                </c:pt>
                <c:pt idx="18">
                  <c:v>17.399999999999999</c:v>
                </c:pt>
                <c:pt idx="19">
                  <c:v>18.366667</c:v>
                </c:pt>
                <c:pt idx="20">
                  <c:v>19.333333</c:v>
                </c:pt>
                <c:pt idx="21">
                  <c:v>20.3</c:v>
                </c:pt>
                <c:pt idx="22">
                  <c:v>21.266667000000002</c:v>
                </c:pt>
                <c:pt idx="23">
                  <c:v>22.233332999999998</c:v>
                </c:pt>
                <c:pt idx="24">
                  <c:v>23.2</c:v>
                </c:pt>
                <c:pt idx="25">
                  <c:v>24.166667</c:v>
                </c:pt>
                <c:pt idx="26">
                  <c:v>25.133333</c:v>
                </c:pt>
                <c:pt idx="27">
                  <c:v>26.1</c:v>
                </c:pt>
                <c:pt idx="28">
                  <c:v>27.066666999999999</c:v>
                </c:pt>
                <c:pt idx="29">
                  <c:v>28.033332999999999</c:v>
                </c:pt>
                <c:pt idx="30">
                  <c:v>29</c:v>
                </c:pt>
                <c:pt idx="31">
                  <c:v>29.966667000000001</c:v>
                </c:pt>
                <c:pt idx="32">
                  <c:v>30.933333000000001</c:v>
                </c:pt>
                <c:pt idx="33">
                  <c:v>31.9</c:v>
                </c:pt>
                <c:pt idx="34">
                  <c:v>32.866667</c:v>
                </c:pt>
                <c:pt idx="35">
                  <c:v>33.833333000000003</c:v>
                </c:pt>
                <c:pt idx="36">
                  <c:v>34.799999999999997</c:v>
                </c:pt>
                <c:pt idx="37">
                  <c:v>35.766666999999998</c:v>
                </c:pt>
                <c:pt idx="38">
                  <c:v>36.733333000000002</c:v>
                </c:pt>
                <c:pt idx="39">
                  <c:v>37.700000000000003</c:v>
                </c:pt>
                <c:pt idx="40">
                  <c:v>38.666666999999997</c:v>
                </c:pt>
                <c:pt idx="41">
                  <c:v>39.633333</c:v>
                </c:pt>
                <c:pt idx="42">
                  <c:v>40.6</c:v>
                </c:pt>
                <c:pt idx="43">
                  <c:v>41.566667000000002</c:v>
                </c:pt>
                <c:pt idx="44">
                  <c:v>42.533332999999999</c:v>
                </c:pt>
                <c:pt idx="45">
                  <c:v>43.757294999999999</c:v>
                </c:pt>
                <c:pt idx="46">
                  <c:v>45.035241999999997</c:v>
                </c:pt>
                <c:pt idx="47">
                  <c:v>46.233193999999997</c:v>
                </c:pt>
                <c:pt idx="48">
                  <c:v>47.199860000000001</c:v>
                </c:pt>
                <c:pt idx="49">
                  <c:v>48.512681999999998</c:v>
                </c:pt>
                <c:pt idx="50">
                  <c:v>50.212150999999999</c:v>
                </c:pt>
                <c:pt idx="51">
                  <c:v>51.178818</c:v>
                </c:pt>
                <c:pt idx="52">
                  <c:v>52.145485000000001</c:v>
                </c:pt>
                <c:pt idx="53">
                  <c:v>53.112150999999997</c:v>
                </c:pt>
                <c:pt idx="54">
                  <c:v>54.078817999999998</c:v>
                </c:pt>
                <c:pt idx="55">
                  <c:v>55.045484999999999</c:v>
                </c:pt>
                <c:pt idx="56">
                  <c:v>56.012151000000003</c:v>
                </c:pt>
                <c:pt idx="57">
                  <c:v>56.978817999999997</c:v>
                </c:pt>
                <c:pt idx="58">
                  <c:v>57.945484999999998</c:v>
                </c:pt>
                <c:pt idx="59">
                  <c:v>58.912151000000001</c:v>
                </c:pt>
                <c:pt idx="60">
                  <c:v>59.878818000000003</c:v>
                </c:pt>
                <c:pt idx="61">
                  <c:v>60.845484999999996</c:v>
                </c:pt>
                <c:pt idx="62">
                  <c:v>61.812151</c:v>
                </c:pt>
                <c:pt idx="63">
                  <c:v>62.778818000000001</c:v>
                </c:pt>
                <c:pt idx="64">
                  <c:v>63.745485000000002</c:v>
                </c:pt>
                <c:pt idx="65">
                  <c:v>64.712151000000006</c:v>
                </c:pt>
                <c:pt idx="66">
                  <c:v>65.678818000000007</c:v>
                </c:pt>
                <c:pt idx="67">
                  <c:v>66.645484999999994</c:v>
                </c:pt>
                <c:pt idx="68">
                  <c:v>67.612150999999997</c:v>
                </c:pt>
                <c:pt idx="69">
                  <c:v>68.578817999999998</c:v>
                </c:pt>
                <c:pt idx="70">
                  <c:v>69.545484999999999</c:v>
                </c:pt>
                <c:pt idx="71">
                  <c:v>70.512151000000003</c:v>
                </c:pt>
                <c:pt idx="72">
                  <c:v>71.478818000000004</c:v>
                </c:pt>
                <c:pt idx="73">
                  <c:v>72.445485000000005</c:v>
                </c:pt>
                <c:pt idx="74">
                  <c:v>73.412150999999994</c:v>
                </c:pt>
                <c:pt idx="75">
                  <c:v>74.378817999999995</c:v>
                </c:pt>
                <c:pt idx="76">
                  <c:v>75.345484999999996</c:v>
                </c:pt>
                <c:pt idx="77">
                  <c:v>76.312151</c:v>
                </c:pt>
                <c:pt idx="78">
                  <c:v>77.278818000000001</c:v>
                </c:pt>
                <c:pt idx="79">
                  <c:v>78.245485000000002</c:v>
                </c:pt>
                <c:pt idx="80">
                  <c:v>79.212151000000006</c:v>
                </c:pt>
                <c:pt idx="81">
                  <c:v>80.178818000000007</c:v>
                </c:pt>
                <c:pt idx="82">
                  <c:v>81.145484999999994</c:v>
                </c:pt>
                <c:pt idx="83">
                  <c:v>82.112150999999997</c:v>
                </c:pt>
                <c:pt idx="84">
                  <c:v>83.078817999999998</c:v>
                </c:pt>
                <c:pt idx="85">
                  <c:v>84.045484999999999</c:v>
                </c:pt>
                <c:pt idx="86">
                  <c:v>85.012151000000003</c:v>
                </c:pt>
                <c:pt idx="87">
                  <c:v>85.978818000000004</c:v>
                </c:pt>
                <c:pt idx="88">
                  <c:v>86.945485000000005</c:v>
                </c:pt>
                <c:pt idx="89">
                  <c:v>87.912150999999994</c:v>
                </c:pt>
                <c:pt idx="90">
                  <c:v>88.878817999999995</c:v>
                </c:pt>
                <c:pt idx="91">
                  <c:v>89.845484999999996</c:v>
                </c:pt>
                <c:pt idx="92">
                  <c:v>90.812151</c:v>
                </c:pt>
                <c:pt idx="93">
                  <c:v>91.778818000000001</c:v>
                </c:pt>
                <c:pt idx="94">
                  <c:v>92.745485000000002</c:v>
                </c:pt>
                <c:pt idx="95">
                  <c:v>93.712151000000006</c:v>
                </c:pt>
                <c:pt idx="96">
                  <c:v>94.678818000000007</c:v>
                </c:pt>
                <c:pt idx="97">
                  <c:v>95.645484999999994</c:v>
                </c:pt>
                <c:pt idx="98">
                  <c:v>96.612150999999997</c:v>
                </c:pt>
                <c:pt idx="99">
                  <c:v>97.578817999999998</c:v>
                </c:pt>
                <c:pt idx="100">
                  <c:v>98.545484999999999</c:v>
                </c:pt>
                <c:pt idx="101">
                  <c:v>99.512151000000003</c:v>
                </c:pt>
                <c:pt idx="102">
                  <c:v>100.478818</c:v>
                </c:pt>
                <c:pt idx="103">
                  <c:v>101.44548500000001</c:v>
                </c:pt>
                <c:pt idx="104">
                  <c:v>102.41215099999999</c:v>
                </c:pt>
                <c:pt idx="105">
                  <c:v>103.378818</c:v>
                </c:pt>
                <c:pt idx="106">
                  <c:v>104.345485</c:v>
                </c:pt>
                <c:pt idx="107">
                  <c:v>105.312151</c:v>
                </c:pt>
                <c:pt idx="108">
                  <c:v>106.278818</c:v>
                </c:pt>
                <c:pt idx="109">
                  <c:v>107.245485</c:v>
                </c:pt>
                <c:pt idx="110">
                  <c:v>108.21215100000001</c:v>
                </c:pt>
                <c:pt idx="111">
                  <c:v>109.17881800000001</c:v>
                </c:pt>
                <c:pt idx="112">
                  <c:v>110.14548499999999</c:v>
                </c:pt>
                <c:pt idx="113">
                  <c:v>111.112151</c:v>
                </c:pt>
                <c:pt idx="114">
                  <c:v>112.078818</c:v>
                </c:pt>
                <c:pt idx="115">
                  <c:v>113.045485</c:v>
                </c:pt>
                <c:pt idx="116">
                  <c:v>114.012151</c:v>
                </c:pt>
                <c:pt idx="117">
                  <c:v>114.978818</c:v>
                </c:pt>
                <c:pt idx="118">
                  <c:v>115.94548500000001</c:v>
                </c:pt>
                <c:pt idx="119">
                  <c:v>116.91215099999999</c:v>
                </c:pt>
                <c:pt idx="120">
                  <c:v>117.878818</c:v>
                </c:pt>
                <c:pt idx="121">
                  <c:v>118.845485</c:v>
                </c:pt>
                <c:pt idx="122">
                  <c:v>119.812151</c:v>
                </c:pt>
                <c:pt idx="123">
                  <c:v>120.778818</c:v>
                </c:pt>
                <c:pt idx="124">
                  <c:v>121.745485</c:v>
                </c:pt>
                <c:pt idx="125">
                  <c:v>122.71215100000001</c:v>
                </c:pt>
                <c:pt idx="126">
                  <c:v>123.67881800000001</c:v>
                </c:pt>
                <c:pt idx="127">
                  <c:v>124.64548499999999</c:v>
                </c:pt>
                <c:pt idx="128">
                  <c:v>125.612151</c:v>
                </c:pt>
                <c:pt idx="129">
                  <c:v>126.578818</c:v>
                </c:pt>
                <c:pt idx="130">
                  <c:v>127.545485</c:v>
                </c:pt>
                <c:pt idx="131">
                  <c:v>128.51215099999999</c:v>
                </c:pt>
                <c:pt idx="132">
                  <c:v>129.47881799999999</c:v>
                </c:pt>
                <c:pt idx="133">
                  <c:v>130.44548499999999</c:v>
                </c:pt>
                <c:pt idx="134">
                  <c:v>131.41215099999999</c:v>
                </c:pt>
                <c:pt idx="135">
                  <c:v>132.378818</c:v>
                </c:pt>
                <c:pt idx="136">
                  <c:v>133.345485</c:v>
                </c:pt>
                <c:pt idx="137">
                  <c:v>134.312151</c:v>
                </c:pt>
                <c:pt idx="138">
                  <c:v>135.278818</c:v>
                </c:pt>
                <c:pt idx="139">
                  <c:v>136.245485</c:v>
                </c:pt>
                <c:pt idx="140">
                  <c:v>137.21215100000001</c:v>
                </c:pt>
                <c:pt idx="141">
                  <c:v>138.17881800000001</c:v>
                </c:pt>
                <c:pt idx="142">
                  <c:v>139.14548500000001</c:v>
                </c:pt>
                <c:pt idx="143">
                  <c:v>140.11215100000001</c:v>
                </c:pt>
                <c:pt idx="144">
                  <c:v>141.07881800000001</c:v>
                </c:pt>
                <c:pt idx="145">
                  <c:v>142.04548500000001</c:v>
                </c:pt>
                <c:pt idx="146">
                  <c:v>143.01215099999999</c:v>
                </c:pt>
                <c:pt idx="147">
                  <c:v>143.97881799999999</c:v>
                </c:pt>
                <c:pt idx="148">
                  <c:v>144.94548499999999</c:v>
                </c:pt>
                <c:pt idx="149">
                  <c:v>145.91215099999999</c:v>
                </c:pt>
                <c:pt idx="150">
                  <c:v>146.878818</c:v>
                </c:pt>
                <c:pt idx="151">
                  <c:v>147.845485</c:v>
                </c:pt>
                <c:pt idx="152">
                  <c:v>148.812151</c:v>
                </c:pt>
                <c:pt idx="153">
                  <c:v>149.778818</c:v>
                </c:pt>
                <c:pt idx="154">
                  <c:v>150.745485</c:v>
                </c:pt>
                <c:pt idx="155">
                  <c:v>151.71215100000001</c:v>
                </c:pt>
                <c:pt idx="156">
                  <c:v>152.67881800000001</c:v>
                </c:pt>
                <c:pt idx="157">
                  <c:v>153.64548500000001</c:v>
                </c:pt>
                <c:pt idx="158">
                  <c:v>154.61215100000001</c:v>
                </c:pt>
                <c:pt idx="159">
                  <c:v>155.57881800000001</c:v>
                </c:pt>
                <c:pt idx="160">
                  <c:v>156.54548500000001</c:v>
                </c:pt>
                <c:pt idx="161">
                  <c:v>157.51215099999999</c:v>
                </c:pt>
                <c:pt idx="162">
                  <c:v>158.47881799999999</c:v>
                </c:pt>
                <c:pt idx="163">
                  <c:v>159.44548499999999</c:v>
                </c:pt>
                <c:pt idx="164">
                  <c:v>160.41215099999999</c:v>
                </c:pt>
                <c:pt idx="165">
                  <c:v>161.378818</c:v>
                </c:pt>
                <c:pt idx="166">
                  <c:v>162.345485</c:v>
                </c:pt>
                <c:pt idx="167">
                  <c:v>163.312151</c:v>
                </c:pt>
                <c:pt idx="168">
                  <c:v>164.278818</c:v>
                </c:pt>
                <c:pt idx="169">
                  <c:v>165.245485</c:v>
                </c:pt>
                <c:pt idx="170">
                  <c:v>166.21215100000001</c:v>
                </c:pt>
                <c:pt idx="171">
                  <c:v>167.17881800000001</c:v>
                </c:pt>
                <c:pt idx="172">
                  <c:v>168.14548500000001</c:v>
                </c:pt>
                <c:pt idx="173">
                  <c:v>169.11215100000001</c:v>
                </c:pt>
                <c:pt idx="174">
                  <c:v>170.07881800000001</c:v>
                </c:pt>
                <c:pt idx="175">
                  <c:v>171.04548500000001</c:v>
                </c:pt>
                <c:pt idx="176">
                  <c:v>172.01215099999999</c:v>
                </c:pt>
                <c:pt idx="177">
                  <c:v>172.97881799999999</c:v>
                </c:pt>
                <c:pt idx="178">
                  <c:v>173.94548499999999</c:v>
                </c:pt>
                <c:pt idx="179">
                  <c:v>174.91215099999999</c:v>
                </c:pt>
                <c:pt idx="180">
                  <c:v>175.878818</c:v>
                </c:pt>
                <c:pt idx="181">
                  <c:v>176.845485</c:v>
                </c:pt>
                <c:pt idx="182">
                  <c:v>177.812151</c:v>
                </c:pt>
                <c:pt idx="183">
                  <c:v>178.778818</c:v>
                </c:pt>
                <c:pt idx="184">
                  <c:v>179.745485</c:v>
                </c:pt>
                <c:pt idx="185">
                  <c:v>180.71215100000001</c:v>
                </c:pt>
                <c:pt idx="186">
                  <c:v>181.67881800000001</c:v>
                </c:pt>
                <c:pt idx="187">
                  <c:v>182.64548500000001</c:v>
                </c:pt>
                <c:pt idx="188">
                  <c:v>183.61215100000001</c:v>
                </c:pt>
                <c:pt idx="189">
                  <c:v>184.57881800000001</c:v>
                </c:pt>
                <c:pt idx="190">
                  <c:v>185.54548500000001</c:v>
                </c:pt>
                <c:pt idx="191">
                  <c:v>186.51215099999999</c:v>
                </c:pt>
                <c:pt idx="192">
                  <c:v>187.47881799999999</c:v>
                </c:pt>
                <c:pt idx="193">
                  <c:v>188.44548499999999</c:v>
                </c:pt>
                <c:pt idx="194">
                  <c:v>189.41215099999999</c:v>
                </c:pt>
                <c:pt idx="195">
                  <c:v>190.378818</c:v>
                </c:pt>
                <c:pt idx="196">
                  <c:v>191.345485</c:v>
                </c:pt>
                <c:pt idx="197">
                  <c:v>192.312151</c:v>
                </c:pt>
                <c:pt idx="198">
                  <c:v>193.278818</c:v>
                </c:pt>
                <c:pt idx="199">
                  <c:v>194.245485</c:v>
                </c:pt>
                <c:pt idx="200">
                  <c:v>195.21215100000001</c:v>
                </c:pt>
                <c:pt idx="201">
                  <c:v>196.17881800000001</c:v>
                </c:pt>
                <c:pt idx="202">
                  <c:v>197.14548500000001</c:v>
                </c:pt>
                <c:pt idx="203">
                  <c:v>198.11215100000001</c:v>
                </c:pt>
                <c:pt idx="204">
                  <c:v>199.07881800000001</c:v>
                </c:pt>
              </c:numCache>
            </c:numRef>
          </c:xVal>
          <c:yVal>
            <c:numRef>
              <c:f>'Plot ambos juntos'!$J$5:$J$209</c:f>
              <c:numCache>
                <c:formatCode>General</c:formatCode>
                <c:ptCount val="205"/>
                <c:pt idx="0">
                  <c:v>0</c:v>
                </c:pt>
                <c:pt idx="1">
                  <c:v>30.425999999999998</c:v>
                </c:pt>
                <c:pt idx="2">
                  <c:v>60.851999999999997</c:v>
                </c:pt>
                <c:pt idx="3">
                  <c:v>91.278000000000006</c:v>
                </c:pt>
                <c:pt idx="4">
                  <c:v>121.70399999999999</c:v>
                </c:pt>
                <c:pt idx="5">
                  <c:v>152.13</c:v>
                </c:pt>
                <c:pt idx="6">
                  <c:v>182.55600000000001</c:v>
                </c:pt>
                <c:pt idx="7">
                  <c:v>212.982</c:v>
                </c:pt>
                <c:pt idx="8">
                  <c:v>243.40700000000001</c:v>
                </c:pt>
                <c:pt idx="9">
                  <c:v>273.83300000000003</c:v>
                </c:pt>
                <c:pt idx="10">
                  <c:v>304.25900000000001</c:v>
                </c:pt>
                <c:pt idx="11">
                  <c:v>334.685</c:v>
                </c:pt>
                <c:pt idx="12">
                  <c:v>365.11099999999999</c:v>
                </c:pt>
                <c:pt idx="13">
                  <c:v>395.53699999999998</c:v>
                </c:pt>
                <c:pt idx="14">
                  <c:v>425.96300000000002</c:v>
                </c:pt>
                <c:pt idx="15">
                  <c:v>456.38900000000001</c:v>
                </c:pt>
                <c:pt idx="16">
                  <c:v>486.815</c:v>
                </c:pt>
                <c:pt idx="17">
                  <c:v>517.24099999999999</c:v>
                </c:pt>
                <c:pt idx="18">
                  <c:v>547.66700000000003</c:v>
                </c:pt>
                <c:pt idx="19">
                  <c:v>578.09299999999996</c:v>
                </c:pt>
                <c:pt idx="20">
                  <c:v>608.51900000000001</c:v>
                </c:pt>
                <c:pt idx="21">
                  <c:v>638.94500000000005</c:v>
                </c:pt>
                <c:pt idx="22">
                  <c:v>669.37099999999998</c:v>
                </c:pt>
                <c:pt idx="23">
                  <c:v>699.79700000000003</c:v>
                </c:pt>
                <c:pt idx="24">
                  <c:v>730.22199999999998</c:v>
                </c:pt>
                <c:pt idx="25">
                  <c:v>760.64800000000002</c:v>
                </c:pt>
                <c:pt idx="26">
                  <c:v>791.07399999999996</c:v>
                </c:pt>
                <c:pt idx="27">
                  <c:v>821.5</c:v>
                </c:pt>
                <c:pt idx="28">
                  <c:v>851.92600000000004</c:v>
                </c:pt>
                <c:pt idx="29">
                  <c:v>882.35199999999998</c:v>
                </c:pt>
                <c:pt idx="30">
                  <c:v>912.77800000000002</c:v>
                </c:pt>
                <c:pt idx="31">
                  <c:v>943.20399999999995</c:v>
                </c:pt>
                <c:pt idx="32">
                  <c:v>973.63</c:v>
                </c:pt>
                <c:pt idx="33">
                  <c:v>1004.056</c:v>
                </c:pt>
                <c:pt idx="34">
                  <c:v>1034.482</c:v>
                </c:pt>
                <c:pt idx="35">
                  <c:v>1064.9079999999999</c:v>
                </c:pt>
                <c:pt idx="36">
                  <c:v>1095.3340000000001</c:v>
                </c:pt>
                <c:pt idx="37">
                  <c:v>1125.76</c:v>
                </c:pt>
                <c:pt idx="38">
                  <c:v>1156.1859999999999</c:v>
                </c:pt>
                <c:pt idx="39">
                  <c:v>1186.6110000000001</c:v>
                </c:pt>
                <c:pt idx="40">
                  <c:v>1217.037</c:v>
                </c:pt>
                <c:pt idx="41">
                  <c:v>1247.463</c:v>
                </c:pt>
                <c:pt idx="42">
                  <c:v>1277.8889999999999</c:v>
                </c:pt>
                <c:pt idx="43">
                  <c:v>1308.3150000000001</c:v>
                </c:pt>
                <c:pt idx="44">
                  <c:v>1338.741</c:v>
                </c:pt>
                <c:pt idx="45">
                  <c:v>1375.56</c:v>
                </c:pt>
                <c:pt idx="46">
                  <c:v>1408.58</c:v>
                </c:pt>
                <c:pt idx="47">
                  <c:v>1429.683</c:v>
                </c:pt>
                <c:pt idx="48">
                  <c:v>1441.5239999999999</c:v>
                </c:pt>
                <c:pt idx="49">
                  <c:v>1455.213</c:v>
                </c:pt>
                <c:pt idx="50">
                  <c:v>1467.818</c:v>
                </c:pt>
                <c:pt idx="51">
                  <c:v>1474.4</c:v>
                </c:pt>
                <c:pt idx="52">
                  <c:v>1480.981</c:v>
                </c:pt>
                <c:pt idx="53">
                  <c:v>1485.107</c:v>
                </c:pt>
                <c:pt idx="54">
                  <c:v>1488.7639999999999</c:v>
                </c:pt>
                <c:pt idx="55">
                  <c:v>1492.42</c:v>
                </c:pt>
                <c:pt idx="56">
                  <c:v>1496.076</c:v>
                </c:pt>
                <c:pt idx="57">
                  <c:v>1499.588</c:v>
                </c:pt>
                <c:pt idx="58">
                  <c:v>1503.1010000000001</c:v>
                </c:pt>
                <c:pt idx="59">
                  <c:v>1506.049</c:v>
                </c:pt>
                <c:pt idx="60">
                  <c:v>1508.998</c:v>
                </c:pt>
                <c:pt idx="61">
                  <c:v>1511.9469999999999</c:v>
                </c:pt>
                <c:pt idx="62">
                  <c:v>1514.895</c:v>
                </c:pt>
                <c:pt idx="63">
                  <c:v>1517.8440000000001</c:v>
                </c:pt>
                <c:pt idx="64">
                  <c:v>1520.7929999999999</c:v>
                </c:pt>
                <c:pt idx="65">
                  <c:v>1523.742</c:v>
                </c:pt>
                <c:pt idx="66">
                  <c:v>1526.0530000000001</c:v>
                </c:pt>
                <c:pt idx="67">
                  <c:v>1528.365</c:v>
                </c:pt>
                <c:pt idx="68">
                  <c:v>1530.6759999999999</c:v>
                </c:pt>
                <c:pt idx="69">
                  <c:v>1532.9880000000001</c:v>
                </c:pt>
                <c:pt idx="70">
                  <c:v>1535.3</c:v>
                </c:pt>
                <c:pt idx="71">
                  <c:v>1537.6110000000001</c:v>
                </c:pt>
                <c:pt idx="72">
                  <c:v>1539.923</c:v>
                </c:pt>
                <c:pt idx="73">
                  <c:v>1542.2349999999999</c:v>
                </c:pt>
                <c:pt idx="74">
                  <c:v>1544.546</c:v>
                </c:pt>
                <c:pt idx="75">
                  <c:v>1546.8579999999999</c:v>
                </c:pt>
                <c:pt idx="76">
                  <c:v>1548.7550000000001</c:v>
                </c:pt>
                <c:pt idx="77">
                  <c:v>1550.652</c:v>
                </c:pt>
                <c:pt idx="78">
                  <c:v>1552.55</c:v>
                </c:pt>
                <c:pt idx="79">
                  <c:v>1554.3920000000001</c:v>
                </c:pt>
                <c:pt idx="80">
                  <c:v>1556.15</c:v>
                </c:pt>
                <c:pt idx="81">
                  <c:v>1557.3779999999999</c:v>
                </c:pt>
                <c:pt idx="82">
                  <c:v>1557.7260000000001</c:v>
                </c:pt>
                <c:pt idx="83">
                  <c:v>1558.0740000000001</c:v>
                </c:pt>
                <c:pt idx="84">
                  <c:v>1558.423</c:v>
                </c:pt>
                <c:pt idx="85">
                  <c:v>1558.771</c:v>
                </c:pt>
                <c:pt idx="86">
                  <c:v>1559.0840000000001</c:v>
                </c:pt>
                <c:pt idx="87">
                  <c:v>1559.328</c:v>
                </c:pt>
                <c:pt idx="88">
                  <c:v>1559.5730000000001</c:v>
                </c:pt>
                <c:pt idx="89">
                  <c:v>1559.818</c:v>
                </c:pt>
                <c:pt idx="90">
                  <c:v>1560.0630000000001</c:v>
                </c:pt>
                <c:pt idx="91">
                  <c:v>1560.307</c:v>
                </c:pt>
                <c:pt idx="92">
                  <c:v>1560.5519999999999</c:v>
                </c:pt>
                <c:pt idx="93">
                  <c:v>1560.797</c:v>
                </c:pt>
                <c:pt idx="94">
                  <c:v>1561.0419999999999</c:v>
                </c:pt>
                <c:pt idx="95">
                  <c:v>1561.2860000000001</c:v>
                </c:pt>
                <c:pt idx="96">
                  <c:v>1561.5309999999999</c:v>
                </c:pt>
                <c:pt idx="97">
                  <c:v>1561.7760000000001</c:v>
                </c:pt>
                <c:pt idx="98">
                  <c:v>1562.021</c:v>
                </c:pt>
                <c:pt idx="99">
                  <c:v>1562.2650000000001</c:v>
                </c:pt>
                <c:pt idx="100">
                  <c:v>1562.51</c:v>
                </c:pt>
                <c:pt idx="101">
                  <c:v>1562.7550000000001</c:v>
                </c:pt>
                <c:pt idx="102">
                  <c:v>1562.999</c:v>
                </c:pt>
                <c:pt idx="103">
                  <c:v>1563.2439999999999</c:v>
                </c:pt>
                <c:pt idx="104">
                  <c:v>1563.489</c:v>
                </c:pt>
                <c:pt idx="105">
                  <c:v>1563.7339999999999</c:v>
                </c:pt>
                <c:pt idx="106">
                  <c:v>1563.9780000000001</c:v>
                </c:pt>
                <c:pt idx="107">
                  <c:v>1564.223</c:v>
                </c:pt>
                <c:pt idx="108">
                  <c:v>1564.4680000000001</c:v>
                </c:pt>
                <c:pt idx="109">
                  <c:v>1564.713</c:v>
                </c:pt>
                <c:pt idx="110">
                  <c:v>1564.9570000000001</c:v>
                </c:pt>
                <c:pt idx="111">
                  <c:v>1565.193</c:v>
                </c:pt>
                <c:pt idx="112">
                  <c:v>1565.4290000000001</c:v>
                </c:pt>
                <c:pt idx="113">
                  <c:v>1565.665</c:v>
                </c:pt>
                <c:pt idx="114">
                  <c:v>1565.8879999999999</c:v>
                </c:pt>
                <c:pt idx="115">
                  <c:v>1566.11</c:v>
                </c:pt>
                <c:pt idx="116">
                  <c:v>1566.3330000000001</c:v>
                </c:pt>
                <c:pt idx="117">
                  <c:v>1566.556</c:v>
                </c:pt>
                <c:pt idx="118">
                  <c:v>1566.779</c:v>
                </c:pt>
                <c:pt idx="119">
                  <c:v>1567.001</c:v>
                </c:pt>
                <c:pt idx="120">
                  <c:v>1567.2239999999999</c:v>
                </c:pt>
                <c:pt idx="121">
                  <c:v>1567.4469999999999</c:v>
                </c:pt>
                <c:pt idx="122">
                  <c:v>1567.67</c:v>
                </c:pt>
                <c:pt idx="123">
                  <c:v>1567.8920000000001</c:v>
                </c:pt>
                <c:pt idx="124">
                  <c:v>1568.115</c:v>
                </c:pt>
                <c:pt idx="125">
                  <c:v>1568.338</c:v>
                </c:pt>
                <c:pt idx="126">
                  <c:v>1568.5609999999999</c:v>
                </c:pt>
                <c:pt idx="127">
                  <c:v>1568.7829999999999</c:v>
                </c:pt>
                <c:pt idx="128">
                  <c:v>1569.0060000000001</c:v>
                </c:pt>
                <c:pt idx="129">
                  <c:v>1569.229</c:v>
                </c:pt>
                <c:pt idx="130">
                  <c:v>1569.451</c:v>
                </c:pt>
                <c:pt idx="131">
                  <c:v>1569.674</c:v>
                </c:pt>
                <c:pt idx="132">
                  <c:v>1569.8969999999999</c:v>
                </c:pt>
                <c:pt idx="133">
                  <c:v>1570.104</c:v>
                </c:pt>
                <c:pt idx="134">
                  <c:v>1570.2829999999999</c:v>
                </c:pt>
                <c:pt idx="135">
                  <c:v>1570.461</c:v>
                </c:pt>
                <c:pt idx="136">
                  <c:v>1570.64</c:v>
                </c:pt>
                <c:pt idx="137">
                  <c:v>1570.819</c:v>
                </c:pt>
                <c:pt idx="138">
                  <c:v>1570.9970000000001</c:v>
                </c:pt>
                <c:pt idx="139">
                  <c:v>1571.1759999999999</c:v>
                </c:pt>
                <c:pt idx="140">
                  <c:v>1571.316</c:v>
                </c:pt>
                <c:pt idx="141">
                  <c:v>1571.316</c:v>
                </c:pt>
                <c:pt idx="142">
                  <c:v>1571.316</c:v>
                </c:pt>
                <c:pt idx="143">
                  <c:v>1571.316</c:v>
                </c:pt>
                <c:pt idx="144">
                  <c:v>1571.316</c:v>
                </c:pt>
                <c:pt idx="145">
                  <c:v>1571.316</c:v>
                </c:pt>
                <c:pt idx="146">
                  <c:v>1571.316</c:v>
                </c:pt>
                <c:pt idx="147">
                  <c:v>1571.316</c:v>
                </c:pt>
                <c:pt idx="148">
                  <c:v>1571.316</c:v>
                </c:pt>
                <c:pt idx="149">
                  <c:v>1571.316</c:v>
                </c:pt>
                <c:pt idx="150">
                  <c:v>1571.316</c:v>
                </c:pt>
                <c:pt idx="151">
                  <c:v>1571.316</c:v>
                </c:pt>
                <c:pt idx="152">
                  <c:v>1571.316</c:v>
                </c:pt>
                <c:pt idx="153">
                  <c:v>1571.316</c:v>
                </c:pt>
                <c:pt idx="154">
                  <c:v>1571.316</c:v>
                </c:pt>
                <c:pt idx="155">
                  <c:v>1571.316</c:v>
                </c:pt>
                <c:pt idx="156">
                  <c:v>1571.316</c:v>
                </c:pt>
                <c:pt idx="157">
                  <c:v>1571.316</c:v>
                </c:pt>
                <c:pt idx="158">
                  <c:v>1571.316</c:v>
                </c:pt>
                <c:pt idx="159">
                  <c:v>1571.316</c:v>
                </c:pt>
                <c:pt idx="160">
                  <c:v>1571.316</c:v>
                </c:pt>
                <c:pt idx="161">
                  <c:v>1571.316</c:v>
                </c:pt>
                <c:pt idx="162">
                  <c:v>1571.316</c:v>
                </c:pt>
                <c:pt idx="163">
                  <c:v>1571.316</c:v>
                </c:pt>
                <c:pt idx="164">
                  <c:v>1571.316</c:v>
                </c:pt>
                <c:pt idx="165">
                  <c:v>1571.316</c:v>
                </c:pt>
                <c:pt idx="166">
                  <c:v>1571.316</c:v>
                </c:pt>
                <c:pt idx="167">
                  <c:v>1571.316</c:v>
                </c:pt>
                <c:pt idx="168">
                  <c:v>1571.316</c:v>
                </c:pt>
                <c:pt idx="169">
                  <c:v>1571.316</c:v>
                </c:pt>
                <c:pt idx="170">
                  <c:v>1571.316</c:v>
                </c:pt>
                <c:pt idx="171">
                  <c:v>1571.316</c:v>
                </c:pt>
                <c:pt idx="172">
                  <c:v>1571.316</c:v>
                </c:pt>
                <c:pt idx="173">
                  <c:v>1571.316</c:v>
                </c:pt>
                <c:pt idx="174">
                  <c:v>1571.316</c:v>
                </c:pt>
                <c:pt idx="175">
                  <c:v>1571.316</c:v>
                </c:pt>
                <c:pt idx="176">
                  <c:v>1571.316</c:v>
                </c:pt>
                <c:pt idx="177">
                  <c:v>1571.316</c:v>
                </c:pt>
                <c:pt idx="178">
                  <c:v>1571.316</c:v>
                </c:pt>
                <c:pt idx="179">
                  <c:v>1571.316</c:v>
                </c:pt>
                <c:pt idx="180">
                  <c:v>1571.316</c:v>
                </c:pt>
                <c:pt idx="181">
                  <c:v>1571.316</c:v>
                </c:pt>
                <c:pt idx="182">
                  <c:v>1571.316</c:v>
                </c:pt>
                <c:pt idx="183">
                  <c:v>1571.316</c:v>
                </c:pt>
                <c:pt idx="184">
                  <c:v>1571.316</c:v>
                </c:pt>
                <c:pt idx="185">
                  <c:v>1571.316</c:v>
                </c:pt>
                <c:pt idx="186">
                  <c:v>1571.316</c:v>
                </c:pt>
                <c:pt idx="187">
                  <c:v>1571.316</c:v>
                </c:pt>
                <c:pt idx="188">
                  <c:v>1571.316</c:v>
                </c:pt>
                <c:pt idx="189">
                  <c:v>1571.316</c:v>
                </c:pt>
                <c:pt idx="190">
                  <c:v>1571.316</c:v>
                </c:pt>
                <c:pt idx="191">
                  <c:v>1571.316</c:v>
                </c:pt>
                <c:pt idx="192">
                  <c:v>1571.316</c:v>
                </c:pt>
                <c:pt idx="193">
                  <c:v>1571.316</c:v>
                </c:pt>
                <c:pt idx="194">
                  <c:v>1571.316</c:v>
                </c:pt>
                <c:pt idx="195">
                  <c:v>1571.316</c:v>
                </c:pt>
                <c:pt idx="196">
                  <c:v>1571.316</c:v>
                </c:pt>
                <c:pt idx="197">
                  <c:v>1571.316</c:v>
                </c:pt>
                <c:pt idx="198">
                  <c:v>1571.316</c:v>
                </c:pt>
                <c:pt idx="199">
                  <c:v>1571.316</c:v>
                </c:pt>
                <c:pt idx="200">
                  <c:v>1571.316</c:v>
                </c:pt>
                <c:pt idx="201">
                  <c:v>1571.316</c:v>
                </c:pt>
                <c:pt idx="202">
                  <c:v>1571.316</c:v>
                </c:pt>
                <c:pt idx="203">
                  <c:v>1571.316</c:v>
                </c:pt>
                <c:pt idx="204">
                  <c:v>16.348682653061225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F-4C58-AC21-18D94975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1952"/>
        <c:axId val="528332368"/>
      </c:scatterChart>
      <c:valAx>
        <c:axId val="5283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Desplazamiento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332368"/>
        <c:crosses val="autoZero"/>
        <c:crossBetween val="midCat"/>
      </c:valAx>
      <c:valAx>
        <c:axId val="528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Corte Basal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3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7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6.png"/><Relationship Id="rId16" Type="http://schemas.openxmlformats.org/officeDocument/2006/relationships/image" Target="../media/image39.png"/><Relationship Id="rId1" Type="http://schemas.openxmlformats.org/officeDocument/2006/relationships/image" Target="../media/image25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6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4" Type="http://schemas.openxmlformats.org/officeDocument/2006/relationships/image" Target="../media/image28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customXml" Target="../ink/ink6.xml"/><Relationship Id="rId18" Type="http://schemas.openxmlformats.org/officeDocument/2006/relationships/image" Target="../media/image48.png"/><Relationship Id="rId26" Type="http://schemas.openxmlformats.org/officeDocument/2006/relationships/image" Target="../media/image52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45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image" Target="../media/image40.png"/><Relationship Id="rId16" Type="http://schemas.openxmlformats.org/officeDocument/2006/relationships/image" Target="../media/image47.png"/><Relationship Id="rId20" Type="http://schemas.openxmlformats.org/officeDocument/2006/relationships/image" Target="../media/image49.png"/><Relationship Id="rId29" Type="http://schemas.openxmlformats.org/officeDocument/2006/relationships/customXml" Target="../ink/ink14.xml"/><Relationship Id="rId1" Type="http://schemas.openxmlformats.org/officeDocument/2006/relationships/image" Target="../media/image3.png"/><Relationship Id="rId6" Type="http://schemas.openxmlformats.org/officeDocument/2006/relationships/image" Target="../media/image42.png"/><Relationship Id="rId11" Type="http://schemas.openxmlformats.org/officeDocument/2006/relationships/customXml" Target="../ink/ink5.xml"/><Relationship Id="rId24" Type="http://schemas.openxmlformats.org/officeDocument/2006/relationships/image" Target="../media/image51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53.png"/><Relationship Id="rId10" Type="http://schemas.openxmlformats.org/officeDocument/2006/relationships/image" Target="../media/image44.png"/><Relationship Id="rId19" Type="http://schemas.openxmlformats.org/officeDocument/2006/relationships/customXml" Target="../ink/ink9.xml"/><Relationship Id="rId4" Type="http://schemas.openxmlformats.org/officeDocument/2006/relationships/image" Target="../media/image41.png"/><Relationship Id="rId9" Type="http://schemas.openxmlformats.org/officeDocument/2006/relationships/customXml" Target="../ink/ink4.xml"/><Relationship Id="rId14" Type="http://schemas.openxmlformats.org/officeDocument/2006/relationships/image" Target="../media/image46.png"/><Relationship Id="rId22" Type="http://schemas.openxmlformats.org/officeDocument/2006/relationships/image" Target="../media/image50.png"/><Relationship Id="rId27" Type="http://schemas.openxmlformats.org/officeDocument/2006/relationships/customXml" Target="../ink/ink13.xml"/><Relationship Id="rId30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19050</xdr:rowOff>
    </xdr:from>
    <xdr:to>
      <xdr:col>12</xdr:col>
      <xdr:colOff>374693</xdr:colOff>
      <xdr:row>16</xdr:row>
      <xdr:rowOff>116333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09550"/>
          <a:ext cx="7394618" cy="3525162"/>
        </a:xfrm>
        <a:prstGeom prst="rect">
          <a:avLst/>
        </a:prstGeom>
      </xdr:spPr>
    </xdr:pic>
    <xdr:clientData/>
  </xdr:twoCellAnchor>
  <xdr:twoCellAnchor editAs="oneCell">
    <xdr:from>
      <xdr:col>18</xdr:col>
      <xdr:colOff>126322</xdr:colOff>
      <xdr:row>133</xdr:row>
      <xdr:rowOff>103910</xdr:rowOff>
    </xdr:from>
    <xdr:to>
      <xdr:col>28</xdr:col>
      <xdr:colOff>254824</xdr:colOff>
      <xdr:row>158</xdr:row>
      <xdr:rowOff>165719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4763" y="25675734"/>
          <a:ext cx="6163990" cy="4902750"/>
        </a:xfrm>
        <a:prstGeom prst="rect">
          <a:avLst/>
        </a:prstGeom>
      </xdr:spPr>
    </xdr:pic>
    <xdr:clientData/>
  </xdr:twoCellAnchor>
  <xdr:twoCellAnchor editAs="oneCell">
    <xdr:from>
      <xdr:col>0</xdr:col>
      <xdr:colOff>392205</xdr:colOff>
      <xdr:row>22</xdr:row>
      <xdr:rowOff>179294</xdr:rowOff>
    </xdr:from>
    <xdr:to>
      <xdr:col>9</xdr:col>
      <xdr:colOff>33206</xdr:colOff>
      <xdr:row>68</xdr:row>
      <xdr:rowOff>9043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205" y="4941794"/>
          <a:ext cx="5087060" cy="8592749"/>
        </a:xfrm>
        <a:prstGeom prst="rect">
          <a:avLst/>
        </a:prstGeom>
      </xdr:spPr>
    </xdr:pic>
    <xdr:clientData/>
  </xdr:twoCellAnchor>
  <xdr:twoCellAnchor editAs="oneCell">
    <xdr:from>
      <xdr:col>1</xdr:col>
      <xdr:colOff>56028</xdr:colOff>
      <xdr:row>72</xdr:row>
      <xdr:rowOff>11206</xdr:rowOff>
    </xdr:from>
    <xdr:to>
      <xdr:col>9</xdr:col>
      <xdr:colOff>330726</xdr:colOff>
      <xdr:row>117</xdr:row>
      <xdr:rowOff>21929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146" y="14377147"/>
          <a:ext cx="5115639" cy="85832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16</xdr:col>
      <xdr:colOff>849583</xdr:colOff>
      <xdr:row>116</xdr:row>
      <xdr:rowOff>163118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76" y="14365941"/>
          <a:ext cx="5287113" cy="8545118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134</xdr:row>
      <xdr:rowOff>168089</xdr:rowOff>
    </xdr:from>
    <xdr:to>
      <xdr:col>8</xdr:col>
      <xdr:colOff>100887</xdr:colOff>
      <xdr:row>157</xdr:row>
      <xdr:rowOff>187753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559" y="25930413"/>
          <a:ext cx="4258269" cy="4401164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112059</xdr:colOff>
      <xdr:row>132</xdr:row>
      <xdr:rowOff>145677</xdr:rowOff>
    </xdr:from>
    <xdr:to>
      <xdr:col>16</xdr:col>
      <xdr:colOff>90179</xdr:colOff>
      <xdr:row>148</xdr:row>
      <xdr:rowOff>977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8353" y="25527001"/>
          <a:ext cx="3810532" cy="2981741"/>
        </a:xfrm>
        <a:prstGeom prst="rect">
          <a:avLst/>
        </a:prstGeom>
      </xdr:spPr>
    </xdr:pic>
    <xdr:clientData/>
  </xdr:twoCellAnchor>
  <xdr:twoCellAnchor editAs="oneCell">
    <xdr:from>
      <xdr:col>29</xdr:col>
      <xdr:colOff>571500</xdr:colOff>
      <xdr:row>142</xdr:row>
      <xdr:rowOff>63816</xdr:rowOff>
    </xdr:from>
    <xdr:to>
      <xdr:col>37</xdr:col>
      <xdr:colOff>419100</xdr:colOff>
      <xdr:row>163</xdr:row>
      <xdr:rowOff>36699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88100" y="27419616"/>
          <a:ext cx="4724400" cy="3973383"/>
        </a:xfrm>
        <a:prstGeom prst="rect">
          <a:avLst/>
        </a:prstGeom>
      </xdr:spPr>
    </xdr:pic>
    <xdr:clientData/>
  </xdr:twoCellAnchor>
  <xdr:twoCellAnchor editAs="oneCell">
    <xdr:from>
      <xdr:col>29</xdr:col>
      <xdr:colOff>457201</xdr:colOff>
      <xdr:row>127</xdr:row>
      <xdr:rowOff>117672</xdr:rowOff>
    </xdr:from>
    <xdr:to>
      <xdr:col>39</xdr:col>
      <xdr:colOff>1</xdr:colOff>
      <xdr:row>141</xdr:row>
      <xdr:rowOff>117458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973801" y="24463572"/>
          <a:ext cx="5638800" cy="2826113"/>
        </a:xfrm>
        <a:prstGeom prst="rect">
          <a:avLst/>
        </a:prstGeom>
      </xdr:spPr>
    </xdr:pic>
    <xdr:clientData/>
  </xdr:twoCellAnchor>
  <xdr:twoCellAnchor editAs="oneCell">
    <xdr:from>
      <xdr:col>39</xdr:col>
      <xdr:colOff>142008</xdr:colOff>
      <xdr:row>128</xdr:row>
      <xdr:rowOff>62346</xdr:rowOff>
    </xdr:from>
    <xdr:to>
      <xdr:col>48</xdr:col>
      <xdr:colOff>3343</xdr:colOff>
      <xdr:row>172</xdr:row>
      <xdr:rowOff>85189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201417" y="25156391"/>
          <a:ext cx="5316562" cy="8543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56032</xdr:colOff>
      <xdr:row>39</xdr:row>
      <xdr:rowOff>100852</xdr:rowOff>
    </xdr:from>
    <xdr:to>
      <xdr:col>5</xdr:col>
      <xdr:colOff>177276</xdr:colOff>
      <xdr:row>63</xdr:row>
      <xdr:rowOff>120470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32" y="7530352"/>
          <a:ext cx="3169244" cy="4591618"/>
        </a:xfrm>
        <a:prstGeom prst="rect">
          <a:avLst/>
        </a:prstGeom>
      </xdr:spPr>
    </xdr:pic>
    <xdr:clientData/>
  </xdr:twoCellAnchor>
  <xdr:twoCellAnchor editAs="oneCell">
    <xdr:from>
      <xdr:col>7</xdr:col>
      <xdr:colOff>81243</xdr:colOff>
      <xdr:row>5</xdr:row>
      <xdr:rowOff>44264</xdr:rowOff>
    </xdr:from>
    <xdr:to>
      <xdr:col>12</xdr:col>
      <xdr:colOff>182024</xdr:colOff>
      <xdr:row>35</xdr:row>
      <xdr:rowOff>63314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5243" y="996764"/>
          <a:ext cx="3910781" cy="573405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4</xdr:row>
      <xdr:rowOff>156882</xdr:rowOff>
    </xdr:from>
    <xdr:to>
      <xdr:col>6</xdr:col>
      <xdr:colOff>243287</xdr:colOff>
      <xdr:row>35</xdr:row>
      <xdr:rowOff>145676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648" y="918882"/>
          <a:ext cx="3963639" cy="5894294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134472</xdr:colOff>
      <xdr:row>39</xdr:row>
      <xdr:rowOff>56029</xdr:rowOff>
    </xdr:from>
    <xdr:to>
      <xdr:col>6</xdr:col>
      <xdr:colOff>64018</xdr:colOff>
      <xdr:row>56</xdr:row>
      <xdr:rowOff>48224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0472" y="7485529"/>
          <a:ext cx="2215546" cy="3230695"/>
        </a:xfrm>
        <a:prstGeom prst="rect">
          <a:avLst/>
        </a:prstGeom>
      </xdr:spPr>
    </xdr:pic>
    <xdr:clientData/>
  </xdr:twoCellAnchor>
  <xdr:twoCellAnchor editAs="oneCell">
    <xdr:from>
      <xdr:col>6</xdr:col>
      <xdr:colOff>649941</xdr:colOff>
      <xdr:row>39</xdr:row>
      <xdr:rowOff>123264</xdr:rowOff>
    </xdr:from>
    <xdr:to>
      <xdr:col>10</xdr:col>
      <xdr:colOff>637466</xdr:colOff>
      <xdr:row>62</xdr:row>
      <xdr:rowOff>134470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21941" y="7552764"/>
          <a:ext cx="3035525" cy="4392706"/>
        </a:xfrm>
        <a:prstGeom prst="rect">
          <a:avLst/>
        </a:prstGeom>
      </xdr:spPr>
    </xdr:pic>
    <xdr:clientData/>
  </xdr:twoCellAnchor>
  <xdr:twoCellAnchor editAs="oneCell">
    <xdr:from>
      <xdr:col>9</xdr:col>
      <xdr:colOff>384784</xdr:colOff>
      <xdr:row>39</xdr:row>
      <xdr:rowOff>89646</xdr:rowOff>
    </xdr:from>
    <xdr:to>
      <xdr:col>11</xdr:col>
      <xdr:colOff>660817</xdr:colOff>
      <xdr:row>52</xdr:row>
      <xdr:rowOff>179859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42784" y="7519146"/>
          <a:ext cx="1800033" cy="2566713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672353</xdr:colOff>
      <xdr:row>74</xdr:row>
      <xdr:rowOff>89647</xdr:rowOff>
    </xdr:from>
    <xdr:to>
      <xdr:col>6</xdr:col>
      <xdr:colOff>40738</xdr:colOff>
      <xdr:row>102</xdr:row>
      <xdr:rowOff>93021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2353" y="14186647"/>
          <a:ext cx="3940385" cy="5337374"/>
        </a:xfrm>
        <a:prstGeom prst="rect">
          <a:avLst/>
        </a:prstGeom>
      </xdr:spPr>
    </xdr:pic>
    <xdr:clientData/>
  </xdr:twoCellAnchor>
  <xdr:twoCellAnchor editAs="oneCell">
    <xdr:from>
      <xdr:col>3</xdr:col>
      <xdr:colOff>541687</xdr:colOff>
      <xdr:row>74</xdr:row>
      <xdr:rowOff>145676</xdr:rowOff>
    </xdr:from>
    <xdr:to>
      <xdr:col>6</xdr:col>
      <xdr:colOff>331908</xdr:colOff>
      <xdr:row>90</xdr:row>
      <xdr:rowOff>128317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7687" y="14242676"/>
          <a:ext cx="2076221" cy="3030641"/>
        </a:xfrm>
        <a:prstGeom prst="rect">
          <a:avLst/>
        </a:prstGeom>
      </xdr:spPr>
    </xdr:pic>
    <xdr:clientData/>
  </xdr:twoCellAnchor>
  <xdr:twoCellAnchor editAs="oneCell">
    <xdr:from>
      <xdr:col>6</xdr:col>
      <xdr:colOff>728251</xdr:colOff>
      <xdr:row>75</xdr:row>
      <xdr:rowOff>22411</xdr:rowOff>
    </xdr:from>
    <xdr:to>
      <xdr:col>11</xdr:col>
      <xdr:colOff>504510</xdr:colOff>
      <xdr:row>101</xdr:row>
      <xdr:rowOff>156346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00251" y="14309911"/>
          <a:ext cx="3586259" cy="508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92150</xdr:colOff>
      <xdr:row>75</xdr:row>
      <xdr:rowOff>156882</xdr:rowOff>
    </xdr:from>
    <xdr:to>
      <xdr:col>12</xdr:col>
      <xdr:colOff>627530</xdr:colOff>
      <xdr:row>91</xdr:row>
      <xdr:rowOff>66838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12150" y="14444382"/>
          <a:ext cx="2059380" cy="2957956"/>
        </a:xfrm>
        <a:prstGeom prst="rect">
          <a:avLst/>
        </a:prstGeom>
      </xdr:spPr>
    </xdr:pic>
    <xdr:clientData/>
  </xdr:twoCellAnchor>
  <xdr:twoCellAnchor editAs="oneCell">
    <xdr:from>
      <xdr:col>0</xdr:col>
      <xdr:colOff>638737</xdr:colOff>
      <xdr:row>112</xdr:row>
      <xdr:rowOff>67235</xdr:rowOff>
    </xdr:from>
    <xdr:to>
      <xdr:col>6</xdr:col>
      <xdr:colOff>19955</xdr:colOff>
      <xdr:row>143</xdr:row>
      <xdr:rowOff>115459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8737" y="21403235"/>
          <a:ext cx="3953218" cy="595372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571551</xdr:colOff>
      <xdr:row>109</xdr:row>
      <xdr:rowOff>0</xdr:rowOff>
    </xdr:from>
    <xdr:to>
      <xdr:col>6</xdr:col>
      <xdr:colOff>616557</xdr:colOff>
      <xdr:row>126</xdr:row>
      <xdr:rowOff>145718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57551" y="20764500"/>
          <a:ext cx="2331006" cy="3384218"/>
        </a:xfrm>
        <a:prstGeom prst="rect">
          <a:avLst/>
        </a:prstGeom>
      </xdr:spPr>
    </xdr:pic>
    <xdr:clientData/>
  </xdr:twoCellAnchor>
  <xdr:twoCellAnchor editAs="oneCell">
    <xdr:from>
      <xdr:col>6</xdr:col>
      <xdr:colOff>632021</xdr:colOff>
      <xdr:row>112</xdr:row>
      <xdr:rowOff>112059</xdr:rowOff>
    </xdr:from>
    <xdr:to>
      <xdr:col>12</xdr:col>
      <xdr:colOff>154871</xdr:colOff>
      <xdr:row>144</xdr:row>
      <xdr:rowOff>24133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04021" y="21448059"/>
          <a:ext cx="4094850" cy="6008074"/>
        </a:xfrm>
        <a:prstGeom prst="rect">
          <a:avLst/>
        </a:prstGeom>
      </xdr:spPr>
    </xdr:pic>
    <xdr:clientData/>
  </xdr:twoCellAnchor>
  <xdr:twoCellAnchor editAs="oneCell">
    <xdr:from>
      <xdr:col>10</xdr:col>
      <xdr:colOff>179295</xdr:colOff>
      <xdr:row>109</xdr:row>
      <xdr:rowOff>20295</xdr:rowOff>
    </xdr:from>
    <xdr:to>
      <xdr:col>12</xdr:col>
      <xdr:colOff>665635</xdr:colOff>
      <xdr:row>124</xdr:row>
      <xdr:rowOff>190499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99295" y="20784795"/>
          <a:ext cx="2010340" cy="30277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144</xdr:row>
      <xdr:rowOff>121227</xdr:rowOff>
    </xdr:from>
    <xdr:to>
      <xdr:col>16</xdr:col>
      <xdr:colOff>486561</xdr:colOff>
      <xdr:row>186</xdr:row>
      <xdr:rowOff>103291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27553227"/>
          <a:ext cx="5630061" cy="79830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8</xdr:col>
      <xdr:colOff>515166</xdr:colOff>
      <xdr:row>186</xdr:row>
      <xdr:rowOff>96380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432000"/>
          <a:ext cx="5849166" cy="8097380"/>
        </a:xfrm>
        <a:prstGeom prst="rect">
          <a:avLst/>
        </a:prstGeom>
      </xdr:spPr>
    </xdr:pic>
    <xdr:clientData/>
  </xdr:twoCellAnchor>
  <xdr:twoCellAnchor editAs="oneCell">
    <xdr:from>
      <xdr:col>8</xdr:col>
      <xdr:colOff>710046</xdr:colOff>
      <xdr:row>97</xdr:row>
      <xdr:rowOff>121227</xdr:rowOff>
    </xdr:from>
    <xdr:to>
      <xdr:col>16</xdr:col>
      <xdr:colOff>596581</xdr:colOff>
      <xdr:row>140</xdr:row>
      <xdr:rowOff>160476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6046" y="18599727"/>
          <a:ext cx="5982535" cy="8230749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97</xdr:row>
      <xdr:rowOff>86590</xdr:rowOff>
    </xdr:from>
    <xdr:to>
      <xdr:col>8</xdr:col>
      <xdr:colOff>103826</xdr:colOff>
      <xdr:row>140</xdr:row>
      <xdr:rowOff>97260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8818" y="18565090"/>
          <a:ext cx="5611008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8</xdr:row>
      <xdr:rowOff>57149</xdr:rowOff>
    </xdr:from>
    <xdr:to>
      <xdr:col>6</xdr:col>
      <xdr:colOff>103908</xdr:colOff>
      <xdr:row>29</xdr:row>
      <xdr:rowOff>104960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1581149"/>
          <a:ext cx="3923433" cy="40483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33</xdr:row>
      <xdr:rowOff>171450</xdr:rowOff>
    </xdr:from>
    <xdr:to>
      <xdr:col>8</xdr:col>
      <xdr:colOff>285750</xdr:colOff>
      <xdr:row>54</xdr:row>
      <xdr:rowOff>27662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575" y="6457950"/>
          <a:ext cx="5591175" cy="3856712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59</xdr:row>
      <xdr:rowOff>54428</xdr:rowOff>
    </xdr:from>
    <xdr:to>
      <xdr:col>7</xdr:col>
      <xdr:colOff>190499</xdr:colOff>
      <xdr:row>94</xdr:row>
      <xdr:rowOff>179668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9214" y="11293928"/>
          <a:ext cx="4735285" cy="6792740"/>
        </a:xfrm>
        <a:prstGeom prst="rect">
          <a:avLst/>
        </a:prstGeom>
      </xdr:spPr>
    </xdr:pic>
    <xdr:clientData/>
  </xdr:twoCellAnchor>
  <xdr:twoCellAnchor editAs="oneCell">
    <xdr:from>
      <xdr:col>8</xdr:col>
      <xdr:colOff>327809</xdr:colOff>
      <xdr:row>59</xdr:row>
      <xdr:rowOff>138545</xdr:rowOff>
    </xdr:from>
    <xdr:to>
      <xdr:col>14</xdr:col>
      <xdr:colOff>568747</xdr:colOff>
      <xdr:row>95</xdr:row>
      <xdr:rowOff>92467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23809" y="11378045"/>
          <a:ext cx="4812938" cy="6811922"/>
        </a:xfrm>
        <a:prstGeom prst="rect">
          <a:avLst/>
        </a:prstGeom>
      </xdr:spPr>
    </xdr:pic>
    <xdr:clientData/>
  </xdr:twoCellAnchor>
  <xdr:twoCellAnchor editAs="oneCell">
    <xdr:from>
      <xdr:col>5</xdr:col>
      <xdr:colOff>36482</xdr:colOff>
      <xdr:row>98</xdr:row>
      <xdr:rowOff>173183</xdr:rowOff>
    </xdr:from>
    <xdr:to>
      <xdr:col>8</xdr:col>
      <xdr:colOff>213817</xdr:colOff>
      <xdr:row>117</xdr:row>
      <xdr:rowOff>21051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46482" y="18842183"/>
          <a:ext cx="2463335" cy="3467368"/>
        </a:xfrm>
        <a:prstGeom prst="rect">
          <a:avLst/>
        </a:prstGeom>
      </xdr:spPr>
    </xdr:pic>
    <xdr:clientData/>
  </xdr:twoCellAnchor>
  <xdr:twoCellAnchor editAs="oneCell">
    <xdr:from>
      <xdr:col>13</xdr:col>
      <xdr:colOff>455136</xdr:colOff>
      <xdr:row>97</xdr:row>
      <xdr:rowOff>86590</xdr:rowOff>
    </xdr:from>
    <xdr:to>
      <xdr:col>17</xdr:col>
      <xdr:colOff>158423</xdr:colOff>
      <xdr:row>117</xdr:row>
      <xdr:rowOff>89467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61136" y="18565090"/>
          <a:ext cx="2751287" cy="3812877"/>
        </a:xfrm>
        <a:prstGeom prst="rect">
          <a:avLst/>
        </a:prstGeom>
      </xdr:spPr>
    </xdr:pic>
    <xdr:clientData/>
  </xdr:twoCellAnchor>
  <xdr:twoCellAnchor editAs="oneCell">
    <xdr:from>
      <xdr:col>5</xdr:col>
      <xdr:colOff>467592</xdr:colOff>
      <xdr:row>145</xdr:row>
      <xdr:rowOff>51954</xdr:rowOff>
    </xdr:from>
    <xdr:to>
      <xdr:col>9</xdr:col>
      <xdr:colOff>116038</xdr:colOff>
      <xdr:row>164</xdr:row>
      <xdr:rowOff>144890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77592" y="27674454"/>
          <a:ext cx="2696446" cy="3712436"/>
        </a:xfrm>
        <a:prstGeom prst="rect">
          <a:avLst/>
        </a:prstGeom>
      </xdr:spPr>
    </xdr:pic>
    <xdr:clientData/>
  </xdr:twoCellAnchor>
  <xdr:twoCellAnchor editAs="oneCell">
    <xdr:from>
      <xdr:col>13</xdr:col>
      <xdr:colOff>554181</xdr:colOff>
      <xdr:row>143</xdr:row>
      <xdr:rowOff>153055</xdr:rowOff>
    </xdr:from>
    <xdr:to>
      <xdr:col>18</xdr:col>
      <xdr:colOff>23398</xdr:colOff>
      <xdr:row>165</xdr:row>
      <xdr:rowOff>127547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60181" y="27394555"/>
          <a:ext cx="3279217" cy="41654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477061</xdr:colOff>
      <xdr:row>235</xdr:row>
      <xdr:rowOff>105906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36766500"/>
          <a:ext cx="5811061" cy="8106906"/>
        </a:xfrm>
        <a:prstGeom prst="rect">
          <a:avLst/>
        </a:prstGeom>
      </xdr:spPr>
    </xdr:pic>
    <xdr:clientData/>
  </xdr:twoCellAnchor>
  <xdr:twoCellAnchor editAs="oneCell">
    <xdr:from>
      <xdr:col>4</xdr:col>
      <xdr:colOff>690281</xdr:colOff>
      <xdr:row>193</xdr:row>
      <xdr:rowOff>155864</xdr:rowOff>
    </xdr:from>
    <xdr:to>
      <xdr:col>8</xdr:col>
      <xdr:colOff>722076</xdr:colOff>
      <xdr:row>217</xdr:row>
      <xdr:rowOff>111110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38281" y="36922364"/>
          <a:ext cx="3079795" cy="452724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194</xdr:row>
      <xdr:rowOff>0</xdr:rowOff>
    </xdr:from>
    <xdr:to>
      <xdr:col>16</xdr:col>
      <xdr:colOff>448482</xdr:colOff>
      <xdr:row>237</xdr:row>
      <xdr:rowOff>67828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0" y="36957000"/>
          <a:ext cx="5782482" cy="8259328"/>
        </a:xfrm>
        <a:prstGeom prst="rect">
          <a:avLst/>
        </a:prstGeom>
      </xdr:spPr>
    </xdr:pic>
    <xdr:clientData/>
  </xdr:twoCellAnchor>
  <xdr:twoCellAnchor editAs="oneCell">
    <xdr:from>
      <xdr:col>12</xdr:col>
      <xdr:colOff>649412</xdr:colOff>
      <xdr:row>193</xdr:row>
      <xdr:rowOff>185816</xdr:rowOff>
    </xdr:from>
    <xdr:to>
      <xdr:col>17</xdr:col>
      <xdr:colOff>259772</xdr:colOff>
      <xdr:row>219</xdr:row>
      <xdr:rowOff>153536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93412" y="36952316"/>
          <a:ext cx="3420360" cy="4920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6</xdr:row>
      <xdr:rowOff>9526</xdr:rowOff>
    </xdr:from>
    <xdr:to>
      <xdr:col>32</xdr:col>
      <xdr:colOff>692726</xdr:colOff>
      <xdr:row>51</xdr:row>
      <xdr:rowOff>69274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56749</xdr:colOff>
      <xdr:row>2</xdr:row>
      <xdr:rowOff>102220</xdr:rowOff>
    </xdr:from>
    <xdr:to>
      <xdr:col>6</xdr:col>
      <xdr:colOff>414618</xdr:colOff>
      <xdr:row>37</xdr:row>
      <xdr:rowOff>24119</xdr:rowOff>
    </xdr:to>
    <xdr:pic>
      <xdr:nvPicPr>
        <xdr:cNvPr id="2" name="Imagen 1" descr="Calendari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236"/>
        <a:stretch/>
      </xdr:blipFill>
      <xdr:spPr bwMode="auto">
        <a:xfrm>
          <a:off x="818749" y="483220"/>
          <a:ext cx="4167869" cy="658939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9</xdr:col>
      <xdr:colOff>324640</xdr:colOff>
      <xdr:row>101</xdr:row>
      <xdr:rowOff>115406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1430000"/>
          <a:ext cx="5658640" cy="7925906"/>
        </a:xfrm>
        <a:prstGeom prst="rect">
          <a:avLst/>
        </a:prstGeom>
      </xdr:spPr>
    </xdr:pic>
    <xdr:clientData/>
  </xdr:twoCellAnchor>
  <xdr:twoCellAnchor>
    <xdr:from>
      <xdr:col>5</xdr:col>
      <xdr:colOff>426306</xdr:colOff>
      <xdr:row>94</xdr:row>
      <xdr:rowOff>13288</xdr:rowOff>
    </xdr:from>
    <xdr:to>
      <xdr:col>5</xdr:col>
      <xdr:colOff>712056</xdr:colOff>
      <xdr:row>95</xdr:row>
      <xdr:rowOff>94931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236306" y="1792028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530681</xdr:colOff>
      <xdr:row>94</xdr:row>
      <xdr:rowOff>2</xdr:rowOff>
    </xdr:from>
    <xdr:to>
      <xdr:col>7</xdr:col>
      <xdr:colOff>54431</xdr:colOff>
      <xdr:row>95</xdr:row>
      <xdr:rowOff>81645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5102681" y="17907002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468569</xdr:colOff>
      <xdr:row>90</xdr:row>
      <xdr:rowOff>48347</xdr:rowOff>
    </xdr:from>
    <xdr:to>
      <xdr:col>5</xdr:col>
      <xdr:colOff>754319</xdr:colOff>
      <xdr:row>91</xdr:row>
      <xdr:rowOff>129990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278569" y="17193347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594555</xdr:colOff>
      <xdr:row>90</xdr:row>
      <xdr:rowOff>26256</xdr:rowOff>
    </xdr:from>
    <xdr:to>
      <xdr:col>7</xdr:col>
      <xdr:colOff>118305</xdr:colOff>
      <xdr:row>91</xdr:row>
      <xdr:rowOff>107899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5166555" y="1717125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538844</xdr:colOff>
      <xdr:row>86</xdr:row>
      <xdr:rowOff>62594</xdr:rowOff>
    </xdr:from>
    <xdr:to>
      <xdr:col>6</xdr:col>
      <xdr:colOff>62594</xdr:colOff>
      <xdr:row>87</xdr:row>
      <xdr:rowOff>144237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348844" y="16445594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663229</xdr:colOff>
      <xdr:row>86</xdr:row>
      <xdr:rowOff>81324</xdr:rowOff>
    </xdr:from>
    <xdr:to>
      <xdr:col>7</xdr:col>
      <xdr:colOff>186979</xdr:colOff>
      <xdr:row>87</xdr:row>
      <xdr:rowOff>162967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235229" y="16464324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595994</xdr:colOff>
      <xdr:row>82</xdr:row>
      <xdr:rowOff>133351</xdr:rowOff>
    </xdr:from>
    <xdr:to>
      <xdr:col>6</xdr:col>
      <xdr:colOff>119744</xdr:colOff>
      <xdr:row>84</xdr:row>
      <xdr:rowOff>24494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4405994" y="15754351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706772</xdr:colOff>
      <xdr:row>82</xdr:row>
      <xdr:rowOff>122466</xdr:rowOff>
    </xdr:from>
    <xdr:to>
      <xdr:col>7</xdr:col>
      <xdr:colOff>230522</xdr:colOff>
      <xdr:row>84</xdr:row>
      <xdr:rowOff>13609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5278772" y="1574346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710294</xdr:colOff>
      <xdr:row>78</xdr:row>
      <xdr:rowOff>166009</xdr:rowOff>
    </xdr:from>
    <xdr:to>
      <xdr:col>6</xdr:col>
      <xdr:colOff>234044</xdr:colOff>
      <xdr:row>80</xdr:row>
      <xdr:rowOff>57152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4520294" y="15025009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740229</xdr:colOff>
      <xdr:row>78</xdr:row>
      <xdr:rowOff>168730</xdr:rowOff>
    </xdr:from>
    <xdr:to>
      <xdr:col>7</xdr:col>
      <xdr:colOff>263979</xdr:colOff>
      <xdr:row>80</xdr:row>
      <xdr:rowOff>59873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5312229" y="15027730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685320</xdr:colOff>
      <xdr:row>74</xdr:row>
      <xdr:rowOff>189862</xdr:rowOff>
    </xdr:from>
    <xdr:to>
      <xdr:col>6</xdr:col>
      <xdr:colOff>209070</xdr:colOff>
      <xdr:row>76</xdr:row>
      <xdr:rowOff>81005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4495320" y="14286862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38101</xdr:colOff>
      <xdr:row>75</xdr:row>
      <xdr:rowOff>51709</xdr:rowOff>
    </xdr:from>
    <xdr:to>
      <xdr:col>7</xdr:col>
      <xdr:colOff>323851</xdr:colOff>
      <xdr:row>76</xdr:row>
      <xdr:rowOff>133352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5372101" y="14339209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741990</xdr:colOff>
      <xdr:row>71</xdr:row>
      <xdr:rowOff>27216</xdr:rowOff>
    </xdr:from>
    <xdr:to>
      <xdr:col>6</xdr:col>
      <xdr:colOff>265740</xdr:colOff>
      <xdr:row>72</xdr:row>
      <xdr:rowOff>108859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4551990" y="1355271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113180</xdr:colOff>
      <xdr:row>71</xdr:row>
      <xdr:rowOff>32338</xdr:rowOff>
    </xdr:from>
    <xdr:to>
      <xdr:col>7</xdr:col>
      <xdr:colOff>398930</xdr:colOff>
      <xdr:row>72</xdr:row>
      <xdr:rowOff>113981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5447180" y="1355783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743431</xdr:colOff>
      <xdr:row>94</xdr:row>
      <xdr:rowOff>3042</xdr:rowOff>
    </xdr:from>
    <xdr:to>
      <xdr:col>4</xdr:col>
      <xdr:colOff>267181</xdr:colOff>
      <xdr:row>95</xdr:row>
      <xdr:rowOff>84685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3029431" y="17910042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125026</xdr:colOff>
      <xdr:row>94</xdr:row>
      <xdr:rowOff>961</xdr:rowOff>
    </xdr:from>
    <xdr:to>
      <xdr:col>5</xdr:col>
      <xdr:colOff>410776</xdr:colOff>
      <xdr:row>95</xdr:row>
      <xdr:rowOff>82604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3935026" y="17907961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429506</xdr:colOff>
      <xdr:row>93</xdr:row>
      <xdr:rowOff>174173</xdr:rowOff>
    </xdr:from>
    <xdr:to>
      <xdr:col>3</xdr:col>
      <xdr:colOff>715256</xdr:colOff>
      <xdr:row>95</xdr:row>
      <xdr:rowOff>65316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2715506" y="17890673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250532</xdr:colOff>
      <xdr:row>93</xdr:row>
      <xdr:rowOff>149680</xdr:rowOff>
    </xdr:from>
    <xdr:to>
      <xdr:col>2</xdr:col>
      <xdr:colOff>536282</xdr:colOff>
      <xdr:row>95</xdr:row>
      <xdr:rowOff>40823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774532" y="17866180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332495</xdr:colOff>
      <xdr:row>90</xdr:row>
      <xdr:rowOff>32338</xdr:rowOff>
    </xdr:from>
    <xdr:to>
      <xdr:col>2</xdr:col>
      <xdr:colOff>618245</xdr:colOff>
      <xdr:row>91</xdr:row>
      <xdr:rowOff>113981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856495" y="1717733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519313</xdr:colOff>
      <xdr:row>90</xdr:row>
      <xdr:rowOff>43865</xdr:rowOff>
    </xdr:from>
    <xdr:to>
      <xdr:col>4</xdr:col>
      <xdr:colOff>43063</xdr:colOff>
      <xdr:row>91</xdr:row>
      <xdr:rowOff>125508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2805313" y="17188865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62594</xdr:colOff>
      <xdr:row>90</xdr:row>
      <xdr:rowOff>48988</xdr:rowOff>
    </xdr:from>
    <xdr:to>
      <xdr:col>4</xdr:col>
      <xdr:colOff>348344</xdr:colOff>
      <xdr:row>91</xdr:row>
      <xdr:rowOff>130631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110594" y="1719398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166969</xdr:colOff>
      <xdr:row>90</xdr:row>
      <xdr:rowOff>49308</xdr:rowOff>
    </xdr:from>
    <xdr:to>
      <xdr:col>5</xdr:col>
      <xdr:colOff>452719</xdr:colOff>
      <xdr:row>91</xdr:row>
      <xdr:rowOff>130951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3976969" y="1719430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192102</xdr:colOff>
      <xdr:row>86</xdr:row>
      <xdr:rowOff>72840</xdr:rowOff>
    </xdr:from>
    <xdr:to>
      <xdr:col>5</xdr:col>
      <xdr:colOff>477852</xdr:colOff>
      <xdr:row>87</xdr:row>
      <xdr:rowOff>154483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4002102" y="16455840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138794</xdr:colOff>
      <xdr:row>86</xdr:row>
      <xdr:rowOff>70760</xdr:rowOff>
    </xdr:from>
    <xdr:to>
      <xdr:col>4</xdr:col>
      <xdr:colOff>424544</xdr:colOff>
      <xdr:row>87</xdr:row>
      <xdr:rowOff>152403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3186794" y="16453760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380841</xdr:colOff>
      <xdr:row>86</xdr:row>
      <xdr:rowOff>48668</xdr:rowOff>
    </xdr:from>
    <xdr:to>
      <xdr:col>2</xdr:col>
      <xdr:colOff>666591</xdr:colOff>
      <xdr:row>87</xdr:row>
      <xdr:rowOff>130311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904841" y="1643166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551651</xdr:colOff>
      <xdr:row>86</xdr:row>
      <xdr:rowOff>62596</xdr:rowOff>
    </xdr:from>
    <xdr:to>
      <xdr:col>4</xdr:col>
      <xdr:colOff>75401</xdr:colOff>
      <xdr:row>87</xdr:row>
      <xdr:rowOff>144239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2837651" y="1644559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453521</xdr:colOff>
      <xdr:row>82</xdr:row>
      <xdr:rowOff>106139</xdr:rowOff>
    </xdr:from>
    <xdr:to>
      <xdr:col>2</xdr:col>
      <xdr:colOff>739271</xdr:colOff>
      <xdr:row>83</xdr:row>
      <xdr:rowOff>187782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977521" y="15727139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571503</xdr:colOff>
      <xdr:row>82</xdr:row>
      <xdr:rowOff>95254</xdr:rowOff>
    </xdr:from>
    <xdr:to>
      <xdr:col>4</xdr:col>
      <xdr:colOff>95253</xdr:colOff>
      <xdr:row>83</xdr:row>
      <xdr:rowOff>176897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2857503" y="15716254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193224</xdr:colOff>
      <xdr:row>82</xdr:row>
      <xdr:rowOff>97975</xdr:rowOff>
    </xdr:from>
    <xdr:to>
      <xdr:col>4</xdr:col>
      <xdr:colOff>478974</xdr:colOff>
      <xdr:row>83</xdr:row>
      <xdr:rowOff>179618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3241224" y="15718975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236767</xdr:colOff>
      <xdr:row>82</xdr:row>
      <xdr:rowOff>127911</xdr:rowOff>
    </xdr:from>
    <xdr:to>
      <xdr:col>5</xdr:col>
      <xdr:colOff>522517</xdr:colOff>
      <xdr:row>84</xdr:row>
      <xdr:rowOff>19054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4046767" y="15748911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487619</xdr:colOff>
      <xdr:row>78</xdr:row>
      <xdr:rowOff>135435</xdr:rowOff>
    </xdr:from>
    <xdr:to>
      <xdr:col>3</xdr:col>
      <xdr:colOff>11369</xdr:colOff>
      <xdr:row>80</xdr:row>
      <xdr:rowOff>26578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2011619" y="14994435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623210</xdr:colOff>
      <xdr:row>78</xdr:row>
      <xdr:rowOff>174176</xdr:rowOff>
    </xdr:from>
    <xdr:to>
      <xdr:col>4</xdr:col>
      <xdr:colOff>146960</xdr:colOff>
      <xdr:row>80</xdr:row>
      <xdr:rowOff>65319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2909210" y="1503317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162488</xdr:colOff>
      <xdr:row>78</xdr:row>
      <xdr:rowOff>165691</xdr:rowOff>
    </xdr:from>
    <xdr:to>
      <xdr:col>4</xdr:col>
      <xdr:colOff>448238</xdr:colOff>
      <xdr:row>80</xdr:row>
      <xdr:rowOff>56834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210488" y="15024691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315689</xdr:colOff>
      <xdr:row>78</xdr:row>
      <xdr:rowOff>179618</xdr:rowOff>
    </xdr:from>
    <xdr:to>
      <xdr:col>5</xdr:col>
      <xdr:colOff>601439</xdr:colOff>
      <xdr:row>80</xdr:row>
      <xdr:rowOff>70761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4125689" y="1503861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235166</xdr:colOff>
      <xdr:row>75</xdr:row>
      <xdr:rowOff>10248</xdr:rowOff>
    </xdr:from>
    <xdr:to>
      <xdr:col>4</xdr:col>
      <xdr:colOff>520916</xdr:colOff>
      <xdr:row>76</xdr:row>
      <xdr:rowOff>91891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283166" y="14297748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342743</xdr:colOff>
      <xdr:row>75</xdr:row>
      <xdr:rowOff>962</xdr:rowOff>
    </xdr:from>
    <xdr:to>
      <xdr:col>5</xdr:col>
      <xdr:colOff>628493</xdr:colOff>
      <xdr:row>76</xdr:row>
      <xdr:rowOff>82605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4152743" y="14288462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310246</xdr:colOff>
      <xdr:row>71</xdr:row>
      <xdr:rowOff>24495</xdr:rowOff>
    </xdr:from>
    <xdr:to>
      <xdr:col>4</xdr:col>
      <xdr:colOff>595996</xdr:colOff>
      <xdr:row>72</xdr:row>
      <xdr:rowOff>106138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358246" y="13549995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381003</xdr:colOff>
      <xdr:row>71</xdr:row>
      <xdr:rowOff>27216</xdr:rowOff>
    </xdr:from>
    <xdr:to>
      <xdr:col>5</xdr:col>
      <xdr:colOff>666753</xdr:colOff>
      <xdr:row>72</xdr:row>
      <xdr:rowOff>108859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4191003" y="1355271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572624</xdr:colOff>
      <xdr:row>71</xdr:row>
      <xdr:rowOff>2723</xdr:rowOff>
    </xdr:from>
    <xdr:to>
      <xdr:col>3</xdr:col>
      <xdr:colOff>96374</xdr:colOff>
      <xdr:row>72</xdr:row>
      <xdr:rowOff>84366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096624" y="13528223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748236</xdr:colOff>
      <xdr:row>71</xdr:row>
      <xdr:rowOff>17450</xdr:rowOff>
    </xdr:from>
    <xdr:to>
      <xdr:col>4</xdr:col>
      <xdr:colOff>271986</xdr:colOff>
      <xdr:row>72</xdr:row>
      <xdr:rowOff>99093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3034236" y="13542950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552454</xdr:colOff>
      <xdr:row>74</xdr:row>
      <xdr:rowOff>185059</xdr:rowOff>
    </xdr:from>
    <xdr:to>
      <xdr:col>3</xdr:col>
      <xdr:colOff>76204</xdr:colOff>
      <xdr:row>76</xdr:row>
      <xdr:rowOff>76202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076454" y="14282059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656828</xdr:colOff>
      <xdr:row>75</xdr:row>
      <xdr:rowOff>13289</xdr:rowOff>
    </xdr:from>
    <xdr:to>
      <xdr:col>4</xdr:col>
      <xdr:colOff>180578</xdr:colOff>
      <xdr:row>76</xdr:row>
      <xdr:rowOff>94932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942828" y="14300789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241271</xdr:colOff>
      <xdr:row>98</xdr:row>
      <xdr:rowOff>157655</xdr:rowOff>
    </xdr:from>
    <xdr:to>
      <xdr:col>5</xdr:col>
      <xdr:colOff>446690</xdr:colOff>
      <xdr:row>99</xdr:row>
      <xdr:rowOff>163850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4051271" y="18826655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695844</xdr:colOff>
      <xdr:row>98</xdr:row>
      <xdr:rowOff>158969</xdr:rowOff>
    </xdr:from>
    <xdr:to>
      <xdr:col>7</xdr:col>
      <xdr:colOff>139263</xdr:colOff>
      <xdr:row>99</xdr:row>
      <xdr:rowOff>165164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5267844" y="18827969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572348</xdr:colOff>
      <xdr:row>98</xdr:row>
      <xdr:rowOff>127438</xdr:rowOff>
    </xdr:from>
    <xdr:to>
      <xdr:col>4</xdr:col>
      <xdr:colOff>15767</xdr:colOff>
      <xdr:row>99</xdr:row>
      <xdr:rowOff>133633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858348" y="18796438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94127</xdr:colOff>
      <xdr:row>98</xdr:row>
      <xdr:rowOff>161597</xdr:rowOff>
    </xdr:from>
    <xdr:to>
      <xdr:col>2</xdr:col>
      <xdr:colOff>299546</xdr:colOff>
      <xdr:row>99</xdr:row>
      <xdr:rowOff>167792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618127" y="18830597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115148</xdr:colOff>
      <xdr:row>76</xdr:row>
      <xdr:rowOff>24962</xdr:rowOff>
    </xdr:from>
    <xdr:to>
      <xdr:col>4</xdr:col>
      <xdr:colOff>320567</xdr:colOff>
      <xdr:row>77</xdr:row>
      <xdr:rowOff>31157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3163148" y="14502962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582858</xdr:colOff>
      <xdr:row>75</xdr:row>
      <xdr:rowOff>183931</xdr:rowOff>
    </xdr:from>
    <xdr:to>
      <xdr:col>6</xdr:col>
      <xdr:colOff>26277</xdr:colOff>
      <xdr:row>76</xdr:row>
      <xdr:rowOff>190126</xdr:rowOff>
    </xdr:to>
    <xdr:sp macro="" textlink="">
      <xdr:nvSpPr>
        <xdr:cNvPr id="55" name="Elips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4392858" y="14471431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485637</xdr:colOff>
      <xdr:row>72</xdr:row>
      <xdr:rowOff>60434</xdr:rowOff>
    </xdr:from>
    <xdr:to>
      <xdr:col>2</xdr:col>
      <xdr:colOff>691056</xdr:colOff>
      <xdr:row>73</xdr:row>
      <xdr:rowOff>66629</xdr:rowOff>
    </xdr:to>
    <xdr:sp macro="" textlink="">
      <xdr:nvSpPr>
        <xdr:cNvPr id="56" name="Elips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2009637" y="13776434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158503</xdr:colOff>
      <xdr:row>72</xdr:row>
      <xdr:rowOff>61747</xdr:rowOff>
    </xdr:from>
    <xdr:to>
      <xdr:col>4</xdr:col>
      <xdr:colOff>363922</xdr:colOff>
      <xdr:row>73</xdr:row>
      <xdr:rowOff>67942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3206503" y="13777747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626213</xdr:colOff>
      <xdr:row>72</xdr:row>
      <xdr:rowOff>95906</xdr:rowOff>
    </xdr:from>
    <xdr:to>
      <xdr:col>6</xdr:col>
      <xdr:colOff>69632</xdr:colOff>
      <xdr:row>73</xdr:row>
      <xdr:rowOff>102101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4436213" y="13811906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292510</xdr:colOff>
      <xdr:row>72</xdr:row>
      <xdr:rowOff>51237</xdr:rowOff>
    </xdr:from>
    <xdr:to>
      <xdr:col>7</xdr:col>
      <xdr:colOff>497929</xdr:colOff>
      <xdr:row>73</xdr:row>
      <xdr:rowOff>57432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5626510" y="13767237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119939</xdr:colOff>
      <xdr:row>70</xdr:row>
      <xdr:rowOff>13137</xdr:rowOff>
    </xdr:from>
    <xdr:to>
      <xdr:col>10</xdr:col>
      <xdr:colOff>325358</xdr:colOff>
      <xdr:row>71</xdr:row>
      <xdr:rowOff>19332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7739939" y="13348137"/>
          <a:ext cx="205419" cy="196695"/>
        </a:xfrm>
        <a:prstGeom prst="ellipse">
          <a:avLst/>
        </a:prstGeom>
        <a:solidFill>
          <a:srgbClr val="7030A0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156884</xdr:colOff>
      <xdr:row>71</xdr:row>
      <xdr:rowOff>159286</xdr:rowOff>
    </xdr:from>
    <xdr:to>
      <xdr:col>10</xdr:col>
      <xdr:colOff>442634</xdr:colOff>
      <xdr:row>73</xdr:row>
      <xdr:rowOff>50429</xdr:rowOff>
    </xdr:to>
    <xdr:sp macro="" textlink="">
      <xdr:nvSpPr>
        <xdr:cNvPr id="61" name="Elips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7776884" y="13684786"/>
          <a:ext cx="285750" cy="272143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448235</xdr:colOff>
      <xdr:row>94</xdr:row>
      <xdr:rowOff>78441</xdr:rowOff>
    </xdr:from>
    <xdr:to>
      <xdr:col>2</xdr:col>
      <xdr:colOff>100853</xdr:colOff>
      <xdr:row>94</xdr:row>
      <xdr:rowOff>78441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/>
      </xdr:nvCxnSpPr>
      <xdr:spPr>
        <a:xfrm>
          <a:off x="1210235" y="17985441"/>
          <a:ext cx="414618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268941</xdr:colOff>
      <xdr:row>90</xdr:row>
      <xdr:rowOff>174812</xdr:rowOff>
    </xdr:from>
    <xdr:to>
      <xdr:col>2</xdr:col>
      <xdr:colOff>107576</xdr:colOff>
      <xdr:row>90</xdr:row>
      <xdr:rowOff>179294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 flipV="1">
          <a:off x="1030941" y="17319812"/>
          <a:ext cx="600635" cy="448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87</xdr:row>
      <xdr:rowOff>58271</xdr:rowOff>
    </xdr:from>
    <xdr:to>
      <xdr:col>2</xdr:col>
      <xdr:colOff>91888</xdr:colOff>
      <xdr:row>87</xdr:row>
      <xdr:rowOff>78441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 flipV="1">
          <a:off x="896471" y="16631771"/>
          <a:ext cx="719417" cy="2017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83</xdr:row>
      <xdr:rowOff>89647</xdr:rowOff>
    </xdr:from>
    <xdr:to>
      <xdr:col>2</xdr:col>
      <xdr:colOff>31377</xdr:colOff>
      <xdr:row>83</xdr:row>
      <xdr:rowOff>109818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>
          <a:off x="829235" y="15901147"/>
          <a:ext cx="726142" cy="2017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728382</xdr:colOff>
      <xdr:row>79</xdr:row>
      <xdr:rowOff>89647</xdr:rowOff>
    </xdr:from>
    <xdr:to>
      <xdr:col>2</xdr:col>
      <xdr:colOff>20172</xdr:colOff>
      <xdr:row>79</xdr:row>
      <xdr:rowOff>123265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/>
      </xdr:nvCxnSpPr>
      <xdr:spPr>
        <a:xfrm flipV="1">
          <a:off x="728382" y="15139147"/>
          <a:ext cx="815790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448235</xdr:colOff>
      <xdr:row>72</xdr:row>
      <xdr:rowOff>17930</xdr:rowOff>
    </xdr:from>
    <xdr:to>
      <xdr:col>2</xdr:col>
      <xdr:colOff>60513</xdr:colOff>
      <xdr:row>72</xdr:row>
      <xdr:rowOff>22412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/>
      </xdr:nvCxnSpPr>
      <xdr:spPr>
        <a:xfrm flipV="1">
          <a:off x="448235" y="13733930"/>
          <a:ext cx="1136278" cy="448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593912</xdr:colOff>
      <xdr:row>76</xdr:row>
      <xdr:rowOff>17930</xdr:rowOff>
    </xdr:from>
    <xdr:to>
      <xdr:col>1</xdr:col>
      <xdr:colOff>744072</xdr:colOff>
      <xdr:row>76</xdr:row>
      <xdr:rowOff>56029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>
        <a:xfrm flipV="1">
          <a:off x="593912" y="14495930"/>
          <a:ext cx="912160" cy="38099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280147</xdr:colOff>
      <xdr:row>68</xdr:row>
      <xdr:rowOff>69477</xdr:rowOff>
    </xdr:from>
    <xdr:to>
      <xdr:col>2</xdr:col>
      <xdr:colOff>44825</xdr:colOff>
      <xdr:row>68</xdr:row>
      <xdr:rowOff>100853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/>
      </xdr:nvCxnSpPr>
      <xdr:spPr>
        <a:xfrm flipV="1">
          <a:off x="280147" y="13023477"/>
          <a:ext cx="1288678" cy="3137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168088</xdr:colOff>
      <xdr:row>64</xdr:row>
      <xdr:rowOff>0</xdr:rowOff>
    </xdr:from>
    <xdr:to>
      <xdr:col>2</xdr:col>
      <xdr:colOff>62755</xdr:colOff>
      <xdr:row>64</xdr:row>
      <xdr:rowOff>42583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/>
      </xdr:nvCxnSpPr>
      <xdr:spPr>
        <a:xfrm>
          <a:off x="168088" y="12192000"/>
          <a:ext cx="1418667" cy="4258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22412</xdr:colOff>
      <xdr:row>60</xdr:row>
      <xdr:rowOff>82925</xdr:rowOff>
    </xdr:from>
    <xdr:to>
      <xdr:col>2</xdr:col>
      <xdr:colOff>13449</xdr:colOff>
      <xdr:row>60</xdr:row>
      <xdr:rowOff>112059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/>
      </xdr:nvCxnSpPr>
      <xdr:spPr>
        <a:xfrm flipV="1">
          <a:off x="22412" y="11512925"/>
          <a:ext cx="1515037" cy="29134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388763</xdr:colOff>
      <xdr:row>47</xdr:row>
      <xdr:rowOff>107663</xdr:rowOff>
    </xdr:from>
    <xdr:to>
      <xdr:col>19</xdr:col>
      <xdr:colOff>217715</xdr:colOff>
      <xdr:row>100</xdr:row>
      <xdr:rowOff>165388</xdr:rowOff>
    </xdr:to>
    <xdr:pic>
      <xdr:nvPicPr>
        <xdr:cNvPr id="68" name="Imagen 67" descr="Calendario&#10;&#10;Descripción generada automáticamente con confianza media">
          <a:extLst>
            <a:ext uri="{FF2B5EF4-FFF2-40B4-BE49-F238E27FC236}">
              <a16:creationId xmlns:a16="http://schemas.microsoft.com/office/drawing/2014/main" id="{2378E83A-D2BB-4768-8E93-82C2871C8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236"/>
        <a:stretch/>
      </xdr:blipFill>
      <xdr:spPr bwMode="auto">
        <a:xfrm>
          <a:off x="7246763" y="9061163"/>
          <a:ext cx="6414809" cy="10154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684240</xdr:colOff>
      <xdr:row>93</xdr:row>
      <xdr:rowOff>115440</xdr:rowOff>
    </xdr:from>
    <xdr:to>
      <xdr:col>3</xdr:col>
      <xdr:colOff>111600</xdr:colOff>
      <xdr:row>95</xdr:row>
      <xdr:rowOff>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333F38D-F93F-B66A-D2EA-344132662A4D}"/>
                </a:ext>
              </a:extLst>
            </xdr14:cNvPr>
            <xdr14:cNvContentPartPr/>
          </xdr14:nvContentPartPr>
          <xdr14:nvPr macro=""/>
          <xdr14:xfrm>
            <a:off x="2208240" y="17831940"/>
            <a:ext cx="189360" cy="27540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8333F38D-F93F-B66A-D2EA-344132662A4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99600" y="17822940"/>
              <a:ext cx="2070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742920</xdr:colOff>
      <xdr:row>90</xdr:row>
      <xdr:rowOff>104460</xdr:rowOff>
    </xdr:from>
    <xdr:to>
      <xdr:col>3</xdr:col>
      <xdr:colOff>314280</xdr:colOff>
      <xdr:row>91</xdr:row>
      <xdr:rowOff>113400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98078D9-54DE-853A-F100-BF0AFA5D058B}"/>
                </a:ext>
              </a:extLst>
            </xdr14:cNvPr>
            <xdr14:cNvContentPartPr/>
          </xdr14:nvContentPartPr>
          <xdr14:nvPr macro=""/>
          <xdr14:xfrm>
            <a:off x="2266920" y="17249460"/>
            <a:ext cx="333360" cy="1994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98078D9-54DE-853A-F100-BF0AFA5D058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58280" y="17240820"/>
              <a:ext cx="35100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37800</xdr:colOff>
      <xdr:row>86</xdr:row>
      <xdr:rowOff>130980</xdr:rowOff>
    </xdr:from>
    <xdr:to>
      <xdr:col>3</xdr:col>
      <xdr:colOff>326160</xdr:colOff>
      <xdr:row>88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E9B36563-3CAF-02E8-EBF9-A20F5B8F2980}"/>
                </a:ext>
              </a:extLst>
            </xdr14:cNvPr>
            <xdr14:cNvContentPartPr/>
          </xdr14:nvContentPartPr>
          <xdr14:nvPr macro=""/>
          <xdr14:xfrm>
            <a:off x="2323800" y="16513980"/>
            <a:ext cx="288360" cy="4204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E9B36563-3CAF-02E8-EBF9-A20F5B8F298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315160" y="16504980"/>
              <a:ext cx="306000" cy="43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39240</xdr:colOff>
      <xdr:row>82</xdr:row>
      <xdr:rowOff>151380</xdr:rowOff>
    </xdr:from>
    <xdr:to>
      <xdr:col>3</xdr:col>
      <xdr:colOff>293760</xdr:colOff>
      <xdr:row>84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863D51DA-2FBA-0E23-D61A-2A3BAC52C9E1}"/>
                </a:ext>
              </a:extLst>
            </xdr14:cNvPr>
            <xdr14:cNvContentPartPr/>
          </xdr14:nvContentPartPr>
          <xdr14:nvPr macro=""/>
          <xdr14:xfrm>
            <a:off x="2325240" y="15772380"/>
            <a:ext cx="254520" cy="38232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863D51DA-2FBA-0E23-D61A-2A3BAC52C9E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16600" y="15763380"/>
              <a:ext cx="2721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259560</xdr:colOff>
      <xdr:row>78</xdr:row>
      <xdr:rowOff>76020</xdr:rowOff>
    </xdr:from>
    <xdr:to>
      <xdr:col>3</xdr:col>
      <xdr:colOff>496080</xdr:colOff>
      <xdr:row>79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35FD9E45-A5BA-4643-8106-AF6D5EB0EB24}"/>
                </a:ext>
              </a:extLst>
            </xdr14:cNvPr>
            <xdr14:cNvContentPartPr/>
          </xdr14:nvContentPartPr>
          <xdr14:nvPr macro=""/>
          <xdr14:xfrm>
            <a:off x="2545560" y="14935020"/>
            <a:ext cx="236520" cy="29808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35FD9E45-A5BA-4643-8106-AF6D5EB0EB2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36560" y="14926380"/>
              <a:ext cx="25416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333000</xdr:colOff>
      <xdr:row>74</xdr:row>
      <xdr:rowOff>94980</xdr:rowOff>
    </xdr:from>
    <xdr:to>
      <xdr:col>3</xdr:col>
      <xdr:colOff>561960</xdr:colOff>
      <xdr:row>76</xdr:row>
      <xdr:rowOff>10260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72B513A9-C4E1-EEAB-46BF-131C649EAA06}"/>
                </a:ext>
              </a:extLst>
            </xdr14:cNvPr>
            <xdr14:cNvContentPartPr/>
          </xdr14:nvContentPartPr>
          <xdr14:nvPr macro=""/>
          <xdr14:xfrm>
            <a:off x="2619000" y="14191980"/>
            <a:ext cx="228960" cy="29628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72B513A9-C4E1-EEAB-46BF-131C649EAA0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10000" y="14183340"/>
              <a:ext cx="24660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266400</xdr:colOff>
      <xdr:row>70</xdr:row>
      <xdr:rowOff>152100</xdr:rowOff>
    </xdr:from>
    <xdr:to>
      <xdr:col>3</xdr:col>
      <xdr:colOff>612720</xdr:colOff>
      <xdr:row>72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C8900264-9252-53EC-90AB-9B290B94AE26}"/>
                </a:ext>
              </a:extLst>
            </xdr14:cNvPr>
            <xdr14:cNvContentPartPr/>
          </xdr14:nvContentPartPr>
          <xdr14:nvPr macro=""/>
          <xdr14:xfrm>
            <a:off x="2552400" y="13487100"/>
            <a:ext cx="346320" cy="3135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C8900264-9252-53EC-90AB-9B290B94AE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43760" y="13478460"/>
              <a:ext cx="36396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465510</xdr:colOff>
      <xdr:row>92</xdr:row>
      <xdr:rowOff>146259</xdr:rowOff>
    </xdr:from>
    <xdr:to>
      <xdr:col>10</xdr:col>
      <xdr:colOff>638310</xdr:colOff>
      <xdr:row>95</xdr:row>
      <xdr:rowOff>54999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31DCCB8D-51FF-C30A-503A-ADBCABF6BC1E}"/>
                </a:ext>
              </a:extLst>
            </xdr14:cNvPr>
            <xdr14:cNvContentPartPr/>
          </xdr14:nvContentPartPr>
          <xdr14:nvPr macro=""/>
          <xdr14:xfrm>
            <a:off x="8085510" y="17672259"/>
            <a:ext cx="172800" cy="48024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31DCCB8D-51FF-C30A-503A-ADBCABF6BC1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076510" y="17663259"/>
              <a:ext cx="190440" cy="4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658316</xdr:colOff>
      <xdr:row>88</xdr:row>
      <xdr:rowOff>29662</xdr:rowOff>
    </xdr:from>
    <xdr:to>
      <xdr:col>11</xdr:col>
      <xdr:colOff>237596</xdr:colOff>
      <xdr:row>89</xdr:row>
      <xdr:rowOff>186202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2DCBB71C-537B-89AF-9CF8-7CC7C631A624}"/>
                </a:ext>
              </a:extLst>
            </xdr14:cNvPr>
            <xdr14:cNvContentPartPr/>
          </xdr14:nvContentPartPr>
          <xdr14:nvPr macro=""/>
          <xdr14:xfrm>
            <a:off x="8278316" y="16793662"/>
            <a:ext cx="341280" cy="3470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2DCBB71C-537B-89AF-9CF8-7CC7C631A62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69676" y="16784662"/>
              <a:ext cx="35892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523680</xdr:colOff>
      <xdr:row>84</xdr:row>
      <xdr:rowOff>30051</xdr:rowOff>
    </xdr:from>
    <xdr:to>
      <xdr:col>11</xdr:col>
      <xdr:colOff>78840</xdr:colOff>
      <xdr:row>85</xdr:row>
      <xdr:rowOff>156711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B9280F23-4A1E-8448-4975-CF7A293DC40D}"/>
                </a:ext>
              </a:extLst>
            </xdr14:cNvPr>
            <xdr14:cNvContentPartPr/>
          </xdr14:nvContentPartPr>
          <xdr14:nvPr macro=""/>
          <xdr14:xfrm>
            <a:off x="8143680" y="16032051"/>
            <a:ext cx="317160" cy="317160"/>
          </xdr14:xfrm>
        </xdr:contentPart>
      </mc:Choice>
      <mc:Fallback xmlns=""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B9280F23-4A1E-8448-4975-CF7A293DC4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135040" y="16023411"/>
              <a:ext cx="334800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755439</xdr:colOff>
      <xdr:row>79</xdr:row>
      <xdr:rowOff>60960</xdr:rowOff>
    </xdr:from>
    <xdr:to>
      <xdr:col>11</xdr:col>
      <xdr:colOff>186039</xdr:colOff>
      <xdr:row>80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8A14DF01-38CB-AAAF-2D6A-744AA26A5F77}"/>
                </a:ext>
              </a:extLst>
            </xdr14:cNvPr>
            <xdr14:cNvContentPartPr/>
          </xdr14:nvContentPartPr>
          <xdr14:nvPr macro=""/>
          <xdr14:xfrm>
            <a:off x="8375439" y="15110460"/>
            <a:ext cx="192600" cy="30132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8A14DF01-38CB-AAAF-2D6A-744AA26A5F7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366799" y="15101460"/>
              <a:ext cx="21024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679551</xdr:colOff>
      <xdr:row>75</xdr:row>
      <xdr:rowOff>70067</xdr:rowOff>
    </xdr:from>
    <xdr:to>
      <xdr:col>11</xdr:col>
      <xdr:colOff>251991</xdr:colOff>
      <xdr:row>76</xdr:row>
      <xdr:rowOff>150287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E750D646-35AC-0EB8-87C1-519B583506C0}"/>
                </a:ext>
              </a:extLst>
            </xdr14:cNvPr>
            <xdr14:cNvContentPartPr/>
          </xdr14:nvContentPartPr>
          <xdr14:nvPr macro=""/>
          <xdr14:xfrm>
            <a:off x="8299551" y="14357567"/>
            <a:ext cx="334440" cy="27072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E750D646-35AC-0EB8-87C1-519B583506C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290911" y="14348567"/>
              <a:ext cx="35208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67166</xdr:colOff>
      <xdr:row>70</xdr:row>
      <xdr:rowOff>172466</xdr:rowOff>
    </xdr:from>
    <xdr:to>
      <xdr:col>11</xdr:col>
      <xdr:colOff>318086</xdr:colOff>
      <xdr:row>72</xdr:row>
      <xdr:rowOff>183146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C6E2DC72-911D-24EC-1244-D51EB5857AB6}"/>
                </a:ext>
              </a:extLst>
            </xdr14:cNvPr>
            <xdr14:cNvContentPartPr/>
          </xdr14:nvContentPartPr>
          <xdr14:nvPr macro=""/>
          <xdr14:xfrm>
            <a:off x="8449166" y="13507466"/>
            <a:ext cx="250920" cy="39168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C6E2DC72-911D-24EC-1244-D51EB5857AB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40526" y="13498826"/>
              <a:ext cx="268560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77456</xdr:colOff>
      <xdr:row>66</xdr:row>
      <xdr:rowOff>8490</xdr:rowOff>
    </xdr:from>
    <xdr:to>
      <xdr:col>11</xdr:col>
      <xdr:colOff>448256</xdr:colOff>
      <xdr:row>68</xdr:row>
      <xdr:rowOff>76770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FB65E57-5CBC-6875-9B90-3238F2D8C9FB}"/>
                </a:ext>
              </a:extLst>
            </xdr14:cNvPr>
            <xdr14:cNvContentPartPr/>
          </xdr14:nvContentPartPr>
          <xdr14:nvPr macro=""/>
          <xdr14:xfrm>
            <a:off x="8459456" y="12581490"/>
            <a:ext cx="370800" cy="44928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FB65E57-5CBC-6875-9B90-3238F2D8C9F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450816" y="12572850"/>
              <a:ext cx="388440" cy="466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27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428 764 24575,'-1'-53'0,"-1"22"0,2 0 0,1 0 0,2 1 0,1-1 0,12-47 0,-7 41 0,0 0 0,4-53 0,5-30 0,8-14 0,-26 132 0,1 0 0,-1 0 0,0 0 0,1 0 0,-1 0 0,0 0 0,0 0 0,0 0 0,-1 0 0,1 0 0,0 0 0,-1 0 0,1 0 0,-1 0 0,0 0 0,0 0 0,0 0 0,0 0 0,0 1 0,0-1 0,0 0 0,0 1 0,-1-1 0,1 1 0,-1-1 0,1 1 0,-1 0 0,1 0 0,-1-1 0,0 1 0,0 0 0,1 0 0,-1 1 0,0-1 0,0 0 0,0 1 0,0-1 0,0 1 0,0-1 0,0 1 0,0 0 0,-4 0 0,-3 1 0,0-1 0,1 2 0,-1-1 0,0 1 0,1 0 0,-1 1 0,1 0 0,-13 7 0,-174 95 0,24-16-1365,153-81-5461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1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1 109 24575,'0'-2'0,"1"1"0,-1-1 0,1 1 0,0 0 0,0-1 0,0 1 0,-1 0 0,1-1 0,1 1 0,-1 0 0,0 0 0,0 0 0,0 0 0,1 0 0,-1 0 0,0 0 0,1 0 0,1 0 0,32-16 0,-31 15 0,19-9 0,1 0 0,1 2 0,0 1 0,0 1 0,0 1 0,1 1 0,0 1 0,34 0 0,53 3 0,117 5 0,-216-2 0,-1 1 0,1 1 0,-1 1 0,0-1 0,0 2 0,0 0 0,-1 1 0,0 0 0,0 0 0,-1 2 0,0-1 0,0 1 0,15 17 0,-22-21 0,-1 1 0,0-1 0,0 1 0,0-1 0,0 1 0,-1 0 0,0 0 0,0 0 0,-1 1 0,0-1 0,0 0 0,0 1 0,-1-1 0,0 0 0,0 1 0,0-1 0,-2 9 0,0-5 0,0 0 0,0 0 0,-1 0 0,0 0 0,0 0 0,-1-1 0,-1 0 0,0 0 0,0 0 0,-7 9 0,3-9 0,-1 1 0,0-1 0,-22 13 0,-3 5 0,6-9 0,-9 8 0,37-24 0,0-1 0,0 1 0,0-1 0,0 1 0,0-1 0,1 1 0,-1-1 0,0 1 0,1 0 0,-1 0 0,1-1 0,-1 1 0,1 0 0,0 0 0,0-1 0,0 1 0,0 0 0,0 0 0,0-1 0,1 1 0,-1 0 0,0 0 0,2 3 0,3 6 0,0-1 0,0 1 0,1-1 0,0 0 0,1 0 0,0 0 0,1-1 0,15 14 0,9 12 0,-25-25 0,0 1 0,0 0 0,-1 0 0,0 0 0,-1 1 0,5 15 0,19 40 0,-27-65 0,-1 0 0,0-1 0,0 1 0,0 0 0,0 0 0,0 0 0,0-1 0,-1 1 0,1 0 0,-1 0 0,1 0 0,-1 0 0,0 1 0,0-1 0,0 0 0,0 0 0,0 0 0,0 0 0,0 0 0,-1 0 0,1 0 0,-1 0 0,1 0 0,-1 0 0,0 0 0,-1 1 0,0 0 0,-1-1 0,1 0 0,-1 0 0,1-1 0,-1 1 0,0 0 0,0-1 0,0 0 0,0 1 0,0-1 0,0 0 0,0-1 0,0 1 0,0-1 0,0 1 0,-6-1 0,-265 1 0,122-4 0,124 3 0,-1-1 0,1-1 0,-55-11 0,66 9 0,0-1 0,-1 0 0,2-1 0,-32-16 0,43 19 0,1 0 0,0 0 0,0 0 0,0 0 0,0-1 0,1 0 0,-1 0 0,1 0 0,0 0 0,0 0 0,0 0 0,1-1 0,-1 0 0,1 1 0,0-1 0,1 0 0,-1 0 0,1 0 0,0 0 0,0 0 0,0-8 0,1-66-1365,1 56-5461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2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514 836 24575,'-18'-49'0,"-13"-66"0,25 63 0,5 37 0,-1-1 0,0 1 0,-1 0 0,-9-27 0,5 22 0,0-1 0,2 1 0,0-1 0,2-1 0,-2-24 0,6-108 0,-2-17 0,1 169 0,0 0 0,0 1 0,0-1 0,0 1 0,0-1 0,0 0 0,-1 1 0,1-1 0,-1 1 0,1-1 0,-1 1 0,1-1 0,-1 1 0,0-1 0,0 1 0,1 0 0,-1-1 0,0 1 0,0 0 0,-1 0 0,1 0 0,0 0 0,0 0 0,0 0 0,-1 0 0,1 0 0,-1 0 0,1 1 0,0-1 0,-1 0 0,1 1 0,-1-1 0,0 1 0,1 0 0,-1 0 0,1-1 0,-1 1 0,0 0 0,1 0 0,-1 0 0,1 1 0,-1-1 0,1 0 0,-1 0 0,0 1 0,1-1 0,-1 1 0,-2 1 0,-10 4 0,0 1 0,0 0 0,1 1 0,-16 12 0,12-8 0,-6 1 0,-42 18 0,42-21 0,-45 25 0,61-30 0,1-1 0,0 1 0,0 1 0,0-1 0,0 1 0,1 0 0,0 0 0,0 0 0,0 1 0,-5 10 0,9-14 0,1-1 0,-1 0 0,0 0 0,1 0 0,-1 1 0,1-1 0,0 0 0,0 0 0,0 1 0,0-1 0,0 0 0,0 1 0,1-1 0,-1 0 0,1 0 0,-1 0 0,1 1 0,0-1 0,0 0 0,0 0 0,0 0 0,0 0 0,1 0 0,-1-1 0,0 1 0,1 0 0,-1 0 0,1-1 0,0 1 0,0-1 0,0 0 0,-1 1 0,1-1 0,0 0 0,3 1 0,10 6 0,1 0 0,-1-1 0,29 7 0,-27-8 0,6 0 0,0 0 0,1-2 0,0-1 0,-1-1 0,42-1 0,-40-2 0,1 2 0,0 1 0,0 1 0,42 10 0,-59-10-87,-8-2 26,1 0 0,-1 0 0,0-1 1,1 1-1,-1-1 0,1 1 0,-1-1 0,0 0 0,1 1 0,-1-1 1,1 0-1,-1 0 0,1 0 0,-1 0 0,1 0 0,-1 0 0,1-1 1,-1 1-1,1 0 0,1-2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2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766 2 24575,'-19'0'0,"-21"-2"0,0 3 0,0 1 0,0 1 0,1 3 0,-73 19 0,13 10 0,-134 42 0,211-72 0,-35 10 0,55-14 0,1-1 0,-1 1 0,1 0 0,0-1 0,0 1 0,-1 0 0,1 0 0,0 0 0,0 0 0,0 0 0,0 0 0,0 0 0,0 0 0,0 0 0,0 0 0,0 1 0,1-1 0,-1 0 0,0 0 0,1 1 0,-1-1 0,1 1 0,0-1 0,-1 1 0,1-1 0,0 0 0,0 1 0,0-1 0,0 1 0,0-1 0,0 1 0,1 2 0,0-2 0,0 0 0,1 1 0,0-1 0,0 0 0,-1 0 0,1 0 0,0 0 0,0 0 0,1-1 0,-1 1 0,0 0 0,1-1 0,-1 0 0,1 1 0,-1-1 0,1 0 0,5 1 0,52 14 0,-54-15 0,92 27 0,-63-16 0,63 10 0,-63-15 0,0 2 0,45 17 0,37 9 0,-100-31 0,0 1 0,0 1 0,-1 0 0,0 1 0,0 0 0,0 2 0,-1 0 0,0 0 0,-1 2 0,18 16 0,2 2 0,-21-20 0,-1 1 0,-1 1 0,0 0 0,0 0 0,12 18 0,-21-27 0,0 1 0,-1 0 0,0-1 0,1 1 0,-1 0 0,0 0 0,0 0 0,-1 0 0,1 0 0,0 0 0,-1 0 0,0 0 0,0 0 0,0 0 0,0 0 0,0 0 0,-1 0 0,1 0 0,-1 0 0,0 0 0,0 0 0,0 0 0,0-1 0,0 1 0,-1 0 0,1-1 0,-1 1 0,0-1 0,0 1 0,0-1 0,0 0 0,0 1 0,-3 1 0,-2 1 0,-1 1 0,0-1 0,0-1 0,0 0 0,0 0 0,-1 0 0,0-1 0,0 0 0,1-1 0,-2 0 0,1 0 0,0-1 0,-13 0 0,-1 0 0,0-1 0,0-1 0,0-1 0,-28-7 0,38 6 24,0-1 0,0-1 0,1 0 0,-17-9 0,23 11-159,0-1 0,0 1 0,1-1 0,-1 0 0,1-1 0,0 1 0,0-1 0,1 0 0,-1-1 0,-4-6 0,2-4-6691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373 1 24575,'-4'1'0,"0"0"0,0 1 0,1-1 0,-1 1 0,1 0 0,-1 0 0,1 1 0,0-1 0,-1 0 0,2 1 0,-1 0 0,-5 6 0,-20 15 0,11-16 0,1 1 0,0 1 0,0 1 0,1 0 0,-16 15 0,23-17 0,0 1 0,0 0 0,1 0 0,0 1 0,1-1 0,0 2 0,-5 13 0,-6 11 0,-13 15 0,24-42 0,0 1 0,0 0 0,0 1 0,2-1 0,-1 1 0,1 0 0,1 0 0,0 0 0,0 0 0,-1 18 0,-8 88 0,5-71 0,1 56 0,6-93 0,-1 20 0,1 1 0,2 0 0,2-1 0,7 36 0,-8-56 0,-1-1 0,1 0 0,1 0 0,-1 0 0,1-1 0,1 1 0,-1-1 0,1 0 0,0 0 0,1-1 0,0 1 0,0-1 0,0-1 0,1 1 0,0-1 0,0 0 0,0 0 0,1-1 0,9 4 0,1 1 0,1-2 0,-1 0 0,1-1 0,0-1 0,1-1 0,-1-1 0,1 0 0,0-1 0,-1-2 0,30-1 0,-41-1 0,0-1 0,-1 0 0,1 0 0,0 0 0,-1-1 0,0 0 0,0 0 0,0-1 0,12-10 0,33-20 0,-45 32 0,-1-1 0,0 1 0,0-2 0,0 1 0,0 0 0,-1-1 0,1 0 0,-1-1 0,-1 1 0,1-1 0,5-9 0,-3 6 0,11-14 0,-2-1 0,-1-1 0,0 0 0,10-28 0,-21 42 0,0 0 0,-1-1 0,-1 1 0,0-1 0,-1 0 0,0 1 0,0-1 0,-2 0 0,1 0 0,-4-16 0,3 22 0,0 0 0,0 1 0,-1-1 0,0 0 0,0 1 0,-1 0 0,1-1 0,-1 1 0,0 0 0,0 1 0,-1-1 0,1 0 0,-1 1 0,0 0 0,0 0 0,-1 0 0,1 0 0,-1 1 0,0 0 0,0 0 0,0 0 0,-8-3 0,-2 1 0,0 0 0,0 2 0,0-1 0,-1 2 0,0 0 0,1 1 0,-1 1 0,0 0 0,1 1 0,-1 0 0,1 2 0,-1 0 0,-24 8 0,7-2 0,0 2 0,1 2 0,0 0 0,-40 25 0,68-36 0,0 1 0,0 0 0,0 1 0,0-1 0,1 0 0,-1 1 0,1 0 0,0 0 0,0 0 0,0 0 0,1 1 0,-1-1 0,1 1 0,0-1 0,0 1 0,1 0 0,0 0 0,0-1 0,0 1 0,-1 7 0,3-6 0,-1 0 0,1 0 0,-1 0 0,2 0 0,-1-1 0,1 1 0,0 0 0,0-1 0,0 1 0,1-1 0,0 1 0,0-1 0,0 0 0,1-1 0,-1 1 0,8 6 0,2 3-1365,-3-1-5461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4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 24575,'111'-2'0,"122"5"0,-224-2 0,-1 0 0,0 1 0,0 0 0,0 0 0,0 1 0,0 0 0,-1 1 0,1-1 0,-1 2 0,0-1 0,0 1 0,0 0 0,-1 0 0,0 1 0,9 8 0,2 8 0,0 1 0,-1 0 0,16 32 0,-9-15 0,-6-7 0,-1 0 0,-1 0 0,13 48 0,-22-48 0,-2-1 0,-1 1 0,-1 1 0,-2-1 0,-6 51 0,6-77 0,-3 10 0,-1 0 0,-1-1 0,0 0 0,0 0 0,-17 30 0,11-22 0,-32 55 0,33-63 0,0 1 0,1 1 0,0 0 0,2 0 0,-9 32 0,11-34 0,1-1 0,-2 0 0,0 0 0,-1 0 0,0-1 0,-16 23 0,9-12 0,11-19 0,0-1 0,-1 1 0,1 0 0,-1-1 0,0 0 0,0 0 0,-8 6 0,10-9 0,0-1 0,0 0 0,-1 0 0,1 0 0,0 0 0,-1 0 0,1 0 0,-1-1 0,1 1 0,-1-1 0,1 0 0,-1 1 0,0-1 0,1-1 0,-1 1 0,1 0 0,-1-1 0,1 1 0,-1-1 0,1 1 0,-1-1 0,1 0 0,-5-3 0,-26-16-1365,19 10-5461</inkml:trace>
  <inkml:trace contextRef="#ctx0" brushRef="#br0" timeOffset="343.78">1 559 24575,'1006'0'-1365,"-984"0"-5461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29.5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24575,'30'0'0,"0"-1"0,0-2 0,47-9 0,-49 6-170,0 2-1,0 1 0,0 1 1,0 1-1,0 2 0,0 0 1,51 11-1,-33 0-6655</inkml:trace>
  <inkml:trace contextRef="#ctx0" brushRef="#br0" timeOffset="1953.16">27 1 24575,'610'0'0,"-597"0"0,0 1 0,0 0 0,0 0 0,0 2 0,0 0 0,-1 0 0,14 6 0,-22-7 0,0-1 0,0 1 0,0 0 0,0 1 0,0-1 0,0 1 0,0 0 0,-1 0 0,0 0 0,1 0 0,-1 1 0,0-1 0,-1 1 0,1 0 0,-1-1 0,1 1 0,-1 1 0,0-1 0,-1 0 0,1 0 0,-1 1 0,0-1 0,1 6 0,1 35 0,-2 0 0,-7 77 0,3-108 0,-1 0 0,0 0 0,-1 0 0,-1 0 0,0-1 0,-1 0 0,0-1 0,-1 1 0,0-1 0,-1-1 0,-1 0 0,-19 19 0,25-27 0,1 0 0,0-1 0,0 1 0,-1-1 0,1 0 0,-1 0 0,-6 2 0,0 0 0,74-1 0,-31-3-341,0 2 0,-1 2-1,43 9 1,-56-10-6485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3.1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86 24575,'48'-1'0,"0"-3"0,95-18 0,-75-2 0,-55 18 0,1 1 0,0 0 0,0 1 0,22-4 0,-3 5 0,-1 0 0,0 2 0,1 2 0,-1 0 0,40 9 0,-65-8 0,-1 1 0,1 0 0,0 1 0,-1-1 0,1 1 0,-1 1 0,0-1 0,-1 1 0,1 0 0,-1 0 0,0 1 0,0 0 0,4 7 0,31 30 0,-36-39 0,-1 0 0,1 0 0,-1 1 0,0-1 0,0 1 0,0 0 0,0 0 0,-1 0 0,0 0 0,0 0 0,0 0 0,-1 1 0,0-1 0,0 1 0,0 5 0,1 14 0,-2-1 0,-2 30 0,0-13 0,1-31 0,0 0 0,0 0 0,-1 0 0,-1-1 0,1 1 0,-1-1 0,-1 0 0,0 1 0,0-2 0,-1 1 0,0 0 0,0-1 0,-1 0 0,0 0 0,-9 8 0,-11 9 0,-1-1 0,-59 39 0,53-41 0,-44 40 0,63-52 0,0 0 0,0-1 0,-1 0 0,0-1 0,0-1 0,-1 0 0,-25 6 0,-27 14 0,61-24 0,-28 16 0,35-19 0,0 0 0,0 0 0,0 0 0,0 0 0,0 1 0,0-1 0,0 0 0,0 0 0,0 0 0,0 0 0,0 0 0,0 1 0,0-1 0,0 0 0,0 0 0,0 0 0,0 0 0,0 1 0,0-1 0,0 0 0,0 0 0,0 0 0,0 0 0,0 0 0,0 1 0,0-1 0,0 0 0,0 0 0,0 0 0,0 0 0,0 0 0,0 1 0,1-1 0,-1 0 0,0 0 0,0 0 0,0 0 0,0 0 0,0 0 0,0 0 0,1 0 0,-1 0 0,0 0 0,0 1 0,0-1 0,0 0 0,0 0 0,1 0 0,-1 0 0,0 0 0,0 0 0,0 0 0,0 0 0,1 0 0,-1 0 0,27 2 0,12 0 0,-1 1 0,72 17 0,-66-10 0,74 5 0,-105-14 0,-1 1 0,0 0 0,0 0 0,0 1 0,-1 1 0,1 0 0,-1 1 0,15 7 0,-22-9 0,1-1 0,-1 1 0,1 0 0,-1 0 0,0 0 0,0 0 0,-1 1 0,1 0 0,-1 0 0,1 0 0,-1 0 0,0 0 0,-1 1 0,1-1 0,-1 1 0,0 0 0,0-1 0,0 1 0,-1 0 0,0 0 0,2 10 0,-4-11 0,1 0 0,-1-1 0,1 1 0,-1 0 0,0-1 0,-1 1 0,1 0 0,-1-1 0,1 0 0,-1 1 0,0-1 0,0 0 0,0 0 0,-1 0 0,1 0 0,-1 0 0,0-1 0,0 1 0,1-1 0,-2 0 0,1 1 0,-4 1 0,-11 6 0,1-2 0,-1 0 0,-21 7 0,13-6 0,25-8 0,-13 5 0,0-1 0,0 0 0,-1-1 0,1 0 0,-22 2 0,32-6 0,1 0 0,-1 0 0,1 0 0,-1-1 0,0 1 0,1-1 0,-1 1 0,1-1 0,0-1 0,-1 1 0,1 0 0,0-1 0,0 1 0,0-1 0,0 0 0,0 0 0,0 0 0,0-1 0,0 1 0,1-1 0,0 1 0,-1-1 0,1 0 0,0 0 0,0 0 0,0 0 0,1 0 0,-1 0 0,0-4 0,-1-2-105,0 0 0,1 1 0,1-1 0,-1 0 0,1 0 0,1 0 0,-1 0 0,2 0 0,-1 0 0,1 0 0,1 0 0,2-10 0,2-6-6721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4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606 1061 24575,'1'-139'0,"-3"-151"0,-11 180 0,6 66 0,-1-63 0,8 71 0,-2 0 0,-1 0 0,-2 0 0,-14-52 0,16 79 0,0-1 0,0 1 0,-1 0 0,-1 1 0,1-1 0,-2 1 0,1 0 0,-1 0 0,-10-10 0,12 13 0,-1 1 0,0 0 0,0 0 0,-1 1 0,1 0 0,-1-1 0,1 2 0,-1-1 0,0 1 0,0 0 0,0 0 0,-1 1 0,1-1 0,0 1 0,-8 0 0,1 1 0,0 1 0,0 0 0,0 1 0,0 1 0,1 0 0,-1 0 0,-14 7 0,-86 43 0,65-29 0,36-17 0,0 0 0,0 0 0,0 2 0,-12 9 0,20-14 0,0 0 0,0-1 0,0 1 0,1 0 0,0 1 0,-1-1 0,1 1 0,1-1 0,-1 1 0,1 0 0,0 0 0,0 0 0,-2 9 0,4-12 0,0 1 0,0-1 0,1 1 0,-1-1 0,1 1 0,0-1 0,-1 1 0,1-1 0,0 0 0,0 0 0,1 1 0,-1-1 0,0 0 0,1 0 0,-1 0 0,1 0 0,0 0 0,-1-1 0,1 1 0,0 0 0,0-1 0,0 1 0,1-1 0,-1 0 0,0 0 0,0 0 0,1 0 0,-1 0 0,4 1 0,9 3 0,1 0 0,0-1 0,17 2 0,-32-6 0,78 11 0,-32-5 0,0 2 0,-1 2 0,47 16 0,-56-14 0,-27-9 0,1 0 0,-1 1 0,0 0 0,14 8 0,-13-7-124,-1 0 0,1 0 0,0-1 0,0 0 0,1-1 0,-1-1-1,1 0 1,-1 0 0,1-1 0,18-1 0,-7 0-6702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5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444 1 24575,'-1'2'0,"1"0"0,0 0 0,-1 0 0,0 1 0,1-1 0,-1 0 0,0 0 0,0 0 0,0-1 0,0 1 0,0 0 0,-1 0 0,1 0 0,0-1 0,-1 1 0,1-1 0,-1 1 0,0-1 0,0 0 0,1 0 0,-1 1 0,0-1 0,0 0 0,0-1 0,-3 2 0,-64 18 0,33-11 0,26-6 0,1 1 0,0 1 0,0 0 0,0 0 0,0 1 0,1 0 0,0 1 0,0-1 0,1 2 0,0-1 0,-8 11 0,13-15 0,0 0 0,0-1 0,0 1 0,0 0 0,1 0 0,0 0 0,-1 1 0,1-1 0,0 0 0,0 0 0,1 1 0,-1-1 0,1 0 0,0 1 0,-1-1 0,2 1 0,-1-1 0,0 0 0,1 1 0,-1-1 0,1 0 0,0 1 0,0-1 0,0 0 0,1 0 0,-1 0 0,1 0 0,0 0 0,-1 0 0,1 0 0,1-1 0,-1 1 0,0-1 0,1 1 0,-1-1 0,1 0 0,3 3 0,14 8 0,0-1 0,31 15 0,4 2 0,12 3 0,-54-28 0,0 1 0,-1 1 0,0 0 0,0 1 0,-1 0 0,18 15 0,-18-11 0,0 1 0,-1 0 0,0 0 0,-1 1 0,-1 1 0,0-1 0,0 1 0,-2 1 0,0-1 0,8 27 0,-4-4 0,-7-28 0,1 1 0,-2-1 0,1 1 0,-1 0 0,-1 0 0,0 0 0,0 0 0,-1 0 0,0 0 0,0 1 0,-2-1 0,-2 12 0,3-19 0,-1-1 0,0 1 0,1-1 0,-1 1 0,0-1 0,-1 0 0,1 0 0,0 0 0,-1 0 0,1 0 0,-1 0 0,1-1 0,-1 1 0,0-1 0,0 0 0,0 1 0,0-1 0,1-1 0,-1 1 0,-1 0 0,1-1 0,0 0 0,-3 1 0,-14 0 0,1-1 0,-31-3 0,22 1 0,-153 2 0,-58-3 0,237 3-33,0 0 0,0 0-1,0 0 1,0 0 0,0 0-1,0 0 1,0-1 0,1 1 0,-1-1-1,0 0 1,0 1 0,0-1-1,1 0 1,-1 0 0,0 0-1,1 0 1,-1 0 0,1 0 0,-1-1-1,1 1 1,-1-1 0,1 1-1,0-1 1,0 1 0,0-1-1,0 0 1,0 1 0,0-1 0,0 0-1,1 0 1,-1 1 0,0-1-1,1 0 1,0 0 0,-1 0-1,1 0 1,0 0 0,0 0 0,0 0-1,1-2 1,1-16-6793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6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 24575,'-3'0'0,"1"1"0,-1 0 0,1-1 0,0 1 0,0 0 0,0 0 0,-1 1 0,1-1 0,0 0 0,0 1 0,1-1 0,-1 1 0,0 0 0,0-1 0,1 1 0,-1 0 0,1 0 0,-3 4 0,-23 43 0,23-41 0,-22 40 0,16-31 0,1 0 0,1 1 0,0 0 0,1 0 0,-5 24 0,4-6 0,-1 4 0,1 0 0,-3 71 0,11-101 0,0 1 0,1 0 0,0 0 0,1 0 0,0-1 0,1 1 0,0-1 0,8 19 0,-8-23 0,1 0 0,0 0 0,0 0 0,0 0 0,1-1 0,-1 0 0,1 0 0,1 0 0,-1 0 0,1-1 0,-1 0 0,1 0 0,1-1 0,9 5 0,-8-4 0,0 1 0,0 0 0,-1 0 0,0 0 0,11 11 0,-11-9 0,0-2 0,-1 1 0,2-1 0,-1 0 0,14 7 0,6-1 0,1 0 0,0-2 0,0-2 0,1 0 0,0-2 0,0-1 0,58 0 0,-71-4 0,-5 1 0,1-1 0,-1-1 0,0 0 0,0 0 0,12-4 0,-21 5 0,0-1 0,0 0 0,0 1 0,0-1 0,0 0 0,-1 0 0,1 0 0,0 0 0,-1 0 0,1-1 0,-1 1 0,1 0 0,-1-1 0,0 1 0,1-1 0,-1 0 0,0 1 0,0-1 0,0 0 0,0 0 0,-1 1 0,1-1 0,0 0 0,-1 0 0,1 0 0,-1 0 0,0 0 0,1 0 0,-1 0 0,0 0 0,0 0 0,0 0 0,-1 0 0,1 0 0,-1-2 0,-2-3 0,-1 1 0,1-1 0,-1 1 0,-1 0 0,1 1 0,-1-1 0,0 1 0,0-1 0,-1 2 0,0-1 0,-8-5 0,1-1 0,-3-2 0,-2 0 0,1 1 0,-2 0 0,0 2 0,-29-13 0,25 17 0,0 1 0,-37-3 0,12 1 0,48 7 0,-36-6 0,-46-1 0,74 6 0,0 1 0,0 0 0,0 1 0,0 0 0,0 0 0,0 1 0,1 0 0,-1 0 0,0 0 0,1 1 0,0 1 0,-9 4 0,15-8-3,0 1 0,0-1-1,1 1 1,-1-1 0,0 1-1,0-1 1,1 1-1,-1-1 1,0 1 0,1 0-1,-1 0 1,0-1 0,1 1-1,-1 0 1,1 0 0,-1-1-1,1 1 1,0 0 0,-1 0-1,1 0 1,0 0 0,0 0-1,-1 1 1,2-1 12,-1 0 1,1-1-1,-1 1 1,1-1-1,0 1 1,-1-1 0,1 1-1,0-1 1,-1 1-1,1-1 1,0 0-1,-1 1 1,1-1-1,0 0 1,0 0-1,-1 1 1,1-1-1,0 0 1,0 0-1,1 0 1,46-2-1495,-30-4-5341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24575,'45'0'0,"0"2"0,66 12 0,-52-7 0,1-2 0,104-5 0,-67-2 0,-93 2 0,0 0 0,0 1 0,0 0 0,0-1 0,0 1 0,0 1 0,0-1 0,-1 1 0,1-1 0,0 1 0,-1 0 0,1 0 0,-1 1 0,0-1 0,0 1 0,0-1 0,0 1 0,0 0 0,-1 0 0,1 0 0,3 6 0,1 4 0,0 0 0,0 1 0,-1 0 0,6 24 0,-6-21 0,-2 0 0,0 1 0,-1 0 0,0 0 0,-2 0 0,0 0 0,-1 0 0,-1 0 0,0-1 0,-2 1 0,0 0 0,-1 0 0,0-1 0,-2 0 0,0 0 0,-1 0 0,-9 16 0,7-17 0,1 0 0,0 1 0,-6 22 0,-16 34 0,25-62 0,1 0 0,0 0 0,1 1 0,0-1 0,-1 16 0,2-14 0,-1-1 0,0 1 0,0-1 0,-9 20 0,-9 15 0,21-47 1,-1 0-1,1 0 1,0 0-1,0 0 1,0 0-1,0 0 1,0 0-1,-1 0 1,1 0-1,0 1 1,0-1-1,0 0 1,0 0-1,-1 0 1,1 0 0,0 0-1,0 0 1,0 0-1,0 0 1,-1-1-1,1 1 1,0 0-1,0 0 1,0 0-1,0 0 1,-1 0-1,1 0 1,0 0-1,0 0 1,0 0-1,0 0 1,0 0-1,-1-1 1,1 1-1,0 0 1,0 0-1,0 0 1,0 0-1,0 0 1,0-1-1,0 1 1,0 0-1,0 0 1,-1 0-1,1 0 1,0-1-1,0 1 1,0 0 0,0 0-1,0 0 1,0 0-1,0-1 1,0 1-1,0 0 1,0 0-1,0 0 1,0 0-1,1-1 1,-1 1-1,0 0 1,0 0-1,0 0 1,0 0-1,0-1 1,0 1-1,0 0 1,0 0-1,-1-15-1400,1-2-5426</inkml:trace>
  <inkml:trace contextRef="#ctx0" brushRef="#br0" timeOffset="515.61">107 451 24575,'58'0'0,"0"3"0,0 3 0,0 2 0,-1 3 0,74 23 0,-101-27 0,0-2 0,1-1 0,0-1 0,0-1 0,0-2 0,33-3 0,-14 0 0,53 6 0,-100-3-124,0 0 0,0 0 0,0 1 0,-1-1 0,1 1 0,0 0-1,0 0 1,-1 0 0,1 0 0,3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39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480 1333 24575,'-3'-46'0,"-2"1"0,-2 0 0,-18-63 0,0-3 0,16 62 0,-3-9 0,2 0 0,-2-93 0,-1-45 0,0-3 0,15 122 0,-3-80 0,1 155 0,0 0 0,0 1 0,0-1 0,0 0 0,-1 1 0,1-1 0,-1 0 0,1 1 0,-1-1 0,1 1 0,-1-1 0,0 1 0,1-1 0,-1 1 0,0 0 0,0-1 0,0 1 0,-3-2 0,4 2 0,-1 1 0,0 0 0,0 0 0,0-1 0,0 1 0,0 0 0,0 0 0,0 0 0,0 0 0,0 1 0,0-1 0,0 0 0,0 0 0,0 0 0,1 1 0,-1-1 0,0 0 0,0 1 0,0-1 0,0 1 0,1-1 0,-1 1 0,-1 0 0,-7 7 0,0 0 0,1 1 0,0 0 0,-7 10 0,6-7 0,-25 28 0,7-7 0,-1 0 0,-63 53 0,30-25 0,61-61-25,0 0 1,0 0-1,-1 1 0,1-1 0,0 0 0,0 0 0,-1 0 1,1 0-1,0 0 0,0 0 0,-1 1 0,1-1 1,0 0-1,0 0 0,-1 0 0,1 0 0,0 0 0,-1 0 1,1 0-1,0 0 0,-1 0 0,1-1 0,0 1 0,0 0 1,-1 0-1,1 0 0,0 0 0,0 0 0,-1 0 1,1 0-1,0-1 0,0 1 0,-1 0 0,1 0 0,0 0 1,0-1-1,0 1 0,-1 0 0,1 0 0,0-1 0,0 1 1,0 0-1,0 0 0,0-1 0,0 1 0,-1 0 1,1 0-1,0-1 0,0 1 0,0 0 0,0-1 0,0 1 1,0 0-1,0-1 0,-2-10-6801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1T23:42:40.0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 24575,'66'-2'0,"-37"0"0,1 1 0,56 7 0,-77-3 0,1 0 0,-1 0 0,0 1 0,0 0 0,-1 0 0,1 1 0,-1 0 0,0 0 0,0 1 0,0 1 0,-1-1 0,0 1 0,-1 0 0,1 0 0,-1 1 0,-1 0 0,7 11 0,-6-9 0,0 1 0,-1 0 0,0 0 0,-1 0 0,0 0 0,-1 1 0,0 0 0,-1 0 0,0-1 0,-1 1 0,0 0 0,-1 0 0,0 1 0,-1-1 0,-1-1 0,0 1 0,0 0 0,-1 0 0,0-1 0,-1 1 0,-1-1 0,0 0 0,0 0 0,-8 10 0,-22 14 0,1-4 0,5 5 0,22-29 0,0 1 0,0 0 0,1 0 0,0 1 0,0 0 0,1 0 0,0 0 0,1 0 0,0 1 0,0 0 0,1 0 0,1 0 0,-3 15 0,3-5 0,0-1 0,2 0 0,2 33 0,-1-47 0,0 0 0,0 0 0,0 0 0,1 0 0,0 0 0,0 0 0,0 0 0,0 0 0,1-1 0,0 1 0,0-1 0,0 0 0,1 1 0,-1-2 0,1 1 0,0 0 0,0-1 0,5 4 0,135 76 0,-133-78 0,1-1 0,-1 0 0,1-1 0,0 0 0,0-1 0,0 0 0,17 0 0,93-5 0,-46 0 0,-15 5 0,-44 0 0,0-1 0,1 0 0,-1-2 0,1 0 0,-1-1 0,0 0 0,29-9 0,-45 10 0,1 1 0,0-1 0,-1 1 0,1-1 0,0 0 0,-1 0 0,1 0 0,-1 0 0,0 0 0,1 0 0,-1 0 0,0 0 0,1 0 0,-1-1 0,0 1 0,0-1 0,0 1 0,0-1 0,0 1 0,-1-1 0,1 1 0,1-4 0,-2 3 0,-1 1 0,1-1 0,0 0 0,-1 0 0,1 1 0,-1-1 0,1 0 0,-1 0 0,0 1 0,0-1 0,1 1 0,-1-1 0,0 1 0,-1-1 0,1 1 0,0 0 0,-3-3 0,-4-3 0,-1 0 0,0 0 0,0 1 0,-1 1 0,-17-9 0,7 7-1365,1 2-5461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E226"/>
  <sheetViews>
    <sheetView zoomScale="85" zoomScaleNormal="85" workbookViewId="0">
      <selection activeCell="N26" sqref="N26:N27"/>
    </sheetView>
  </sheetViews>
  <sheetFormatPr baseColWidth="10" defaultColWidth="9.140625" defaultRowHeight="15" x14ac:dyDescent="0.25"/>
  <cols>
    <col min="16" max="16" width="21.140625" customWidth="1"/>
    <col min="17" max="17" width="15.28515625" customWidth="1"/>
    <col min="18" max="18" width="12.28515625" customWidth="1"/>
  </cols>
  <sheetData>
    <row r="5" spans="14:20" x14ac:dyDescent="0.25">
      <c r="N5" s="1" t="s">
        <v>0</v>
      </c>
    </row>
    <row r="6" spans="14:20" x14ac:dyDescent="0.25">
      <c r="P6" t="s">
        <v>17</v>
      </c>
      <c r="Q6">
        <v>4</v>
      </c>
    </row>
    <row r="7" spans="14:20" x14ac:dyDescent="0.25">
      <c r="P7" t="s">
        <v>18</v>
      </c>
      <c r="Q7">
        <f>O11-1</f>
        <v>10</v>
      </c>
    </row>
    <row r="8" spans="14:20" x14ac:dyDescent="0.25">
      <c r="P8" t="s">
        <v>19</v>
      </c>
      <c r="Q8">
        <f>3745</f>
        <v>3745</v>
      </c>
      <c r="R8" t="s">
        <v>20</v>
      </c>
    </row>
    <row r="10" spans="14:20" ht="60" x14ac:dyDescent="0.25">
      <c r="O10" s="3" t="s">
        <v>1</v>
      </c>
      <c r="P10" s="8" t="s">
        <v>21</v>
      </c>
      <c r="Q10" s="2" t="s">
        <v>2</v>
      </c>
      <c r="R10" s="2" t="s">
        <v>3</v>
      </c>
      <c r="S10" s="2" t="s">
        <v>15</v>
      </c>
      <c r="T10" s="2" t="s">
        <v>16</v>
      </c>
    </row>
    <row r="11" spans="14:20" x14ac:dyDescent="0.25">
      <c r="O11">
        <v>11</v>
      </c>
      <c r="P11">
        <f t="shared" ref="P11:P17" si="0">P12+($P$19-$P$20)</f>
        <v>3745</v>
      </c>
      <c r="Q11">
        <v>133.44999999999999</v>
      </c>
      <c r="R11">
        <f t="shared" ref="R11:R20" si="1">Q11/$Q$6</f>
        <v>33.362499999999997</v>
      </c>
      <c r="S11">
        <v>266.89999999999998</v>
      </c>
      <c r="T11">
        <v>10</v>
      </c>
    </row>
    <row r="12" spans="14:20" x14ac:dyDescent="0.25">
      <c r="O12">
        <v>10</v>
      </c>
      <c r="P12">
        <f t="shared" si="0"/>
        <v>3380</v>
      </c>
      <c r="Q12">
        <v>160.13</v>
      </c>
      <c r="R12">
        <f t="shared" si="1"/>
        <v>40.032499999999999</v>
      </c>
      <c r="S12">
        <v>320.27</v>
      </c>
      <c r="T12">
        <f>$T$11*P12/($Q$8)</f>
        <v>9.0253671562082776</v>
      </c>
    </row>
    <row r="13" spans="14:20" x14ac:dyDescent="0.25">
      <c r="O13">
        <v>9</v>
      </c>
      <c r="P13">
        <f t="shared" si="0"/>
        <v>3015</v>
      </c>
      <c r="Q13">
        <v>160.13</v>
      </c>
      <c r="R13">
        <f t="shared" si="1"/>
        <v>40.032499999999999</v>
      </c>
      <c r="S13">
        <v>320.27</v>
      </c>
      <c r="T13">
        <f t="shared" ref="T13:T21" si="2">$T$11*P13/($Q$8)</f>
        <v>8.0507343124165551</v>
      </c>
    </row>
    <row r="14" spans="14:20" x14ac:dyDescent="0.25">
      <c r="O14">
        <v>8</v>
      </c>
      <c r="P14">
        <f t="shared" si="0"/>
        <v>2650</v>
      </c>
      <c r="Q14">
        <v>160.13</v>
      </c>
      <c r="R14">
        <f t="shared" si="1"/>
        <v>40.032499999999999</v>
      </c>
      <c r="S14">
        <v>320.27</v>
      </c>
      <c r="T14">
        <f t="shared" si="2"/>
        <v>7.0761014686248327</v>
      </c>
    </row>
    <row r="15" spans="14:20" x14ac:dyDescent="0.25">
      <c r="O15">
        <v>7</v>
      </c>
      <c r="P15">
        <f t="shared" si="0"/>
        <v>2285</v>
      </c>
      <c r="Q15">
        <v>160.13</v>
      </c>
      <c r="R15">
        <f t="shared" si="1"/>
        <v>40.032499999999999</v>
      </c>
      <c r="S15">
        <v>320.27</v>
      </c>
      <c r="T15">
        <f t="shared" si="2"/>
        <v>6.1014686248331111</v>
      </c>
    </row>
    <row r="16" spans="14:20" x14ac:dyDescent="0.25">
      <c r="O16">
        <v>6</v>
      </c>
      <c r="P16">
        <f t="shared" si="0"/>
        <v>1920</v>
      </c>
      <c r="Q16">
        <v>160.13</v>
      </c>
      <c r="R16">
        <f t="shared" si="1"/>
        <v>40.032499999999999</v>
      </c>
      <c r="S16">
        <v>320.27</v>
      </c>
      <c r="T16">
        <f t="shared" si="2"/>
        <v>5.1268357810413887</v>
      </c>
    </row>
    <row r="17" spans="9:20" x14ac:dyDescent="0.25">
      <c r="O17">
        <v>5</v>
      </c>
      <c r="P17">
        <f t="shared" si="0"/>
        <v>1555</v>
      </c>
      <c r="Q17">
        <v>160.13</v>
      </c>
      <c r="R17">
        <f t="shared" si="1"/>
        <v>40.032499999999999</v>
      </c>
      <c r="S17">
        <v>320.27</v>
      </c>
      <c r="T17">
        <f t="shared" si="2"/>
        <v>4.1522029372496663</v>
      </c>
    </row>
    <row r="18" spans="9:20" x14ac:dyDescent="0.25">
      <c r="O18">
        <v>4</v>
      </c>
      <c r="P18">
        <f>P19+($P$19-$P$20)</f>
        <v>1190</v>
      </c>
      <c r="Q18">
        <v>160.13</v>
      </c>
      <c r="R18">
        <f t="shared" si="1"/>
        <v>40.032499999999999</v>
      </c>
      <c r="S18">
        <v>320.27</v>
      </c>
      <c r="T18">
        <f t="shared" si="2"/>
        <v>3.1775700934579438</v>
      </c>
    </row>
    <row r="19" spans="9:20" x14ac:dyDescent="0.25">
      <c r="I19" t="s">
        <v>9</v>
      </c>
      <c r="K19">
        <f>133+266.9</f>
        <v>399.9</v>
      </c>
      <c r="O19">
        <v>3</v>
      </c>
      <c r="P19">
        <v>825</v>
      </c>
      <c r="Q19">
        <v>160.13</v>
      </c>
      <c r="R19">
        <f t="shared" si="1"/>
        <v>40.032499999999999</v>
      </c>
      <c r="S19">
        <v>320.27</v>
      </c>
      <c r="T19">
        <f t="shared" si="2"/>
        <v>2.2029372496662218</v>
      </c>
    </row>
    <row r="20" spans="9:20" x14ac:dyDescent="0.25">
      <c r="O20">
        <v>2</v>
      </c>
      <c r="P20">
        <v>460</v>
      </c>
      <c r="Q20">
        <v>160.13</v>
      </c>
      <c r="R20">
        <f t="shared" si="1"/>
        <v>40.032499999999999</v>
      </c>
      <c r="S20">
        <v>320.27</v>
      </c>
      <c r="T20">
        <f t="shared" si="2"/>
        <v>1.2283044058744994</v>
      </c>
    </row>
    <row r="21" spans="9:20" x14ac:dyDescent="0.25">
      <c r="I21" t="s">
        <v>4</v>
      </c>
      <c r="K21">
        <f>133.45*4+266.9</f>
        <v>800.69999999999993</v>
      </c>
      <c r="O21">
        <v>1</v>
      </c>
      <c r="P21">
        <v>0</v>
      </c>
      <c r="Q21">
        <v>0</v>
      </c>
      <c r="R21">
        <v>0</v>
      </c>
      <c r="S21">
        <v>0</v>
      </c>
      <c r="T21">
        <f t="shared" si="2"/>
        <v>0</v>
      </c>
    </row>
    <row r="22" spans="9:20" x14ac:dyDescent="0.25">
      <c r="I22" t="s">
        <v>5</v>
      </c>
      <c r="K22" s="4">
        <f>160.13*4+320.27</f>
        <v>960.79</v>
      </c>
    </row>
    <row r="23" spans="9:20" s="15" customFormat="1" x14ac:dyDescent="0.25">
      <c r="K23" s="4"/>
    </row>
    <row r="24" spans="9:20" s="15" customFormat="1" x14ac:dyDescent="0.25">
      <c r="K24" s="4"/>
    </row>
    <row r="25" spans="9:20" s="15" customFormat="1" x14ac:dyDescent="0.25">
      <c r="K25" s="4"/>
    </row>
    <row r="26" spans="9:20" s="15" customFormat="1" x14ac:dyDescent="0.25">
      <c r="K26" s="4"/>
    </row>
    <row r="27" spans="9:20" s="15" customFormat="1" x14ac:dyDescent="0.25">
      <c r="K27" s="4"/>
    </row>
    <row r="28" spans="9:20" s="15" customFormat="1" x14ac:dyDescent="0.25">
      <c r="K28" s="4"/>
    </row>
    <row r="29" spans="9:20" s="15" customFormat="1" x14ac:dyDescent="0.25">
      <c r="K29" s="4"/>
    </row>
    <row r="30" spans="9:20" s="15" customFormat="1" x14ac:dyDescent="0.25">
      <c r="K30" s="4"/>
    </row>
    <row r="31" spans="9:20" s="15" customFormat="1" x14ac:dyDescent="0.25">
      <c r="K31" s="4"/>
    </row>
    <row r="32" spans="9:20" s="15" customFormat="1" x14ac:dyDescent="0.25">
      <c r="K32" s="4"/>
    </row>
    <row r="33" spans="11:11" s="15" customFormat="1" x14ac:dyDescent="0.25">
      <c r="K33" s="4"/>
    </row>
    <row r="34" spans="11:11" s="15" customFormat="1" x14ac:dyDescent="0.25">
      <c r="K34" s="4"/>
    </row>
    <row r="35" spans="11:11" s="15" customFormat="1" x14ac:dyDescent="0.25">
      <c r="K35" s="4"/>
    </row>
    <row r="36" spans="11:11" s="15" customFormat="1" x14ac:dyDescent="0.25">
      <c r="K36" s="4"/>
    </row>
    <row r="37" spans="11:11" s="15" customFormat="1" x14ac:dyDescent="0.25">
      <c r="K37" s="4"/>
    </row>
    <row r="38" spans="11:11" s="15" customFormat="1" x14ac:dyDescent="0.25">
      <c r="K38" s="4"/>
    </row>
    <row r="39" spans="11:11" s="15" customFormat="1" x14ac:dyDescent="0.25">
      <c r="K39" s="4"/>
    </row>
    <row r="40" spans="11:11" s="15" customFormat="1" x14ac:dyDescent="0.25">
      <c r="K40" s="4"/>
    </row>
    <row r="41" spans="11:11" s="15" customFormat="1" x14ac:dyDescent="0.25">
      <c r="K41" s="4"/>
    </row>
    <row r="42" spans="11:11" s="15" customFormat="1" x14ac:dyDescent="0.25">
      <c r="K42" s="4"/>
    </row>
    <row r="43" spans="11:11" s="15" customFormat="1" x14ac:dyDescent="0.25">
      <c r="K43" s="4"/>
    </row>
    <row r="44" spans="11:11" s="15" customFormat="1" x14ac:dyDescent="0.25">
      <c r="K44" s="4"/>
    </row>
    <row r="45" spans="11:11" s="15" customFormat="1" x14ac:dyDescent="0.25">
      <c r="K45" s="4"/>
    </row>
    <row r="46" spans="11:11" s="15" customFormat="1" x14ac:dyDescent="0.25">
      <c r="K46" s="4"/>
    </row>
    <row r="47" spans="11:11" s="15" customFormat="1" x14ac:dyDescent="0.25">
      <c r="K47" s="4"/>
    </row>
    <row r="48" spans="11:11" s="15" customFormat="1" x14ac:dyDescent="0.25">
      <c r="K48" s="4"/>
    </row>
    <row r="49" spans="11:11" s="15" customFormat="1" x14ac:dyDescent="0.25">
      <c r="K49" s="4"/>
    </row>
    <row r="50" spans="11:11" s="15" customFormat="1" x14ac:dyDescent="0.25">
      <c r="K50" s="4"/>
    </row>
    <row r="51" spans="11:11" s="15" customFormat="1" x14ac:dyDescent="0.25">
      <c r="K51" s="4"/>
    </row>
    <row r="52" spans="11:11" s="15" customFormat="1" x14ac:dyDescent="0.25">
      <c r="K52" s="4"/>
    </row>
    <row r="53" spans="11:11" s="15" customFormat="1" x14ac:dyDescent="0.25">
      <c r="K53" s="4"/>
    </row>
    <row r="54" spans="11:11" s="15" customFormat="1" x14ac:dyDescent="0.25">
      <c r="K54" s="4"/>
    </row>
    <row r="55" spans="11:11" s="15" customFormat="1" x14ac:dyDescent="0.25">
      <c r="K55" s="4"/>
    </row>
    <row r="56" spans="11:11" s="15" customFormat="1" x14ac:dyDescent="0.25">
      <c r="K56" s="4"/>
    </row>
    <row r="57" spans="11:11" s="15" customFormat="1" x14ac:dyDescent="0.25">
      <c r="K57" s="4"/>
    </row>
    <row r="58" spans="11:11" s="15" customFormat="1" x14ac:dyDescent="0.25">
      <c r="K58" s="4"/>
    </row>
    <row r="59" spans="11:11" s="15" customFormat="1" x14ac:dyDescent="0.25">
      <c r="K59" s="4"/>
    </row>
    <row r="60" spans="11:11" s="15" customFormat="1" x14ac:dyDescent="0.25">
      <c r="K60" s="4"/>
    </row>
    <row r="61" spans="11:11" s="15" customFormat="1" x14ac:dyDescent="0.25">
      <c r="K61" s="4"/>
    </row>
    <row r="62" spans="11:11" s="15" customFormat="1" x14ac:dyDescent="0.25">
      <c r="K62" s="4"/>
    </row>
    <row r="63" spans="11:11" s="15" customFormat="1" x14ac:dyDescent="0.25">
      <c r="K63" s="4"/>
    </row>
    <row r="64" spans="11:11" s="15" customFormat="1" x14ac:dyDescent="0.25">
      <c r="K64" s="4"/>
    </row>
    <row r="65" spans="1:11" s="15" customFormat="1" x14ac:dyDescent="0.25">
      <c r="K65" s="4"/>
    </row>
    <row r="66" spans="1:11" s="15" customFormat="1" x14ac:dyDescent="0.25">
      <c r="K66" s="4"/>
    </row>
    <row r="67" spans="1:11" s="15" customFormat="1" x14ac:dyDescent="0.25">
      <c r="K67" s="4"/>
    </row>
    <row r="68" spans="1:11" s="15" customFormat="1" x14ac:dyDescent="0.25">
      <c r="K68" s="4"/>
    </row>
    <row r="69" spans="1:11" s="15" customFormat="1" x14ac:dyDescent="0.25">
      <c r="K69" s="4"/>
    </row>
    <row r="70" spans="1:11" x14ac:dyDescent="0.25">
      <c r="K70" s="4"/>
    </row>
    <row r="71" spans="1:11" ht="21" x14ac:dyDescent="0.35">
      <c r="A71" s="7" t="s">
        <v>30</v>
      </c>
      <c r="K71" s="4"/>
    </row>
    <row r="72" spans="1:11" x14ac:dyDescent="0.25">
      <c r="B72" s="6" t="s">
        <v>8</v>
      </c>
      <c r="K72" s="21" t="s">
        <v>7</v>
      </c>
    </row>
    <row r="73" spans="1:11" x14ac:dyDescent="0.25">
      <c r="K73" s="4"/>
    </row>
    <row r="74" spans="1:11" x14ac:dyDescent="0.25">
      <c r="K74" s="4"/>
    </row>
    <row r="75" spans="1:11" x14ac:dyDescent="0.25">
      <c r="K75" s="4"/>
    </row>
    <row r="76" spans="1:11" x14ac:dyDescent="0.25">
      <c r="K76" s="4"/>
    </row>
    <row r="77" spans="1:11" x14ac:dyDescent="0.25">
      <c r="K77" s="4"/>
    </row>
    <row r="78" spans="1:11" x14ac:dyDescent="0.25">
      <c r="K78" s="4"/>
    </row>
    <row r="79" spans="1:11" x14ac:dyDescent="0.25">
      <c r="K79" s="4"/>
    </row>
    <row r="80" spans="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:57" x14ac:dyDescent="0.25">
      <c r="K97" s="4"/>
    </row>
    <row r="98" spans="1:57" x14ac:dyDescent="0.25">
      <c r="K98" s="4"/>
    </row>
    <row r="99" spans="1:57" x14ac:dyDescent="0.25">
      <c r="K99" s="4"/>
    </row>
    <row r="100" spans="1:57" x14ac:dyDescent="0.25">
      <c r="K100" s="4"/>
    </row>
    <row r="101" spans="1:57" x14ac:dyDescent="0.25">
      <c r="K101" s="4"/>
    </row>
    <row r="102" spans="1:57" x14ac:dyDescent="0.25">
      <c r="K102" s="4"/>
    </row>
    <row r="103" spans="1:57" x14ac:dyDescent="0.25">
      <c r="K103" s="4"/>
    </row>
    <row r="104" spans="1:57" x14ac:dyDescent="0.25">
      <c r="K104" s="4"/>
    </row>
    <row r="105" spans="1:57" x14ac:dyDescent="0.25">
      <c r="K105" s="4"/>
    </row>
    <row r="106" spans="1:57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6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</row>
    <row r="107" spans="1:57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6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</row>
    <row r="108" spans="1:57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6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</row>
    <row r="109" spans="1:57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6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s="15" customForma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6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</row>
    <row r="111" spans="1:57" s="15" customForma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6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</row>
    <row r="112" spans="1:57" s="15" customForma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6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</row>
    <row r="113" spans="1:57" s="15" customForma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</row>
    <row r="114" spans="1:57" s="15" customForma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s="15" customForma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</row>
    <row r="116" spans="1:57" s="15" customForma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6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</row>
    <row r="117" spans="1:57" s="15" customForma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6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</row>
    <row r="118" spans="1:57" s="15" customForma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6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</row>
    <row r="119" spans="1:57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6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6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</row>
    <row r="121" spans="1:57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6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</row>
    <row r="122" spans="1:57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6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</row>
    <row r="123" spans="1:57" ht="21" x14ac:dyDescent="0.35">
      <c r="A123" s="24" t="s">
        <v>33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6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57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6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22"/>
      <c r="B125" s="22" t="s">
        <v>10</v>
      </c>
      <c r="C125" s="22"/>
      <c r="D125" s="22"/>
      <c r="E125" s="22"/>
      <c r="F125" s="22"/>
      <c r="G125" s="22"/>
      <c r="H125" s="22"/>
      <c r="I125" s="22"/>
      <c r="J125" s="22"/>
      <c r="K125" s="26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57" x14ac:dyDescent="0.25">
      <c r="A126" s="22"/>
      <c r="B126" s="22" t="s">
        <v>11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57" x14ac:dyDescent="0.25">
      <c r="A127" s="22"/>
      <c r="B127" s="22" t="s">
        <v>12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</row>
    <row r="128" spans="1:57" x14ac:dyDescent="0.25">
      <c r="A128" s="22"/>
      <c r="B128" s="22" t="s">
        <v>13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AX128" s="22"/>
      <c r="AY128" s="22"/>
      <c r="AZ128" s="22"/>
      <c r="BA128" s="22"/>
      <c r="BB128" s="22"/>
      <c r="BC128" s="22"/>
      <c r="BD128" s="22"/>
      <c r="BE128" s="22"/>
    </row>
    <row r="129" spans="1:57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ht="21" x14ac:dyDescent="0.35">
      <c r="A130" s="24" t="s">
        <v>6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4" t="s">
        <v>32</v>
      </c>
      <c r="M130" s="22"/>
      <c r="N130" s="22"/>
      <c r="O130" s="22"/>
      <c r="P130" s="22"/>
      <c r="Q130" s="22"/>
      <c r="R130" s="22"/>
      <c r="S130" s="24" t="s">
        <v>14</v>
      </c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</row>
    <row r="131" spans="1:57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 t="s">
        <v>34</v>
      </c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</row>
    <row r="132" spans="1:57" x14ac:dyDescent="0.25">
      <c r="A132" s="22"/>
      <c r="B132" s="25" t="s">
        <v>29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3" t="s">
        <v>35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</row>
    <row r="133" spans="1:57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</row>
    <row r="134" spans="1:57" ht="21" x14ac:dyDescent="0.35">
      <c r="A134" s="24" t="s">
        <v>31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</row>
    <row r="136" spans="1:57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</row>
    <row r="137" spans="1:57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</row>
    <row r="138" spans="1:57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</row>
    <row r="139" spans="1:57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</row>
    <row r="141" spans="1:57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</row>
    <row r="142" spans="1:57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</row>
    <row r="143" spans="1:57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spans="1:57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</row>
    <row r="146" spans="1:57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</row>
    <row r="147" spans="1:57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</row>
    <row r="148" spans="1:57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</row>
    <row r="149" spans="1:57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</row>
    <row r="151" spans="1:57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</row>
    <row r="152" spans="1:57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</row>
    <row r="153" spans="1:57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</row>
    <row r="154" spans="1:57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</row>
    <row r="156" spans="1:57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</row>
    <row r="157" spans="1:57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</row>
    <row r="158" spans="1:57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</row>
    <row r="159" spans="1:57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</row>
    <row r="161" spans="1:57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</row>
    <row r="162" spans="1:57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</row>
    <row r="163" spans="1:57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</row>
    <row r="164" spans="1:57" x14ac:dyDescent="0.25">
      <c r="A164" s="22"/>
      <c r="B164" s="27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</row>
    <row r="166" spans="1:57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</row>
    <row r="167" spans="1:57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</row>
    <row r="168" spans="1:57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</row>
    <row r="169" spans="1:57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</row>
    <row r="171" spans="1:57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</row>
    <row r="172" spans="1:57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</row>
    <row r="173" spans="1:57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Y173" s="22"/>
      <c r="AZ173" s="22"/>
      <c r="BA173" s="22"/>
      <c r="BB173" s="22"/>
      <c r="BC173" s="22"/>
      <c r="BD173" s="22"/>
      <c r="BE173" s="22"/>
    </row>
    <row r="174" spans="1:57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AX175" s="22"/>
      <c r="AY175" s="22"/>
      <c r="AZ175" s="22"/>
      <c r="BA175" s="22"/>
      <c r="BB175" s="22"/>
      <c r="BC175" s="22"/>
      <c r="BD175" s="22"/>
      <c r="BE175" s="22"/>
    </row>
    <row r="176" spans="1:57" x14ac:dyDescent="0.25">
      <c r="AX176" s="22"/>
      <c r="AY176" s="22"/>
      <c r="AZ176" s="22"/>
      <c r="BA176" s="22"/>
      <c r="BB176" s="22"/>
      <c r="BC176" s="22"/>
      <c r="BD176" s="22"/>
      <c r="BE176" s="22"/>
    </row>
    <row r="177" spans="33:57" x14ac:dyDescent="0.25"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</row>
    <row r="178" spans="33:57" x14ac:dyDescent="0.25"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</row>
    <row r="179" spans="33:57" x14ac:dyDescent="0.25"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33:57" x14ac:dyDescent="0.25"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</row>
    <row r="181" spans="33:57" x14ac:dyDescent="0.25"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</row>
    <row r="182" spans="33:57" x14ac:dyDescent="0.25"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</row>
    <row r="183" spans="33:57" x14ac:dyDescent="0.25"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</row>
    <row r="184" spans="33:57" x14ac:dyDescent="0.25"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33:57" x14ac:dyDescent="0.25"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</row>
    <row r="186" spans="33:57" x14ac:dyDescent="0.25"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</row>
    <row r="187" spans="33:57" x14ac:dyDescent="0.25"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</row>
    <row r="188" spans="33:57" x14ac:dyDescent="0.25"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</row>
    <row r="189" spans="33:57" x14ac:dyDescent="0.25"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33:57" x14ac:dyDescent="0.25"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</row>
    <row r="191" spans="33:57" x14ac:dyDescent="0.25"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</row>
    <row r="192" spans="33:57" x14ac:dyDescent="0.25"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</row>
    <row r="193" spans="33:57" x14ac:dyDescent="0.25"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</row>
    <row r="194" spans="33:57" x14ac:dyDescent="0.25"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33:57" x14ac:dyDescent="0.25"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</row>
    <row r="196" spans="33:57" x14ac:dyDescent="0.25"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</row>
    <row r="197" spans="33:57" x14ac:dyDescent="0.25"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</row>
    <row r="198" spans="33:57" x14ac:dyDescent="0.25"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</row>
    <row r="199" spans="33:57" x14ac:dyDescent="0.25"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33:57" x14ac:dyDescent="0.25"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</row>
    <row r="201" spans="33:57" x14ac:dyDescent="0.25"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</row>
    <row r="202" spans="33:57" x14ac:dyDescent="0.25"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</row>
    <row r="203" spans="33:57" x14ac:dyDescent="0.25"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</row>
    <row r="204" spans="33:57" x14ac:dyDescent="0.25"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33:57" x14ac:dyDescent="0.25"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</row>
    <row r="206" spans="33:57" x14ac:dyDescent="0.25"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</row>
    <row r="207" spans="33:57" x14ac:dyDescent="0.25"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</row>
    <row r="208" spans="33:57" x14ac:dyDescent="0.25"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</row>
    <row r="209" spans="33:57" x14ac:dyDescent="0.25"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33:57" x14ac:dyDescent="0.25"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</row>
    <row r="211" spans="33:57" x14ac:dyDescent="0.25"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</row>
    <row r="212" spans="33:57" x14ac:dyDescent="0.25"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</row>
    <row r="213" spans="33:57" x14ac:dyDescent="0.25"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</row>
    <row r="214" spans="33:57" x14ac:dyDescent="0.25"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33:57" x14ac:dyDescent="0.25"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</row>
    <row r="216" spans="33:57" x14ac:dyDescent="0.25"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</row>
    <row r="217" spans="33:57" x14ac:dyDescent="0.25"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</row>
    <row r="218" spans="33:57" x14ac:dyDescent="0.25"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</row>
    <row r="219" spans="33:57" x14ac:dyDescent="0.25"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33:57" x14ac:dyDescent="0.25"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</row>
    <row r="221" spans="33:57" x14ac:dyDescent="0.25"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</row>
    <row r="222" spans="33:57" x14ac:dyDescent="0.25"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</row>
    <row r="223" spans="33:57" x14ac:dyDescent="0.25"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</row>
    <row r="224" spans="33:57" x14ac:dyDescent="0.25"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33:57" x14ac:dyDescent="0.25"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</row>
    <row r="226" spans="33:57" x14ac:dyDescent="0.25"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BF68-E7A0-4BD4-989E-D503AD48EDDA}">
  <dimension ref="A3:P115"/>
  <sheetViews>
    <sheetView topLeftCell="A136" zoomScale="85" zoomScaleNormal="85" workbookViewId="0">
      <selection activeCell="D70" sqref="D70"/>
    </sheetView>
  </sheetViews>
  <sheetFormatPr baseColWidth="10" defaultRowHeight="15" x14ac:dyDescent="0.25"/>
  <sheetData>
    <row r="3" spans="1:14" x14ac:dyDescent="0.25">
      <c r="A3" t="s">
        <v>38</v>
      </c>
    </row>
    <row r="4" spans="1:14" x14ac:dyDescent="0.25">
      <c r="A4" s="5" t="s">
        <v>39</v>
      </c>
    </row>
    <row r="5" spans="1:14" x14ac:dyDescent="0.25">
      <c r="B5" s="5" t="s">
        <v>36</v>
      </c>
      <c r="H5" s="5" t="s">
        <v>37</v>
      </c>
    </row>
    <row r="6" spans="1:14" x14ac:dyDescent="0.25">
      <c r="N6" t="s">
        <v>44</v>
      </c>
    </row>
    <row r="38" spans="1:14" x14ac:dyDescent="0.25">
      <c r="A38" s="5" t="s">
        <v>43</v>
      </c>
    </row>
    <row r="39" spans="1:14" x14ac:dyDescent="0.25">
      <c r="B39" s="5" t="s">
        <v>36</v>
      </c>
      <c r="C39" s="15"/>
      <c r="D39" s="15"/>
      <c r="E39" s="15"/>
      <c r="F39" s="15"/>
      <c r="G39" s="15"/>
      <c r="H39" s="5" t="s">
        <v>37</v>
      </c>
    </row>
    <row r="40" spans="1:14" x14ac:dyDescent="0.25">
      <c r="N40" t="s">
        <v>45</v>
      </c>
    </row>
    <row r="73" spans="1:15" x14ac:dyDescent="0.25">
      <c r="A73" s="5" t="s">
        <v>41</v>
      </c>
    </row>
    <row r="74" spans="1:15" x14ac:dyDescent="0.25">
      <c r="B74" s="5" t="s">
        <v>36</v>
      </c>
      <c r="C74" s="15"/>
      <c r="D74" s="15"/>
      <c r="E74" s="15"/>
      <c r="F74" s="15"/>
      <c r="G74" s="15"/>
      <c r="H74" s="5" t="s">
        <v>37</v>
      </c>
    </row>
    <row r="76" spans="1:15" x14ac:dyDescent="0.25">
      <c r="O76" t="s">
        <v>46</v>
      </c>
    </row>
    <row r="111" spans="1:8" x14ac:dyDescent="0.25">
      <c r="A111" s="5" t="s">
        <v>42</v>
      </c>
    </row>
    <row r="112" spans="1:8" x14ac:dyDescent="0.25">
      <c r="B112" s="5" t="s">
        <v>36</v>
      </c>
      <c r="C112" s="15"/>
      <c r="D112" s="15"/>
      <c r="E112" s="15"/>
      <c r="F112" s="15"/>
      <c r="G112" s="15"/>
      <c r="H112" s="5" t="s">
        <v>37</v>
      </c>
    </row>
    <row r="115" spans="16:16" x14ac:dyDescent="0.25">
      <c r="P115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D4E1-877C-464A-9D86-A92C18C74A95}">
  <dimension ref="A1:R193"/>
  <sheetViews>
    <sheetView topLeftCell="A34" zoomScale="55" zoomScaleNormal="55" workbookViewId="0">
      <selection activeCell="T154" sqref="T154"/>
    </sheetView>
  </sheetViews>
  <sheetFormatPr baseColWidth="10" defaultRowHeight="15" x14ac:dyDescent="0.25"/>
  <sheetData>
    <row r="1" spans="1:3" x14ac:dyDescent="0.25">
      <c r="B1" s="15"/>
    </row>
    <row r="2" spans="1:3" x14ac:dyDescent="0.25">
      <c r="B2" s="15"/>
    </row>
    <row r="3" spans="1:3" x14ac:dyDescent="0.25">
      <c r="A3" s="15" t="s">
        <v>49</v>
      </c>
      <c r="B3" s="15"/>
      <c r="C3" s="15"/>
    </row>
    <row r="4" spans="1:3" x14ac:dyDescent="0.25">
      <c r="B4" s="15" t="s">
        <v>48</v>
      </c>
    </row>
    <row r="5" spans="1:3" x14ac:dyDescent="0.25">
      <c r="B5" t="s">
        <v>50</v>
      </c>
    </row>
    <row r="8" spans="1:3" x14ac:dyDescent="0.25">
      <c r="A8" s="5" t="s">
        <v>51</v>
      </c>
    </row>
    <row r="29" spans="1:2" x14ac:dyDescent="0.25">
      <c r="A29" s="5" t="s">
        <v>52</v>
      </c>
    </row>
    <row r="30" spans="1:2" x14ac:dyDescent="0.25">
      <c r="B30" t="s">
        <v>53</v>
      </c>
    </row>
    <row r="32" spans="1:2" x14ac:dyDescent="0.25">
      <c r="A32" s="5" t="s">
        <v>54</v>
      </c>
    </row>
    <row r="33" spans="2:2" x14ac:dyDescent="0.25">
      <c r="B33" t="s">
        <v>55</v>
      </c>
    </row>
    <row r="58" spans="1:18" x14ac:dyDescent="0.25">
      <c r="A58" s="5" t="s">
        <v>56</v>
      </c>
    </row>
    <row r="59" spans="1:18" x14ac:dyDescent="0.25">
      <c r="B59" s="5" t="s">
        <v>36</v>
      </c>
      <c r="C59" s="15"/>
      <c r="D59" s="15"/>
      <c r="E59" s="15"/>
      <c r="F59" s="15"/>
      <c r="G59" s="15"/>
      <c r="J59" s="5" t="s">
        <v>37</v>
      </c>
    </row>
    <row r="62" spans="1:18" x14ac:dyDescent="0.25">
      <c r="R62" t="s">
        <v>58</v>
      </c>
    </row>
    <row r="96" spans="1:1" x14ac:dyDescent="0.25">
      <c r="A96" s="5" t="s">
        <v>40</v>
      </c>
    </row>
    <row r="97" spans="2:10" x14ac:dyDescent="0.25">
      <c r="B97" s="5" t="s">
        <v>36</v>
      </c>
      <c r="C97" s="15"/>
      <c r="D97" s="15"/>
      <c r="E97" s="15"/>
      <c r="F97" s="15"/>
      <c r="G97" s="15"/>
      <c r="J97" s="5" t="s">
        <v>37</v>
      </c>
    </row>
    <row r="143" spans="1:10" x14ac:dyDescent="0.25">
      <c r="A143" s="5" t="s">
        <v>41</v>
      </c>
    </row>
    <row r="144" spans="1:10" x14ac:dyDescent="0.25">
      <c r="B144" s="5" t="s">
        <v>36</v>
      </c>
      <c r="C144" s="15"/>
      <c r="D144" s="15"/>
      <c r="E144" s="15"/>
      <c r="F144" s="15"/>
      <c r="G144" s="15"/>
      <c r="J144" s="5" t="s">
        <v>37</v>
      </c>
    </row>
    <row r="192" spans="1:1" x14ac:dyDescent="0.25">
      <c r="A192" s="5" t="s">
        <v>57</v>
      </c>
    </row>
    <row r="193" spans="2:10" x14ac:dyDescent="0.25">
      <c r="B193" s="5" t="s">
        <v>36</v>
      </c>
      <c r="C193" s="15"/>
      <c r="D193" s="15"/>
      <c r="E193" s="15"/>
      <c r="F193" s="15"/>
      <c r="G193" s="15"/>
      <c r="H193" s="15"/>
      <c r="I193" s="15"/>
      <c r="J193" s="5" t="s">
        <v>37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63E0-8D2D-4551-BAC1-922D1757348C}">
  <dimension ref="A1:N209"/>
  <sheetViews>
    <sheetView topLeftCell="C5" zoomScale="70" zoomScaleNormal="70" workbookViewId="0">
      <selection activeCell="E208" sqref="E208:E209"/>
    </sheetView>
  </sheetViews>
  <sheetFormatPr baseColWidth="10" defaultRowHeight="15" x14ac:dyDescent="0.25"/>
  <cols>
    <col min="1" max="1" width="26" customWidth="1"/>
    <col min="5" max="5" width="11.42578125" style="15"/>
    <col min="6" max="6" width="26.85546875" customWidth="1"/>
  </cols>
  <sheetData>
    <row r="1" spans="1:14" s="15" customFormat="1" x14ac:dyDescent="0.25">
      <c r="C1" s="15" t="s">
        <v>59</v>
      </c>
      <c r="D1" s="15">
        <v>9.8000000000000007</v>
      </c>
      <c r="E1" s="15" t="s">
        <v>60</v>
      </c>
    </row>
    <row r="2" spans="1:14" s="15" customFormat="1" x14ac:dyDescent="0.25"/>
    <row r="3" spans="1:14" x14ac:dyDescent="0.25">
      <c r="A3" s="11" t="s">
        <v>22</v>
      </c>
      <c r="B3" s="13" t="s">
        <v>23</v>
      </c>
      <c r="C3" s="13" t="s">
        <v>24</v>
      </c>
      <c r="D3" s="51" t="s">
        <v>25</v>
      </c>
      <c r="E3" s="52"/>
      <c r="F3" s="17" t="s">
        <v>22</v>
      </c>
      <c r="G3" s="19" t="s">
        <v>23</v>
      </c>
      <c r="H3" s="19" t="s">
        <v>24</v>
      </c>
      <c r="I3" s="53" t="s">
        <v>25</v>
      </c>
      <c r="J3" s="54"/>
    </row>
    <row r="4" spans="1:14" x14ac:dyDescent="0.25">
      <c r="A4" s="12" t="s">
        <v>26</v>
      </c>
      <c r="B4" s="14" t="s">
        <v>27</v>
      </c>
      <c r="C4" s="14" t="s">
        <v>20</v>
      </c>
      <c r="D4" s="14" t="s">
        <v>28</v>
      </c>
      <c r="E4" s="50" t="s">
        <v>131</v>
      </c>
      <c r="F4" s="18" t="s">
        <v>26</v>
      </c>
      <c r="G4" s="20" t="s">
        <v>27</v>
      </c>
      <c r="H4" s="20" t="s">
        <v>20</v>
      </c>
      <c r="I4" s="20" t="s">
        <v>28</v>
      </c>
      <c r="J4" s="48" t="s">
        <v>131</v>
      </c>
    </row>
    <row r="5" spans="1:14" x14ac:dyDescent="0.25">
      <c r="A5" s="10" t="s">
        <v>13</v>
      </c>
      <c r="B5" s="9">
        <v>0</v>
      </c>
      <c r="C5" s="9">
        <v>4.8019999999999999E-16</v>
      </c>
      <c r="D5" s="9">
        <v>0</v>
      </c>
      <c r="E5" s="49">
        <v>0</v>
      </c>
      <c r="F5" s="16" t="s">
        <v>12</v>
      </c>
      <c r="G5" s="15">
        <v>0</v>
      </c>
      <c r="H5" s="15">
        <v>1.716E-14</v>
      </c>
      <c r="I5" s="15">
        <v>0</v>
      </c>
      <c r="J5" s="47">
        <v>0</v>
      </c>
      <c r="L5" t="s">
        <v>62</v>
      </c>
      <c r="M5">
        <f>MAX(J5:J209)</f>
        <v>1571.316</v>
      </c>
      <c r="N5" t="s">
        <v>61</v>
      </c>
    </row>
    <row r="6" spans="1:14" x14ac:dyDescent="0.25">
      <c r="A6" s="10" t="s">
        <v>13</v>
      </c>
      <c r="B6" s="9">
        <v>1</v>
      </c>
      <c r="C6" s="9">
        <v>0.96666700000000005</v>
      </c>
      <c r="D6" s="9">
        <v>3006.77</v>
      </c>
      <c r="E6" s="49">
        <v>29.486000000000001</v>
      </c>
      <c r="F6" s="16" t="s">
        <v>12</v>
      </c>
      <c r="G6" s="15">
        <v>1</v>
      </c>
      <c r="H6" s="15">
        <v>0.96666700000000005</v>
      </c>
      <c r="I6" s="15">
        <v>3102.58</v>
      </c>
      <c r="J6" s="47">
        <v>30.425999999999998</v>
      </c>
      <c r="L6" t="s">
        <v>63</v>
      </c>
      <c r="M6">
        <f>MAX(E5:E209)</f>
        <v>1451.0609999999999</v>
      </c>
      <c r="N6" t="s">
        <v>61</v>
      </c>
    </row>
    <row r="7" spans="1:14" x14ac:dyDescent="0.25">
      <c r="A7" s="10" t="s">
        <v>13</v>
      </c>
      <c r="B7" s="9">
        <v>2</v>
      </c>
      <c r="C7" s="9">
        <v>1.933333</v>
      </c>
      <c r="D7" s="9">
        <v>6013.54</v>
      </c>
      <c r="E7" s="49">
        <v>58.972999999999999</v>
      </c>
      <c r="F7" s="16" t="s">
        <v>12</v>
      </c>
      <c r="G7" s="15">
        <v>2</v>
      </c>
      <c r="H7" s="15">
        <v>1.933333</v>
      </c>
      <c r="I7" s="15">
        <v>6205.16</v>
      </c>
      <c r="J7" s="47">
        <v>60.851999999999997</v>
      </c>
    </row>
    <row r="8" spans="1:14" x14ac:dyDescent="0.25">
      <c r="A8" s="10" t="s">
        <v>13</v>
      </c>
      <c r="B8" s="9">
        <v>3</v>
      </c>
      <c r="C8" s="9">
        <v>2.9</v>
      </c>
      <c r="D8" s="9">
        <v>9020.31</v>
      </c>
      <c r="E8" s="49">
        <v>88.459000000000003</v>
      </c>
      <c r="F8" s="16" t="s">
        <v>12</v>
      </c>
      <c r="G8" s="15">
        <v>3</v>
      </c>
      <c r="H8" s="15">
        <v>2.9</v>
      </c>
      <c r="I8" s="15">
        <v>9307.75</v>
      </c>
      <c r="J8" s="47">
        <v>91.278000000000006</v>
      </c>
    </row>
    <row r="9" spans="1:14" x14ac:dyDescent="0.25">
      <c r="A9" s="10" t="s">
        <v>13</v>
      </c>
      <c r="B9" s="9">
        <v>4</v>
      </c>
      <c r="C9" s="9">
        <v>3.8666670000000001</v>
      </c>
      <c r="D9" s="9">
        <v>12027.08</v>
      </c>
      <c r="E9" s="49">
        <v>117.94499999999999</v>
      </c>
      <c r="F9" s="16" t="s">
        <v>12</v>
      </c>
      <c r="G9" s="15">
        <v>4</v>
      </c>
      <c r="H9" s="15">
        <v>3.8666670000000001</v>
      </c>
      <c r="I9" s="15">
        <v>12410.33</v>
      </c>
      <c r="J9" s="47">
        <v>121.70399999999999</v>
      </c>
    </row>
    <row r="10" spans="1:14" x14ac:dyDescent="0.25">
      <c r="A10" s="10" t="s">
        <v>13</v>
      </c>
      <c r="B10" s="9">
        <v>5</v>
      </c>
      <c r="C10" s="9">
        <v>4.8333329999999997</v>
      </c>
      <c r="D10" s="9">
        <v>15033.84</v>
      </c>
      <c r="E10" s="49">
        <v>147.43199999999999</v>
      </c>
      <c r="F10" s="16" t="s">
        <v>12</v>
      </c>
      <c r="G10" s="15">
        <v>5</v>
      </c>
      <c r="H10" s="15">
        <v>4.8333329999999997</v>
      </c>
      <c r="I10" s="15">
        <v>15512.91</v>
      </c>
      <c r="J10" s="47">
        <v>152.13</v>
      </c>
    </row>
    <row r="11" spans="1:14" x14ac:dyDescent="0.25">
      <c r="A11" s="10" t="s">
        <v>13</v>
      </c>
      <c r="B11" s="9">
        <v>6</v>
      </c>
      <c r="C11" s="9">
        <v>5.8</v>
      </c>
      <c r="D11" s="9">
        <v>18040.61</v>
      </c>
      <c r="E11" s="49">
        <v>176.91800000000001</v>
      </c>
      <c r="F11" s="16" t="s">
        <v>12</v>
      </c>
      <c r="G11" s="15">
        <v>6</v>
      </c>
      <c r="H11" s="15">
        <v>5.8</v>
      </c>
      <c r="I11" s="15">
        <v>18615.490000000002</v>
      </c>
      <c r="J11" s="47">
        <v>182.55600000000001</v>
      </c>
    </row>
    <row r="12" spans="1:14" x14ac:dyDescent="0.25">
      <c r="A12" s="10" t="s">
        <v>13</v>
      </c>
      <c r="B12" s="9">
        <v>7</v>
      </c>
      <c r="C12" s="9">
        <v>6.766667</v>
      </c>
      <c r="D12" s="9">
        <v>21047.38</v>
      </c>
      <c r="E12" s="49">
        <v>206.404</v>
      </c>
      <c r="F12" s="16" t="s">
        <v>12</v>
      </c>
      <c r="G12" s="15">
        <v>7</v>
      </c>
      <c r="H12" s="15">
        <v>6.766667</v>
      </c>
      <c r="I12" s="15">
        <v>21718.07</v>
      </c>
      <c r="J12" s="47">
        <v>212.982</v>
      </c>
    </row>
    <row r="13" spans="1:14" x14ac:dyDescent="0.25">
      <c r="A13" s="10" t="s">
        <v>13</v>
      </c>
      <c r="B13" s="9">
        <v>8</v>
      </c>
      <c r="C13" s="9">
        <v>7.733333</v>
      </c>
      <c r="D13" s="9">
        <v>24054.15</v>
      </c>
      <c r="E13" s="49">
        <v>235.89099999999999</v>
      </c>
      <c r="F13" s="16" t="s">
        <v>12</v>
      </c>
      <c r="G13" s="15">
        <v>8</v>
      </c>
      <c r="H13" s="15">
        <v>7.733333</v>
      </c>
      <c r="I13" s="15">
        <v>24820.66</v>
      </c>
      <c r="J13" s="47">
        <v>243.40700000000001</v>
      </c>
    </row>
    <row r="14" spans="1:14" x14ac:dyDescent="0.25">
      <c r="A14" s="10" t="s">
        <v>13</v>
      </c>
      <c r="B14" s="9">
        <v>9</v>
      </c>
      <c r="C14" s="9">
        <v>8.6999999999999993</v>
      </c>
      <c r="D14" s="9">
        <v>27060.92</v>
      </c>
      <c r="E14" s="49">
        <v>265.37700000000001</v>
      </c>
      <c r="F14" s="16" t="s">
        <v>12</v>
      </c>
      <c r="G14" s="15">
        <v>9</v>
      </c>
      <c r="H14" s="15">
        <v>8.6999999999999993</v>
      </c>
      <c r="I14" s="15">
        <v>27923.24</v>
      </c>
      <c r="J14" s="47">
        <v>273.83300000000003</v>
      </c>
    </row>
    <row r="15" spans="1:14" x14ac:dyDescent="0.25">
      <c r="A15" s="10" t="s">
        <v>13</v>
      </c>
      <c r="B15" s="9">
        <v>10</v>
      </c>
      <c r="C15" s="9">
        <v>9.6666670000000003</v>
      </c>
      <c r="D15" s="9">
        <v>30067.69</v>
      </c>
      <c r="E15" s="49">
        <v>294.863</v>
      </c>
      <c r="F15" s="16" t="s">
        <v>12</v>
      </c>
      <c r="G15" s="15">
        <v>10</v>
      </c>
      <c r="H15" s="15">
        <v>9.6666670000000003</v>
      </c>
      <c r="I15" s="15">
        <v>31025.82</v>
      </c>
      <c r="J15" s="47">
        <v>304.25900000000001</v>
      </c>
    </row>
    <row r="16" spans="1:14" x14ac:dyDescent="0.25">
      <c r="A16" s="10" t="s">
        <v>13</v>
      </c>
      <c r="B16" s="9">
        <v>11</v>
      </c>
      <c r="C16" s="9">
        <v>10.633333</v>
      </c>
      <c r="D16" s="9">
        <v>33074.46</v>
      </c>
      <c r="E16" s="49">
        <v>324.35000000000002</v>
      </c>
      <c r="F16" s="16" t="s">
        <v>12</v>
      </c>
      <c r="G16" s="15">
        <v>11</v>
      </c>
      <c r="H16" s="15">
        <v>10.633333</v>
      </c>
      <c r="I16" s="15">
        <v>34128.400000000001</v>
      </c>
      <c r="J16" s="47">
        <v>334.685</v>
      </c>
    </row>
    <row r="17" spans="1:10" x14ac:dyDescent="0.25">
      <c r="A17" s="10" t="s">
        <v>13</v>
      </c>
      <c r="B17" s="9">
        <v>12</v>
      </c>
      <c r="C17" s="9">
        <v>11.6</v>
      </c>
      <c r="D17" s="9">
        <v>36081.230000000003</v>
      </c>
      <c r="E17" s="49">
        <v>353.83600000000001</v>
      </c>
      <c r="F17" s="16" t="s">
        <v>12</v>
      </c>
      <c r="G17" s="15">
        <v>12</v>
      </c>
      <c r="H17" s="15">
        <v>11.6</v>
      </c>
      <c r="I17" s="15">
        <v>37230.980000000003</v>
      </c>
      <c r="J17" s="47">
        <v>365.11099999999999</v>
      </c>
    </row>
    <row r="18" spans="1:10" x14ac:dyDescent="0.25">
      <c r="A18" s="10" t="s">
        <v>13</v>
      </c>
      <c r="B18" s="9">
        <v>13</v>
      </c>
      <c r="C18" s="9">
        <v>12.566667000000001</v>
      </c>
      <c r="D18" s="9">
        <v>39088</v>
      </c>
      <c r="E18" s="49">
        <v>383.322</v>
      </c>
      <c r="F18" s="16" t="s">
        <v>12</v>
      </c>
      <c r="G18" s="15">
        <v>13</v>
      </c>
      <c r="H18" s="15">
        <v>12.566667000000001</v>
      </c>
      <c r="I18" s="15">
        <v>40333.56</v>
      </c>
      <c r="J18" s="47">
        <v>395.53699999999998</v>
      </c>
    </row>
    <row r="19" spans="1:10" x14ac:dyDescent="0.25">
      <c r="A19" s="10" t="s">
        <v>13</v>
      </c>
      <c r="B19" s="9">
        <v>14</v>
      </c>
      <c r="C19" s="9">
        <v>13.533333000000001</v>
      </c>
      <c r="D19" s="9">
        <v>42094.77</v>
      </c>
      <c r="E19" s="49">
        <v>412.80900000000003</v>
      </c>
      <c r="F19" s="16" t="s">
        <v>12</v>
      </c>
      <c r="G19" s="15">
        <v>14</v>
      </c>
      <c r="H19" s="15">
        <v>13.533333000000001</v>
      </c>
      <c r="I19" s="15">
        <v>43436.15</v>
      </c>
      <c r="J19" s="47">
        <v>425.96300000000002</v>
      </c>
    </row>
    <row r="20" spans="1:10" x14ac:dyDescent="0.25">
      <c r="A20" s="10" t="s">
        <v>13</v>
      </c>
      <c r="B20" s="9">
        <v>15</v>
      </c>
      <c r="C20" s="9">
        <v>14.5</v>
      </c>
      <c r="D20" s="9">
        <v>45101.54</v>
      </c>
      <c r="E20" s="49">
        <v>442.29500000000002</v>
      </c>
      <c r="F20" s="16" t="s">
        <v>12</v>
      </c>
      <c r="G20" s="15">
        <v>15</v>
      </c>
      <c r="H20" s="15">
        <v>14.5</v>
      </c>
      <c r="I20" s="15">
        <v>46538.73</v>
      </c>
      <c r="J20" s="47">
        <v>456.38900000000001</v>
      </c>
    </row>
    <row r="21" spans="1:10" x14ac:dyDescent="0.25">
      <c r="A21" s="10" t="s">
        <v>13</v>
      </c>
      <c r="B21" s="9">
        <v>16</v>
      </c>
      <c r="C21" s="9">
        <v>15.466666999999999</v>
      </c>
      <c r="D21" s="9">
        <v>48108.31</v>
      </c>
      <c r="E21" s="49">
        <v>471.78100000000001</v>
      </c>
      <c r="F21" s="16" t="s">
        <v>12</v>
      </c>
      <c r="G21" s="15">
        <v>16</v>
      </c>
      <c r="H21" s="15">
        <v>15.466666999999999</v>
      </c>
      <c r="I21" s="15">
        <v>49641.31</v>
      </c>
      <c r="J21" s="47">
        <v>486.815</v>
      </c>
    </row>
    <row r="22" spans="1:10" x14ac:dyDescent="0.25">
      <c r="A22" s="10" t="s">
        <v>13</v>
      </c>
      <c r="B22" s="9">
        <v>17</v>
      </c>
      <c r="C22" s="9">
        <v>16.433333000000001</v>
      </c>
      <c r="D22" s="9">
        <v>51115.08</v>
      </c>
      <c r="E22" s="49">
        <v>501.26799999999997</v>
      </c>
      <c r="F22" s="16" t="s">
        <v>12</v>
      </c>
      <c r="G22" s="15">
        <v>17</v>
      </c>
      <c r="H22" s="15">
        <v>16.433333000000001</v>
      </c>
      <c r="I22" s="15">
        <v>52743.89</v>
      </c>
      <c r="J22" s="47">
        <v>517.24099999999999</v>
      </c>
    </row>
    <row r="23" spans="1:10" x14ac:dyDescent="0.25">
      <c r="A23" s="10" t="s">
        <v>13</v>
      </c>
      <c r="B23" s="9">
        <v>18</v>
      </c>
      <c r="C23" s="9">
        <v>17.399999999999999</v>
      </c>
      <c r="D23" s="9">
        <v>54121.85</v>
      </c>
      <c r="E23" s="49">
        <v>530.75400000000002</v>
      </c>
      <c r="F23" s="16" t="s">
        <v>12</v>
      </c>
      <c r="G23" s="15">
        <v>18</v>
      </c>
      <c r="H23" s="15">
        <v>17.399999999999999</v>
      </c>
      <c r="I23" s="15">
        <v>55846.47</v>
      </c>
      <c r="J23" s="47">
        <v>547.66700000000003</v>
      </c>
    </row>
    <row r="24" spans="1:10" x14ac:dyDescent="0.25">
      <c r="A24" s="10" t="s">
        <v>13</v>
      </c>
      <c r="B24" s="9">
        <v>19</v>
      </c>
      <c r="C24" s="9">
        <v>18.366667</v>
      </c>
      <c r="D24" s="9">
        <v>57128.62</v>
      </c>
      <c r="E24" s="49">
        <v>560.24</v>
      </c>
      <c r="F24" s="16" t="s">
        <v>12</v>
      </c>
      <c r="G24" s="15">
        <v>19</v>
      </c>
      <c r="H24" s="15">
        <v>18.366667</v>
      </c>
      <c r="I24" s="15">
        <v>58949.06</v>
      </c>
      <c r="J24" s="47">
        <v>578.09299999999996</v>
      </c>
    </row>
    <row r="25" spans="1:10" x14ac:dyDescent="0.25">
      <c r="A25" s="10" t="s">
        <v>13</v>
      </c>
      <c r="B25" s="9">
        <v>20</v>
      </c>
      <c r="C25" s="9">
        <v>19.333333</v>
      </c>
      <c r="D25" s="9">
        <v>60135.39</v>
      </c>
      <c r="E25" s="49">
        <v>589.72699999999998</v>
      </c>
      <c r="F25" s="16" t="s">
        <v>12</v>
      </c>
      <c r="G25" s="15">
        <v>20</v>
      </c>
      <c r="H25" s="15">
        <v>19.333333</v>
      </c>
      <c r="I25" s="15">
        <v>62051.64</v>
      </c>
      <c r="J25" s="47">
        <v>608.51900000000001</v>
      </c>
    </row>
    <row r="26" spans="1:10" x14ac:dyDescent="0.25">
      <c r="A26" s="10" t="s">
        <v>13</v>
      </c>
      <c r="B26" s="9">
        <v>21</v>
      </c>
      <c r="C26" s="9">
        <v>20.3</v>
      </c>
      <c r="D26" s="9">
        <v>63142.16</v>
      </c>
      <c r="E26" s="49">
        <v>619.21299999999997</v>
      </c>
      <c r="F26" s="16" t="s">
        <v>12</v>
      </c>
      <c r="G26" s="15">
        <v>21</v>
      </c>
      <c r="H26" s="15">
        <v>20.3</v>
      </c>
      <c r="I26" s="15">
        <v>65154.22</v>
      </c>
      <c r="J26" s="47">
        <v>638.94500000000005</v>
      </c>
    </row>
    <row r="27" spans="1:10" x14ac:dyDescent="0.25">
      <c r="A27" s="10" t="s">
        <v>13</v>
      </c>
      <c r="B27" s="9">
        <v>22</v>
      </c>
      <c r="C27" s="9">
        <v>21.266667000000002</v>
      </c>
      <c r="D27" s="9">
        <v>66148.929999999993</v>
      </c>
      <c r="E27" s="49">
        <v>648.69899999999996</v>
      </c>
      <c r="F27" s="16" t="s">
        <v>12</v>
      </c>
      <c r="G27" s="15">
        <v>22</v>
      </c>
      <c r="H27" s="15">
        <v>21.266667000000002</v>
      </c>
      <c r="I27" s="15">
        <v>68256.800000000003</v>
      </c>
      <c r="J27" s="47">
        <v>669.37099999999998</v>
      </c>
    </row>
    <row r="28" spans="1:10" x14ac:dyDescent="0.25">
      <c r="A28" s="10" t="s">
        <v>13</v>
      </c>
      <c r="B28" s="9">
        <v>23</v>
      </c>
      <c r="C28" s="9">
        <v>22.233332999999998</v>
      </c>
      <c r="D28" s="9">
        <v>69155.7</v>
      </c>
      <c r="E28" s="49">
        <v>678.18600000000004</v>
      </c>
      <c r="F28" s="16" t="s">
        <v>12</v>
      </c>
      <c r="G28" s="15">
        <v>23</v>
      </c>
      <c r="H28" s="15">
        <v>22.233332999999998</v>
      </c>
      <c r="I28" s="15">
        <v>71359.38</v>
      </c>
      <c r="J28" s="47">
        <v>699.79700000000003</v>
      </c>
    </row>
    <row r="29" spans="1:10" x14ac:dyDescent="0.25">
      <c r="A29" s="10" t="s">
        <v>13</v>
      </c>
      <c r="B29" s="9">
        <v>24</v>
      </c>
      <c r="C29" s="9">
        <v>23.2</v>
      </c>
      <c r="D29" s="9">
        <v>72162.47</v>
      </c>
      <c r="E29" s="49">
        <v>707.67200000000003</v>
      </c>
      <c r="F29" s="16" t="s">
        <v>12</v>
      </c>
      <c r="G29" s="15">
        <v>24</v>
      </c>
      <c r="H29" s="15">
        <v>23.2</v>
      </c>
      <c r="I29" s="15">
        <v>74461.960000000006</v>
      </c>
      <c r="J29" s="47">
        <v>730.22199999999998</v>
      </c>
    </row>
    <row r="30" spans="1:10" x14ac:dyDescent="0.25">
      <c r="A30" s="10" t="s">
        <v>13</v>
      </c>
      <c r="B30" s="9">
        <v>25</v>
      </c>
      <c r="C30" s="9">
        <v>24.166667</v>
      </c>
      <c r="D30" s="9">
        <v>75169.33</v>
      </c>
      <c r="E30" s="49">
        <v>737.15899999999999</v>
      </c>
      <c r="F30" s="16" t="s">
        <v>12</v>
      </c>
      <c r="G30" s="15">
        <v>25</v>
      </c>
      <c r="H30" s="15">
        <v>24.166667</v>
      </c>
      <c r="I30" s="15">
        <v>77564.600000000006</v>
      </c>
      <c r="J30" s="47">
        <v>760.64800000000002</v>
      </c>
    </row>
    <row r="31" spans="1:10" x14ac:dyDescent="0.25">
      <c r="A31" s="10" t="s">
        <v>13</v>
      </c>
      <c r="B31" s="9">
        <v>26</v>
      </c>
      <c r="C31" s="9">
        <v>25.133333</v>
      </c>
      <c r="D31" s="9">
        <v>78176.100000000006</v>
      </c>
      <c r="E31" s="49">
        <v>766.64599999999996</v>
      </c>
      <c r="F31" s="16" t="s">
        <v>12</v>
      </c>
      <c r="G31" s="15">
        <v>26</v>
      </c>
      <c r="H31" s="15">
        <v>25.133333</v>
      </c>
      <c r="I31" s="15">
        <v>80667.19</v>
      </c>
      <c r="J31" s="47">
        <v>791.07399999999996</v>
      </c>
    </row>
    <row r="32" spans="1:10" x14ac:dyDescent="0.25">
      <c r="A32" s="10" t="s">
        <v>13</v>
      </c>
      <c r="B32" s="9">
        <v>27</v>
      </c>
      <c r="C32" s="9">
        <v>26.1</v>
      </c>
      <c r="D32" s="9">
        <v>81182.87</v>
      </c>
      <c r="E32" s="49">
        <v>796.13199999999995</v>
      </c>
      <c r="F32" s="16" t="s">
        <v>12</v>
      </c>
      <c r="G32" s="15">
        <v>27</v>
      </c>
      <c r="H32" s="15">
        <v>26.1</v>
      </c>
      <c r="I32" s="15">
        <v>83769.77</v>
      </c>
      <c r="J32" s="47">
        <v>821.5</v>
      </c>
    </row>
    <row r="33" spans="1:10" x14ac:dyDescent="0.25">
      <c r="A33" s="10" t="s">
        <v>13</v>
      </c>
      <c r="B33" s="9">
        <v>28</v>
      </c>
      <c r="C33" s="9">
        <v>27.066666999999999</v>
      </c>
      <c r="D33" s="9">
        <v>84189.64</v>
      </c>
      <c r="E33" s="49">
        <v>825.61800000000005</v>
      </c>
      <c r="F33" s="16" t="s">
        <v>12</v>
      </c>
      <c r="G33" s="15">
        <v>28</v>
      </c>
      <c r="H33" s="15">
        <v>27.066666999999999</v>
      </c>
      <c r="I33" s="15">
        <v>86872.35</v>
      </c>
      <c r="J33" s="47">
        <v>851.92600000000004</v>
      </c>
    </row>
    <row r="34" spans="1:10" x14ac:dyDescent="0.25">
      <c r="A34" s="10" t="s">
        <v>13</v>
      </c>
      <c r="B34" s="9">
        <v>29</v>
      </c>
      <c r="C34" s="9">
        <v>28.033332999999999</v>
      </c>
      <c r="D34" s="9">
        <v>87196.41</v>
      </c>
      <c r="E34" s="49">
        <v>855.10500000000002</v>
      </c>
      <c r="F34" s="16" t="s">
        <v>12</v>
      </c>
      <c r="G34" s="15">
        <v>29</v>
      </c>
      <c r="H34" s="15">
        <v>28.033332999999999</v>
      </c>
      <c r="I34" s="15">
        <v>89974.93</v>
      </c>
      <c r="J34" s="47">
        <v>882.35199999999998</v>
      </c>
    </row>
    <row r="35" spans="1:10" x14ac:dyDescent="0.25">
      <c r="A35" s="10" t="s">
        <v>13</v>
      </c>
      <c r="B35" s="9">
        <v>30</v>
      </c>
      <c r="C35" s="9">
        <v>29</v>
      </c>
      <c r="D35" s="9">
        <v>90203.18</v>
      </c>
      <c r="E35" s="49">
        <v>884.59100000000001</v>
      </c>
      <c r="F35" s="16" t="s">
        <v>12</v>
      </c>
      <c r="G35" s="15">
        <v>30</v>
      </c>
      <c r="H35" s="15">
        <v>29</v>
      </c>
      <c r="I35" s="15">
        <v>93077.51</v>
      </c>
      <c r="J35" s="47">
        <v>912.77800000000002</v>
      </c>
    </row>
    <row r="36" spans="1:10" x14ac:dyDescent="0.25">
      <c r="A36" s="10" t="s">
        <v>13</v>
      </c>
      <c r="B36" s="9">
        <v>31</v>
      </c>
      <c r="C36" s="9">
        <v>29.966667000000001</v>
      </c>
      <c r="D36" s="9">
        <v>93209.95</v>
      </c>
      <c r="E36" s="49">
        <v>914.077</v>
      </c>
      <c r="F36" s="16" t="s">
        <v>12</v>
      </c>
      <c r="G36" s="15">
        <v>31</v>
      </c>
      <c r="H36" s="15">
        <v>29.966667000000001</v>
      </c>
      <c r="I36" s="15">
        <v>96180.09</v>
      </c>
      <c r="J36" s="47">
        <v>943.20399999999995</v>
      </c>
    </row>
    <row r="37" spans="1:10" x14ac:dyDescent="0.25">
      <c r="A37" s="10" t="s">
        <v>13</v>
      </c>
      <c r="B37" s="9">
        <v>32</v>
      </c>
      <c r="C37" s="9">
        <v>30.933333000000001</v>
      </c>
      <c r="D37" s="9">
        <v>96216.72</v>
      </c>
      <c r="E37" s="49">
        <v>943.56399999999996</v>
      </c>
      <c r="F37" s="16" t="s">
        <v>12</v>
      </c>
      <c r="G37" s="15">
        <v>32</v>
      </c>
      <c r="H37" s="15">
        <v>30.933333000000001</v>
      </c>
      <c r="I37" s="15">
        <v>99282.67</v>
      </c>
      <c r="J37" s="47">
        <v>973.63</v>
      </c>
    </row>
    <row r="38" spans="1:10" x14ac:dyDescent="0.25">
      <c r="A38" s="10" t="s">
        <v>13</v>
      </c>
      <c r="B38" s="9">
        <v>33</v>
      </c>
      <c r="C38" s="9">
        <v>31.9</v>
      </c>
      <c r="D38" s="9">
        <v>99223.5</v>
      </c>
      <c r="E38" s="49">
        <v>973.05</v>
      </c>
      <c r="F38" s="16" t="s">
        <v>12</v>
      </c>
      <c r="G38" s="15">
        <v>33</v>
      </c>
      <c r="H38" s="15">
        <v>31.9</v>
      </c>
      <c r="I38" s="15">
        <v>102385.26</v>
      </c>
      <c r="J38" s="47">
        <v>1004.056</v>
      </c>
    </row>
    <row r="39" spans="1:10" x14ac:dyDescent="0.25">
      <c r="A39" s="10" t="s">
        <v>13</v>
      </c>
      <c r="B39" s="9">
        <v>34</v>
      </c>
      <c r="C39" s="9">
        <v>32.866667</v>
      </c>
      <c r="D39" s="9">
        <v>102230.27</v>
      </c>
      <c r="E39" s="49">
        <v>1002.5359999999999</v>
      </c>
      <c r="F39" s="16" t="s">
        <v>12</v>
      </c>
      <c r="G39" s="15">
        <v>34</v>
      </c>
      <c r="H39" s="15">
        <v>32.866667</v>
      </c>
      <c r="I39" s="15">
        <v>105487.84</v>
      </c>
      <c r="J39" s="47">
        <v>1034.482</v>
      </c>
    </row>
    <row r="40" spans="1:10" x14ac:dyDescent="0.25">
      <c r="A40" s="10" t="s">
        <v>13</v>
      </c>
      <c r="B40" s="9">
        <v>35</v>
      </c>
      <c r="C40" s="9">
        <v>33.833333000000003</v>
      </c>
      <c r="D40" s="9">
        <v>105237.04</v>
      </c>
      <c r="E40" s="49">
        <v>1032.0229999999999</v>
      </c>
      <c r="F40" s="16" t="s">
        <v>12</v>
      </c>
      <c r="G40" s="15">
        <v>35</v>
      </c>
      <c r="H40" s="15">
        <v>33.833333000000003</v>
      </c>
      <c r="I40" s="15">
        <v>108590.42</v>
      </c>
      <c r="J40" s="47">
        <v>1064.9079999999999</v>
      </c>
    </row>
    <row r="41" spans="1:10" x14ac:dyDescent="0.25">
      <c r="A41" s="10" t="s">
        <v>13</v>
      </c>
      <c r="B41" s="9">
        <v>36</v>
      </c>
      <c r="C41" s="9">
        <v>34.799999999999997</v>
      </c>
      <c r="D41" s="9">
        <v>108243.85</v>
      </c>
      <c r="E41" s="49">
        <v>1061.51</v>
      </c>
      <c r="F41" s="16" t="s">
        <v>12</v>
      </c>
      <c r="G41" s="15">
        <v>36</v>
      </c>
      <c r="H41" s="15">
        <v>34.799999999999997</v>
      </c>
      <c r="I41" s="15">
        <v>111693.02</v>
      </c>
      <c r="J41" s="47">
        <v>1095.3340000000001</v>
      </c>
    </row>
    <row r="42" spans="1:10" x14ac:dyDescent="0.25">
      <c r="A42" s="10" t="s">
        <v>13</v>
      </c>
      <c r="B42" s="9">
        <v>37</v>
      </c>
      <c r="C42" s="9">
        <v>35.766666999999998</v>
      </c>
      <c r="D42" s="9">
        <v>111250.62</v>
      </c>
      <c r="E42" s="49">
        <v>1090.9960000000001</v>
      </c>
      <c r="F42" s="16" t="s">
        <v>12</v>
      </c>
      <c r="G42" s="15">
        <v>37</v>
      </c>
      <c r="H42" s="15">
        <v>35.766666999999998</v>
      </c>
      <c r="I42" s="15">
        <v>114795.6</v>
      </c>
      <c r="J42" s="47">
        <v>1125.76</v>
      </c>
    </row>
    <row r="43" spans="1:10" x14ac:dyDescent="0.25">
      <c r="A43" s="10" t="s">
        <v>13</v>
      </c>
      <c r="B43" s="9">
        <v>38</v>
      </c>
      <c r="C43" s="9">
        <v>36.733333000000002</v>
      </c>
      <c r="D43" s="9">
        <v>114257.39</v>
      </c>
      <c r="E43" s="49">
        <v>1120.482</v>
      </c>
      <c r="F43" s="16" t="s">
        <v>12</v>
      </c>
      <c r="G43" s="15">
        <v>38</v>
      </c>
      <c r="H43" s="15">
        <v>36.733333000000002</v>
      </c>
      <c r="I43" s="15">
        <v>117898.18</v>
      </c>
      <c r="J43" s="47">
        <v>1156.1859999999999</v>
      </c>
    </row>
    <row r="44" spans="1:10" x14ac:dyDescent="0.25">
      <c r="A44" s="10" t="s">
        <v>13</v>
      </c>
      <c r="B44" s="9">
        <v>39</v>
      </c>
      <c r="C44" s="9">
        <v>37.700000000000003</v>
      </c>
      <c r="D44" s="9">
        <v>117264.17</v>
      </c>
      <c r="E44" s="49">
        <v>1149.9690000000001</v>
      </c>
      <c r="F44" s="16" t="s">
        <v>12</v>
      </c>
      <c r="G44" s="15">
        <v>39</v>
      </c>
      <c r="H44" s="15">
        <v>37.700000000000003</v>
      </c>
      <c r="I44" s="15">
        <v>121000.76</v>
      </c>
      <c r="J44" s="47">
        <v>1186.6110000000001</v>
      </c>
    </row>
    <row r="45" spans="1:10" x14ac:dyDescent="0.25">
      <c r="A45" s="10" t="s">
        <v>13</v>
      </c>
      <c r="B45" s="9">
        <v>40</v>
      </c>
      <c r="C45" s="9">
        <v>38.666666999999997</v>
      </c>
      <c r="D45" s="9">
        <v>120270.94</v>
      </c>
      <c r="E45" s="49">
        <v>1179.4549999999999</v>
      </c>
      <c r="F45" s="16" t="s">
        <v>12</v>
      </c>
      <c r="G45" s="15">
        <v>40</v>
      </c>
      <c r="H45" s="15">
        <v>38.666666999999997</v>
      </c>
      <c r="I45" s="15">
        <v>124103.34</v>
      </c>
      <c r="J45" s="47">
        <v>1217.037</v>
      </c>
    </row>
    <row r="46" spans="1:10" x14ac:dyDescent="0.25">
      <c r="A46" s="10" t="s">
        <v>13</v>
      </c>
      <c r="B46" s="9">
        <v>41</v>
      </c>
      <c r="C46" s="9">
        <v>39.633333</v>
      </c>
      <c r="D46" s="9">
        <v>123277.71</v>
      </c>
      <c r="E46" s="49">
        <v>1208.941</v>
      </c>
      <c r="F46" s="16" t="s">
        <v>12</v>
      </c>
      <c r="G46" s="15">
        <v>41</v>
      </c>
      <c r="H46" s="15">
        <v>39.633333</v>
      </c>
      <c r="I46" s="15">
        <v>127205.92</v>
      </c>
      <c r="J46" s="47">
        <v>1247.463</v>
      </c>
    </row>
    <row r="47" spans="1:10" x14ac:dyDescent="0.25">
      <c r="A47" s="10" t="s">
        <v>13</v>
      </c>
      <c r="B47" s="9">
        <v>42</v>
      </c>
      <c r="C47" s="9">
        <v>40.6</v>
      </c>
      <c r="D47" s="9">
        <v>126284.48</v>
      </c>
      <c r="E47" s="49">
        <v>1238.4280000000001</v>
      </c>
      <c r="F47" s="16" t="s">
        <v>12</v>
      </c>
      <c r="G47" s="15">
        <v>42</v>
      </c>
      <c r="H47" s="15">
        <v>40.6</v>
      </c>
      <c r="I47" s="15">
        <v>130308.5</v>
      </c>
      <c r="J47" s="47">
        <v>1277.8889999999999</v>
      </c>
    </row>
    <row r="48" spans="1:10" x14ac:dyDescent="0.25">
      <c r="A48" s="10" t="s">
        <v>13</v>
      </c>
      <c r="B48" s="9">
        <v>43</v>
      </c>
      <c r="C48" s="9">
        <v>41.566667000000002</v>
      </c>
      <c r="D48" s="9">
        <v>129291.25</v>
      </c>
      <c r="E48" s="49">
        <v>1267.914</v>
      </c>
      <c r="F48" s="16" t="s">
        <v>12</v>
      </c>
      <c r="G48" s="15">
        <v>43</v>
      </c>
      <c r="H48" s="15">
        <v>41.566667000000002</v>
      </c>
      <c r="I48" s="15">
        <v>133411.07999999999</v>
      </c>
      <c r="J48" s="47">
        <v>1308.3150000000001</v>
      </c>
    </row>
    <row r="49" spans="1:10" x14ac:dyDescent="0.25">
      <c r="A49" s="10" t="s">
        <v>13</v>
      </c>
      <c r="B49" s="9">
        <v>44</v>
      </c>
      <c r="C49" s="9">
        <v>42.533332999999999</v>
      </c>
      <c r="D49" s="9">
        <v>132298.04999999999</v>
      </c>
      <c r="E49" s="49">
        <v>1297.4010000000001</v>
      </c>
      <c r="F49" s="16" t="s">
        <v>12</v>
      </c>
      <c r="G49" s="15">
        <v>44</v>
      </c>
      <c r="H49" s="15">
        <v>42.533332999999999</v>
      </c>
      <c r="I49" s="15">
        <v>136513.67000000001</v>
      </c>
      <c r="J49" s="47">
        <v>1338.741</v>
      </c>
    </row>
    <row r="50" spans="1:10" x14ac:dyDescent="0.25">
      <c r="A50" s="10" t="s">
        <v>13</v>
      </c>
      <c r="B50" s="9">
        <v>45</v>
      </c>
      <c r="C50" s="9">
        <v>44.094957000000001</v>
      </c>
      <c r="D50" s="9">
        <v>136733.04</v>
      </c>
      <c r="E50" s="49">
        <v>1340.893</v>
      </c>
      <c r="F50" s="16" t="s">
        <v>12</v>
      </c>
      <c r="G50" s="15">
        <v>45</v>
      </c>
      <c r="H50" s="15">
        <v>43.757294999999999</v>
      </c>
      <c r="I50" s="15">
        <v>140335.07999999999</v>
      </c>
      <c r="J50" s="47">
        <v>1375.56</v>
      </c>
    </row>
    <row r="51" spans="1:10" x14ac:dyDescent="0.25">
      <c r="A51" s="10" t="s">
        <v>13</v>
      </c>
      <c r="B51" s="9">
        <v>46</v>
      </c>
      <c r="C51" s="9">
        <v>45.279238999999997</v>
      </c>
      <c r="D51" s="9">
        <v>139243.71</v>
      </c>
      <c r="E51" s="49">
        <v>1365.5139999999999</v>
      </c>
      <c r="F51" s="16" t="s">
        <v>12</v>
      </c>
      <c r="G51" s="15">
        <v>46</v>
      </c>
      <c r="H51" s="15">
        <v>45.035241999999997</v>
      </c>
      <c r="I51" s="15">
        <v>143632.22</v>
      </c>
      <c r="J51" s="47">
        <v>1408.58</v>
      </c>
    </row>
    <row r="52" spans="1:10" x14ac:dyDescent="0.25">
      <c r="A52" s="10" t="s">
        <v>13</v>
      </c>
      <c r="B52" s="9">
        <v>47</v>
      </c>
      <c r="C52" s="9">
        <v>47.129269000000001</v>
      </c>
      <c r="D52" s="9">
        <v>141408.29999999999</v>
      </c>
      <c r="E52" s="49">
        <v>1386.742</v>
      </c>
      <c r="F52" s="16" t="s">
        <v>12</v>
      </c>
      <c r="G52" s="15">
        <v>47</v>
      </c>
      <c r="H52" s="15">
        <v>46.233193999999997</v>
      </c>
      <c r="I52" s="15">
        <v>145745.4</v>
      </c>
      <c r="J52" s="47">
        <v>1429.683</v>
      </c>
    </row>
    <row r="53" spans="1:10" x14ac:dyDescent="0.25">
      <c r="A53" s="10" t="s">
        <v>13</v>
      </c>
      <c r="B53" s="9">
        <v>48</v>
      </c>
      <c r="C53" s="9">
        <v>48.811137000000002</v>
      </c>
      <c r="D53" s="9">
        <v>142762.20000000001</v>
      </c>
      <c r="E53" s="49">
        <v>1400.019</v>
      </c>
      <c r="F53" s="16" t="s">
        <v>12</v>
      </c>
      <c r="G53" s="15">
        <v>48</v>
      </c>
      <c r="H53" s="15">
        <v>47.199860000000001</v>
      </c>
      <c r="I53" s="15">
        <v>146952.79999999999</v>
      </c>
      <c r="J53" s="47">
        <v>1441.5239999999999</v>
      </c>
    </row>
    <row r="54" spans="1:10" x14ac:dyDescent="0.25">
      <c r="A54" s="10" t="s">
        <v>13</v>
      </c>
      <c r="B54" s="9">
        <v>49</v>
      </c>
      <c r="C54" s="9">
        <v>50.427374</v>
      </c>
      <c r="D54" s="9">
        <v>143615.48000000001</v>
      </c>
      <c r="E54" s="49">
        <v>1408.3869999999999</v>
      </c>
      <c r="F54" s="16" t="s">
        <v>12</v>
      </c>
      <c r="G54" s="15">
        <v>49</v>
      </c>
      <c r="H54" s="15">
        <v>48.512681999999998</v>
      </c>
      <c r="I54" s="15">
        <v>148388.5</v>
      </c>
      <c r="J54" s="47">
        <v>1455.213</v>
      </c>
    </row>
    <row r="55" spans="1:10" x14ac:dyDescent="0.25">
      <c r="A55" s="10" t="s">
        <v>13</v>
      </c>
      <c r="B55" s="9">
        <v>50</v>
      </c>
      <c r="C55" s="9">
        <v>51.394039999999997</v>
      </c>
      <c r="D55" s="9">
        <v>144106.76999999999</v>
      </c>
      <c r="E55" s="49">
        <v>1413.2049999999999</v>
      </c>
      <c r="F55" s="16" t="s">
        <v>12</v>
      </c>
      <c r="G55" s="15">
        <v>50</v>
      </c>
      <c r="H55" s="15">
        <v>50.212150999999999</v>
      </c>
      <c r="I55" s="15">
        <v>149669.21</v>
      </c>
      <c r="J55" s="47">
        <v>1467.818</v>
      </c>
    </row>
    <row r="56" spans="1:10" x14ac:dyDescent="0.25">
      <c r="A56" s="10" t="s">
        <v>13</v>
      </c>
      <c r="B56" s="9">
        <v>51</v>
      </c>
      <c r="C56" s="9">
        <v>53.071778000000002</v>
      </c>
      <c r="D56" s="9">
        <v>144743.98000000001</v>
      </c>
      <c r="E56" s="49">
        <v>1419.454</v>
      </c>
      <c r="F56" s="16" t="s">
        <v>12</v>
      </c>
      <c r="G56" s="15">
        <v>51</v>
      </c>
      <c r="H56" s="15">
        <v>51.178818</v>
      </c>
      <c r="I56" s="15">
        <v>150340.35999999999</v>
      </c>
      <c r="J56" s="47">
        <v>1474.4</v>
      </c>
    </row>
    <row r="57" spans="1:10" x14ac:dyDescent="0.25">
      <c r="A57" s="10" t="s">
        <v>13</v>
      </c>
      <c r="B57" s="9">
        <v>52</v>
      </c>
      <c r="C57" s="9">
        <v>54.790618000000002</v>
      </c>
      <c r="D57" s="9">
        <v>145126.10999999999</v>
      </c>
      <c r="E57" s="49">
        <v>1423.201</v>
      </c>
      <c r="F57" s="16" t="s">
        <v>12</v>
      </c>
      <c r="G57" s="15">
        <v>52</v>
      </c>
      <c r="H57" s="15">
        <v>52.145485000000001</v>
      </c>
      <c r="I57" s="15">
        <v>151011.5</v>
      </c>
      <c r="J57" s="47">
        <v>1480.981</v>
      </c>
    </row>
    <row r="58" spans="1:10" x14ac:dyDescent="0.25">
      <c r="A58" s="10" t="s">
        <v>13</v>
      </c>
      <c r="B58" s="9">
        <v>53</v>
      </c>
      <c r="C58" s="9">
        <v>55.757285000000003</v>
      </c>
      <c r="D58" s="9">
        <v>145320.95000000001</v>
      </c>
      <c r="E58" s="49">
        <v>1425.1120000000001</v>
      </c>
      <c r="F58" s="16" t="s">
        <v>12</v>
      </c>
      <c r="G58" s="15">
        <v>53</v>
      </c>
      <c r="H58" s="15">
        <v>53.112150999999997</v>
      </c>
      <c r="I58" s="15">
        <v>151432.82999999999</v>
      </c>
      <c r="J58" s="47">
        <v>1485.107</v>
      </c>
    </row>
    <row r="59" spans="1:10" x14ac:dyDescent="0.25">
      <c r="A59" s="10" t="s">
        <v>13</v>
      </c>
      <c r="B59" s="9">
        <v>54</v>
      </c>
      <c r="C59" s="9">
        <v>56.723951</v>
      </c>
      <c r="D59" s="9">
        <v>145515.78</v>
      </c>
      <c r="E59" s="49">
        <v>1427.0219999999999</v>
      </c>
      <c r="F59" s="16" t="s">
        <v>12</v>
      </c>
      <c r="G59" s="15">
        <v>54</v>
      </c>
      <c r="H59" s="15">
        <v>54.078817999999998</v>
      </c>
      <c r="I59" s="15">
        <v>151805.67000000001</v>
      </c>
      <c r="J59" s="47">
        <v>1488.7639999999999</v>
      </c>
    </row>
    <row r="60" spans="1:10" x14ac:dyDescent="0.25">
      <c r="A60" s="10" t="s">
        <v>13</v>
      </c>
      <c r="B60" s="9">
        <v>55</v>
      </c>
      <c r="C60" s="9">
        <v>57.690618000000001</v>
      </c>
      <c r="D60" s="9">
        <v>145710.62</v>
      </c>
      <c r="E60" s="49">
        <v>1428.933</v>
      </c>
      <c r="F60" s="16" t="s">
        <v>12</v>
      </c>
      <c r="G60" s="15">
        <v>55</v>
      </c>
      <c r="H60" s="15">
        <v>55.045484999999999</v>
      </c>
      <c r="I60" s="15">
        <v>152178.51</v>
      </c>
      <c r="J60" s="47">
        <v>1492.42</v>
      </c>
    </row>
    <row r="61" spans="1:10" x14ac:dyDescent="0.25">
      <c r="A61" s="10" t="s">
        <v>13</v>
      </c>
      <c r="B61" s="9">
        <v>56</v>
      </c>
      <c r="C61" s="9">
        <v>58.657285000000002</v>
      </c>
      <c r="D61" s="9">
        <v>145905.45000000001</v>
      </c>
      <c r="E61" s="49">
        <v>1430.8440000000001</v>
      </c>
      <c r="F61" s="16" t="s">
        <v>12</v>
      </c>
      <c r="G61" s="15">
        <v>56</v>
      </c>
      <c r="H61" s="15">
        <v>56.012151000000003</v>
      </c>
      <c r="I61" s="15">
        <v>152551.34</v>
      </c>
      <c r="J61" s="47">
        <v>1496.076</v>
      </c>
    </row>
    <row r="62" spans="1:10" x14ac:dyDescent="0.25">
      <c r="A62" s="10" t="s">
        <v>13</v>
      </c>
      <c r="B62" s="9">
        <v>57</v>
      </c>
      <c r="C62" s="9">
        <v>59.623950999999998</v>
      </c>
      <c r="D62" s="9">
        <v>146088.71</v>
      </c>
      <c r="E62" s="49">
        <v>1432.6410000000001</v>
      </c>
      <c r="F62" s="16" t="s">
        <v>12</v>
      </c>
      <c r="G62" s="15">
        <v>57</v>
      </c>
      <c r="H62" s="15">
        <v>56.978817999999997</v>
      </c>
      <c r="I62" s="15">
        <v>152909.42000000001</v>
      </c>
      <c r="J62" s="47">
        <v>1499.588</v>
      </c>
    </row>
    <row r="63" spans="1:10" x14ac:dyDescent="0.25">
      <c r="A63" s="10" t="s">
        <v>13</v>
      </c>
      <c r="B63" s="9">
        <v>58</v>
      </c>
      <c r="C63" s="9">
        <v>60.590617999999999</v>
      </c>
      <c r="D63" s="9">
        <v>146256.18</v>
      </c>
      <c r="E63" s="49">
        <v>1434.2829999999999</v>
      </c>
      <c r="F63" s="16" t="s">
        <v>12</v>
      </c>
      <c r="G63" s="15">
        <v>58</v>
      </c>
      <c r="H63" s="15">
        <v>57.945484999999998</v>
      </c>
      <c r="I63" s="15">
        <v>153267.5</v>
      </c>
      <c r="J63" s="47">
        <v>1503.1010000000001</v>
      </c>
    </row>
    <row r="64" spans="1:10" x14ac:dyDescent="0.25">
      <c r="A64" s="10" t="s">
        <v>13</v>
      </c>
      <c r="B64" s="9">
        <v>59</v>
      </c>
      <c r="C64" s="9">
        <v>61.557285</v>
      </c>
      <c r="D64" s="9">
        <v>146392.89000000001</v>
      </c>
      <c r="E64" s="49">
        <v>1435.624</v>
      </c>
      <c r="F64" s="16" t="s">
        <v>12</v>
      </c>
      <c r="G64" s="15">
        <v>59</v>
      </c>
      <c r="H64" s="15">
        <v>58.912151000000001</v>
      </c>
      <c r="I64" s="15">
        <v>153568.19</v>
      </c>
      <c r="J64" s="47">
        <v>1506.049</v>
      </c>
    </row>
    <row r="65" spans="1:10" x14ac:dyDescent="0.25">
      <c r="A65" s="10" t="s">
        <v>13</v>
      </c>
      <c r="B65" s="9">
        <v>60</v>
      </c>
      <c r="C65" s="9">
        <v>62.523950999999997</v>
      </c>
      <c r="D65" s="9">
        <v>146529.60999999999</v>
      </c>
      <c r="E65" s="49">
        <v>1436.9649999999999</v>
      </c>
      <c r="F65" s="16" t="s">
        <v>12</v>
      </c>
      <c r="G65" s="15">
        <v>60</v>
      </c>
      <c r="H65" s="15">
        <v>59.878818000000003</v>
      </c>
      <c r="I65" s="15">
        <v>153868.87</v>
      </c>
      <c r="J65" s="47">
        <v>1508.998</v>
      </c>
    </row>
    <row r="66" spans="1:10" x14ac:dyDescent="0.25">
      <c r="A66" s="10" t="s">
        <v>13</v>
      </c>
      <c r="B66" s="9">
        <v>61</v>
      </c>
      <c r="C66" s="9">
        <v>63.490617999999998</v>
      </c>
      <c r="D66" s="9">
        <v>146666.32999999999</v>
      </c>
      <c r="E66" s="49">
        <v>1438.3050000000001</v>
      </c>
      <c r="F66" s="16" t="s">
        <v>12</v>
      </c>
      <c r="G66" s="15">
        <v>61</v>
      </c>
      <c r="H66" s="15">
        <v>60.845484999999996</v>
      </c>
      <c r="I66" s="15">
        <v>154169.56</v>
      </c>
      <c r="J66" s="47">
        <v>1511.9469999999999</v>
      </c>
    </row>
    <row r="67" spans="1:10" x14ac:dyDescent="0.25">
      <c r="A67" s="10" t="s">
        <v>13</v>
      </c>
      <c r="B67" s="9">
        <v>62</v>
      </c>
      <c r="C67" s="9">
        <v>64.457284999999999</v>
      </c>
      <c r="D67" s="9">
        <v>146803.04</v>
      </c>
      <c r="E67" s="49">
        <v>1439.646</v>
      </c>
      <c r="F67" s="16" t="s">
        <v>12</v>
      </c>
      <c r="G67" s="15">
        <v>62</v>
      </c>
      <c r="H67" s="15">
        <v>61.812151</v>
      </c>
      <c r="I67" s="15">
        <v>154470.24</v>
      </c>
      <c r="J67" s="47">
        <v>1514.895</v>
      </c>
    </row>
    <row r="68" spans="1:10" x14ac:dyDescent="0.25">
      <c r="A68" s="10" t="s">
        <v>13</v>
      </c>
      <c r="B68" s="9">
        <v>63</v>
      </c>
      <c r="C68" s="9">
        <v>65.423951000000002</v>
      </c>
      <c r="D68" s="9">
        <v>146939.76</v>
      </c>
      <c r="E68" s="49">
        <v>1440.9870000000001</v>
      </c>
      <c r="F68" s="16" t="s">
        <v>12</v>
      </c>
      <c r="G68" s="15">
        <v>63</v>
      </c>
      <c r="H68" s="15">
        <v>62.778818000000001</v>
      </c>
      <c r="I68" s="15">
        <v>154770.92000000001</v>
      </c>
      <c r="J68" s="47">
        <v>1517.8440000000001</v>
      </c>
    </row>
    <row r="69" spans="1:10" x14ac:dyDescent="0.25">
      <c r="A69" s="10" t="s">
        <v>13</v>
      </c>
      <c r="B69" s="9">
        <v>64</v>
      </c>
      <c r="C69" s="9">
        <v>66.390618000000003</v>
      </c>
      <c r="D69" s="9">
        <v>147076.48000000001</v>
      </c>
      <c r="E69" s="49">
        <v>1442.328</v>
      </c>
      <c r="F69" s="16" t="s">
        <v>12</v>
      </c>
      <c r="G69" s="15">
        <v>64</v>
      </c>
      <c r="H69" s="15">
        <v>63.745485000000002</v>
      </c>
      <c r="I69" s="15">
        <v>155071.60999999999</v>
      </c>
      <c r="J69" s="47">
        <v>1520.7929999999999</v>
      </c>
    </row>
    <row r="70" spans="1:10" x14ac:dyDescent="0.25">
      <c r="A70" s="10" t="s">
        <v>13</v>
      </c>
      <c r="B70" s="9">
        <v>65</v>
      </c>
      <c r="C70" s="9">
        <v>67.357285000000005</v>
      </c>
      <c r="D70" s="9">
        <v>147213.19</v>
      </c>
      <c r="E70" s="49">
        <v>1443.6679999999999</v>
      </c>
      <c r="F70" s="16" t="s">
        <v>12</v>
      </c>
      <c r="G70" s="15">
        <v>65</v>
      </c>
      <c r="H70" s="15">
        <v>64.712151000000006</v>
      </c>
      <c r="I70" s="15">
        <v>155372.26999999999</v>
      </c>
      <c r="J70" s="47">
        <v>1523.742</v>
      </c>
    </row>
    <row r="71" spans="1:10" x14ac:dyDescent="0.25">
      <c r="A71" s="10" t="s">
        <v>13</v>
      </c>
      <c r="B71" s="9">
        <v>66</v>
      </c>
      <c r="C71" s="9">
        <v>68.323950999999994</v>
      </c>
      <c r="D71" s="9">
        <v>147326.53</v>
      </c>
      <c r="E71" s="49">
        <v>1444.78</v>
      </c>
      <c r="F71" s="16" t="s">
        <v>12</v>
      </c>
      <c r="G71" s="15">
        <v>66</v>
      </c>
      <c r="H71" s="15">
        <v>65.678818000000007</v>
      </c>
      <c r="I71" s="15">
        <v>155607.99</v>
      </c>
      <c r="J71" s="47">
        <v>1526.0530000000001</v>
      </c>
    </row>
    <row r="72" spans="1:10" x14ac:dyDescent="0.25">
      <c r="A72" s="10" t="s">
        <v>13</v>
      </c>
      <c r="B72" s="9">
        <v>67</v>
      </c>
      <c r="C72" s="9">
        <v>69.290617999999995</v>
      </c>
      <c r="D72" s="9">
        <v>147406.54</v>
      </c>
      <c r="E72" s="49">
        <v>1445.5640000000001</v>
      </c>
      <c r="F72" s="16" t="s">
        <v>12</v>
      </c>
      <c r="G72" s="15">
        <v>67</v>
      </c>
      <c r="H72" s="15">
        <v>66.645484999999994</v>
      </c>
      <c r="I72" s="15">
        <v>155843.70000000001</v>
      </c>
      <c r="J72" s="47">
        <v>1528.365</v>
      </c>
    </row>
    <row r="73" spans="1:10" x14ac:dyDescent="0.25">
      <c r="A73" s="10" t="s">
        <v>13</v>
      </c>
      <c r="B73" s="9">
        <v>68</v>
      </c>
      <c r="C73" s="9">
        <v>70.257284999999996</v>
      </c>
      <c r="D73" s="9">
        <v>147486.54</v>
      </c>
      <c r="E73" s="49">
        <v>1446.3489999999999</v>
      </c>
      <c r="F73" s="16" t="s">
        <v>12</v>
      </c>
      <c r="G73" s="15">
        <v>68</v>
      </c>
      <c r="H73" s="15">
        <v>67.612150999999997</v>
      </c>
      <c r="I73" s="15">
        <v>156079.42000000001</v>
      </c>
      <c r="J73" s="47">
        <v>1530.6759999999999</v>
      </c>
    </row>
    <row r="74" spans="1:10" x14ac:dyDescent="0.25">
      <c r="A74" s="10" t="s">
        <v>13</v>
      </c>
      <c r="B74" s="9">
        <v>69</v>
      </c>
      <c r="C74" s="9">
        <v>71.223951</v>
      </c>
      <c r="D74" s="9">
        <v>147566.54</v>
      </c>
      <c r="E74" s="49">
        <v>1447.133</v>
      </c>
      <c r="F74" s="16" t="s">
        <v>12</v>
      </c>
      <c r="G74" s="15">
        <v>69</v>
      </c>
      <c r="H74" s="15">
        <v>68.578817999999998</v>
      </c>
      <c r="I74" s="15">
        <v>156315.14000000001</v>
      </c>
      <c r="J74" s="47">
        <v>1532.9880000000001</v>
      </c>
    </row>
    <row r="75" spans="1:10" x14ac:dyDescent="0.25">
      <c r="A75" s="10" t="s">
        <v>13</v>
      </c>
      <c r="B75" s="9">
        <v>70</v>
      </c>
      <c r="C75" s="9">
        <v>72.190618000000001</v>
      </c>
      <c r="D75" s="9">
        <v>147646.53</v>
      </c>
      <c r="E75" s="49">
        <v>1447.9179999999999</v>
      </c>
      <c r="F75" s="16" t="s">
        <v>12</v>
      </c>
      <c r="G75" s="15">
        <v>70</v>
      </c>
      <c r="H75" s="15">
        <v>69.545484999999999</v>
      </c>
      <c r="I75" s="15">
        <v>156550.85999999999</v>
      </c>
      <c r="J75" s="47">
        <v>1535.3</v>
      </c>
    </row>
    <row r="76" spans="1:10" x14ac:dyDescent="0.25">
      <c r="A76" s="10" t="s">
        <v>13</v>
      </c>
      <c r="B76" s="9">
        <v>71</v>
      </c>
      <c r="C76" s="9">
        <v>73.157285000000002</v>
      </c>
      <c r="D76" s="9">
        <v>147726.54</v>
      </c>
      <c r="E76" s="49">
        <v>1448.702</v>
      </c>
      <c r="F76" s="16" t="s">
        <v>12</v>
      </c>
      <c r="G76" s="15">
        <v>71</v>
      </c>
      <c r="H76" s="15">
        <v>70.512151000000003</v>
      </c>
      <c r="I76" s="15">
        <v>156786.57</v>
      </c>
      <c r="J76" s="47">
        <v>1537.6110000000001</v>
      </c>
    </row>
    <row r="77" spans="1:10" x14ac:dyDescent="0.25">
      <c r="A77" s="10" t="s">
        <v>13</v>
      </c>
      <c r="B77" s="9">
        <v>72</v>
      </c>
      <c r="C77" s="9">
        <v>74.123951000000005</v>
      </c>
      <c r="D77" s="9">
        <v>147806.54</v>
      </c>
      <c r="E77" s="49">
        <v>1449.4870000000001</v>
      </c>
      <c r="F77" s="16" t="s">
        <v>12</v>
      </c>
      <c r="G77" s="15">
        <v>72</v>
      </c>
      <c r="H77" s="15">
        <v>71.478818000000004</v>
      </c>
      <c r="I77" s="15">
        <v>157022.29</v>
      </c>
      <c r="J77" s="47">
        <v>1539.923</v>
      </c>
    </row>
    <row r="78" spans="1:10" x14ac:dyDescent="0.25">
      <c r="A78" s="10" t="s">
        <v>13</v>
      </c>
      <c r="B78" s="9">
        <v>73</v>
      </c>
      <c r="C78" s="9">
        <v>75.090618000000006</v>
      </c>
      <c r="D78" s="9">
        <v>147846.72</v>
      </c>
      <c r="E78" s="49">
        <v>1449.8810000000001</v>
      </c>
      <c r="F78" s="16" t="s">
        <v>12</v>
      </c>
      <c r="G78" s="15">
        <v>73</v>
      </c>
      <c r="H78" s="15">
        <v>72.445485000000005</v>
      </c>
      <c r="I78" s="15">
        <v>157258.01</v>
      </c>
      <c r="J78" s="47">
        <v>1542.2349999999999</v>
      </c>
    </row>
    <row r="79" spans="1:10" x14ac:dyDescent="0.25">
      <c r="A79" s="10" t="s">
        <v>13</v>
      </c>
      <c r="B79" s="9">
        <v>74</v>
      </c>
      <c r="C79" s="9">
        <v>76.057284999999993</v>
      </c>
      <c r="D79" s="9">
        <v>147886.82</v>
      </c>
      <c r="E79" s="49">
        <v>1450.2739999999999</v>
      </c>
      <c r="F79" s="16" t="s">
        <v>12</v>
      </c>
      <c r="G79" s="15">
        <v>74</v>
      </c>
      <c r="H79" s="15">
        <v>73.412150999999994</v>
      </c>
      <c r="I79" s="15">
        <v>157493.73000000001</v>
      </c>
      <c r="J79" s="47">
        <v>1544.546</v>
      </c>
    </row>
    <row r="80" spans="1:10" x14ac:dyDescent="0.25">
      <c r="A80" s="10" t="s">
        <v>13</v>
      </c>
      <c r="B80" s="9">
        <v>75</v>
      </c>
      <c r="C80" s="9">
        <v>77.023950999999997</v>
      </c>
      <c r="D80" s="9">
        <v>147926.93</v>
      </c>
      <c r="E80" s="49">
        <v>1450.6679999999999</v>
      </c>
      <c r="F80" s="16" t="s">
        <v>12</v>
      </c>
      <c r="G80" s="15">
        <v>75</v>
      </c>
      <c r="H80" s="15">
        <v>74.378817999999995</v>
      </c>
      <c r="I80" s="15">
        <v>157729.44</v>
      </c>
      <c r="J80" s="47">
        <v>1546.8579999999999</v>
      </c>
    </row>
    <row r="81" spans="1:10" x14ac:dyDescent="0.25">
      <c r="A81" s="10" t="s">
        <v>13</v>
      </c>
      <c r="B81" s="9">
        <v>76</v>
      </c>
      <c r="C81" s="9">
        <v>77.990617999999998</v>
      </c>
      <c r="D81" s="9">
        <v>147967.04000000001</v>
      </c>
      <c r="E81" s="49">
        <v>1451.0609999999999</v>
      </c>
      <c r="F81" s="16" t="s">
        <v>12</v>
      </c>
      <c r="G81" s="15">
        <v>76</v>
      </c>
      <c r="H81" s="15">
        <v>75.345484999999996</v>
      </c>
      <c r="I81" s="15">
        <v>157922.9</v>
      </c>
      <c r="J81" s="47">
        <v>1548.7550000000001</v>
      </c>
    </row>
    <row r="82" spans="1:10" x14ac:dyDescent="0.25">
      <c r="A82" s="10" t="s">
        <v>13</v>
      </c>
      <c r="B82" s="9">
        <v>77</v>
      </c>
      <c r="C82" s="9">
        <v>78.957284999999999</v>
      </c>
      <c r="D82" s="9">
        <v>147963.72</v>
      </c>
      <c r="E82" s="49">
        <v>1451.028</v>
      </c>
      <c r="F82" s="16" t="s">
        <v>12</v>
      </c>
      <c r="G82" s="15">
        <v>77</v>
      </c>
      <c r="H82" s="15">
        <v>76.312151</v>
      </c>
      <c r="I82" s="15">
        <v>158116.35999999999</v>
      </c>
      <c r="J82" s="47">
        <v>1550.652</v>
      </c>
    </row>
    <row r="83" spans="1:10" x14ac:dyDescent="0.25">
      <c r="A83" s="10" t="s">
        <v>13</v>
      </c>
      <c r="B83" s="9">
        <v>78</v>
      </c>
      <c r="C83" s="9">
        <v>79.923951000000002</v>
      </c>
      <c r="D83" s="9">
        <v>147960.28</v>
      </c>
      <c r="E83" s="49">
        <v>1450.9949999999999</v>
      </c>
      <c r="F83" s="16" t="s">
        <v>12</v>
      </c>
      <c r="G83" s="15">
        <v>78</v>
      </c>
      <c r="H83" s="15">
        <v>77.278818000000001</v>
      </c>
      <c r="I83" s="15">
        <v>158309.82</v>
      </c>
      <c r="J83" s="47">
        <v>1552.55</v>
      </c>
    </row>
    <row r="84" spans="1:10" x14ac:dyDescent="0.25">
      <c r="A84" s="10" t="s">
        <v>13</v>
      </c>
      <c r="B84" s="9">
        <v>79</v>
      </c>
      <c r="C84" s="9">
        <v>80.890618000000003</v>
      </c>
      <c r="D84" s="9">
        <v>147813.13</v>
      </c>
      <c r="E84" s="49">
        <v>1449.5519999999999</v>
      </c>
      <c r="F84" s="16" t="s">
        <v>12</v>
      </c>
      <c r="G84" s="15">
        <v>79</v>
      </c>
      <c r="H84" s="15">
        <v>78.245485000000002</v>
      </c>
      <c r="I84" s="15">
        <v>158497.63</v>
      </c>
      <c r="J84" s="47">
        <v>1554.3920000000001</v>
      </c>
    </row>
    <row r="85" spans="1:10" x14ac:dyDescent="0.25">
      <c r="A85" s="10" t="s">
        <v>13</v>
      </c>
      <c r="B85" s="9">
        <v>80</v>
      </c>
      <c r="C85" s="9">
        <v>81.857285000000005</v>
      </c>
      <c r="D85" s="9">
        <v>147657.25</v>
      </c>
      <c r="E85" s="49">
        <v>1448.0229999999999</v>
      </c>
      <c r="F85" s="16" t="s">
        <v>12</v>
      </c>
      <c r="G85" s="15">
        <v>80</v>
      </c>
      <c r="H85" s="15">
        <v>79.212151000000006</v>
      </c>
      <c r="I85" s="15">
        <v>158640.04999999999</v>
      </c>
      <c r="J85" s="47">
        <v>1556.15</v>
      </c>
    </row>
    <row r="86" spans="1:10" x14ac:dyDescent="0.25">
      <c r="A86" s="10" t="s">
        <v>13</v>
      </c>
      <c r="B86" s="9">
        <v>81</v>
      </c>
      <c r="C86" s="9">
        <v>82.823950999999994</v>
      </c>
      <c r="D86" s="9">
        <v>147501.43</v>
      </c>
      <c r="E86" s="49">
        <v>1446.4949999999999</v>
      </c>
      <c r="F86" s="16" t="s">
        <v>12</v>
      </c>
      <c r="G86" s="15">
        <v>81</v>
      </c>
      <c r="H86" s="15">
        <v>80.178818000000007</v>
      </c>
      <c r="I86" s="15">
        <v>158772.01999999999</v>
      </c>
      <c r="J86" s="47">
        <v>1557.3779999999999</v>
      </c>
    </row>
    <row r="87" spans="1:10" x14ac:dyDescent="0.25">
      <c r="A87" s="10" t="s">
        <v>13</v>
      </c>
      <c r="B87" s="9">
        <v>82</v>
      </c>
      <c r="C87" s="9">
        <v>83.790617999999995</v>
      </c>
      <c r="D87" s="9">
        <v>147345.60999999999</v>
      </c>
      <c r="E87" s="49">
        <v>1444.9670000000001</v>
      </c>
      <c r="F87" s="16" t="s">
        <v>12</v>
      </c>
      <c r="G87" s="15">
        <v>82</v>
      </c>
      <c r="H87" s="15">
        <v>81.145484999999994</v>
      </c>
      <c r="I87" s="15">
        <v>158804.32999999999</v>
      </c>
      <c r="J87" s="47">
        <v>1557.7260000000001</v>
      </c>
    </row>
    <row r="88" spans="1:10" x14ac:dyDescent="0.25">
      <c r="A88" s="10" t="s">
        <v>13</v>
      </c>
      <c r="B88" s="9">
        <v>83</v>
      </c>
      <c r="C88" s="9">
        <v>84.757284999999996</v>
      </c>
      <c r="D88" s="9">
        <v>147189.79</v>
      </c>
      <c r="E88" s="49">
        <v>1443.4390000000001</v>
      </c>
      <c r="F88" s="16" t="s">
        <v>12</v>
      </c>
      <c r="G88" s="15">
        <v>83</v>
      </c>
      <c r="H88" s="15">
        <v>82.112150999999997</v>
      </c>
      <c r="I88" s="15">
        <v>158836.99</v>
      </c>
      <c r="J88" s="47">
        <v>1558.0740000000001</v>
      </c>
    </row>
    <row r="89" spans="1:10" x14ac:dyDescent="0.25">
      <c r="A89" s="10" t="s">
        <v>13</v>
      </c>
      <c r="B89" s="9">
        <v>84</v>
      </c>
      <c r="C89" s="9">
        <v>85.723951</v>
      </c>
      <c r="D89" s="9">
        <v>147033.97</v>
      </c>
      <c r="E89" s="49">
        <v>1441.9110000000001</v>
      </c>
      <c r="F89" s="16" t="s">
        <v>12</v>
      </c>
      <c r="G89" s="15">
        <v>84</v>
      </c>
      <c r="H89" s="15">
        <v>83.078817999999998</v>
      </c>
      <c r="I89" s="15">
        <v>158875.35999999999</v>
      </c>
      <c r="J89" s="47">
        <v>1558.423</v>
      </c>
    </row>
    <row r="90" spans="1:10" x14ac:dyDescent="0.25">
      <c r="A90" s="10" t="s">
        <v>13</v>
      </c>
      <c r="B90" s="9">
        <v>85</v>
      </c>
      <c r="C90" s="9">
        <v>86.690618000000001</v>
      </c>
      <c r="D90" s="9">
        <v>146878.15</v>
      </c>
      <c r="E90" s="49">
        <v>1440.383</v>
      </c>
      <c r="F90" s="16" t="s">
        <v>12</v>
      </c>
      <c r="G90" s="15">
        <v>85</v>
      </c>
      <c r="H90" s="15">
        <v>84.045484999999999</v>
      </c>
      <c r="I90" s="15">
        <v>158908.07999999999</v>
      </c>
      <c r="J90" s="47">
        <v>1558.771</v>
      </c>
    </row>
    <row r="91" spans="1:10" x14ac:dyDescent="0.25">
      <c r="A91" s="10" t="s">
        <v>13</v>
      </c>
      <c r="B91" s="9">
        <v>86</v>
      </c>
      <c r="C91" s="9">
        <v>87.657285000000002</v>
      </c>
      <c r="D91" s="9">
        <v>146722.34</v>
      </c>
      <c r="E91" s="49">
        <v>1438.855</v>
      </c>
      <c r="F91" s="16" t="s">
        <v>12</v>
      </c>
      <c r="G91" s="15">
        <v>86</v>
      </c>
      <c r="H91" s="15">
        <v>85.012151000000003</v>
      </c>
      <c r="I91" s="15">
        <v>158946.39000000001</v>
      </c>
      <c r="J91" s="47">
        <v>1559.0840000000001</v>
      </c>
    </row>
    <row r="92" spans="1:10" x14ac:dyDescent="0.25">
      <c r="A92" s="10" t="s">
        <v>13</v>
      </c>
      <c r="B92" s="9">
        <v>87</v>
      </c>
      <c r="C92" s="9">
        <v>88.623951000000005</v>
      </c>
      <c r="D92" s="9">
        <v>146566.51999999999</v>
      </c>
      <c r="E92" s="49">
        <v>1437.327</v>
      </c>
      <c r="F92" s="16" t="s">
        <v>12</v>
      </c>
      <c r="G92" s="15">
        <v>87</v>
      </c>
      <c r="H92" s="15">
        <v>85.978818000000004</v>
      </c>
      <c r="I92" s="15">
        <v>158968.71</v>
      </c>
      <c r="J92" s="47">
        <v>1559.328</v>
      </c>
    </row>
    <row r="93" spans="1:10" x14ac:dyDescent="0.25">
      <c r="A93" s="10" t="s">
        <v>13</v>
      </c>
      <c r="B93" s="9">
        <v>88</v>
      </c>
      <c r="C93" s="9">
        <v>89.590618000000006</v>
      </c>
      <c r="D93" s="9">
        <v>146410.70000000001</v>
      </c>
      <c r="E93" s="49">
        <v>1435.798</v>
      </c>
      <c r="F93" s="16" t="s">
        <v>12</v>
      </c>
      <c r="G93" s="15">
        <v>88</v>
      </c>
      <c r="H93" s="15">
        <v>86.945485000000005</v>
      </c>
      <c r="I93" s="15">
        <v>158996.31</v>
      </c>
      <c r="J93" s="47">
        <v>1559.5730000000001</v>
      </c>
    </row>
    <row r="94" spans="1:10" x14ac:dyDescent="0.25">
      <c r="A94" s="10" t="s">
        <v>13</v>
      </c>
      <c r="B94" s="9">
        <v>89</v>
      </c>
      <c r="C94" s="9">
        <v>90.557284999999993</v>
      </c>
      <c r="D94" s="9">
        <v>146254.88</v>
      </c>
      <c r="E94" s="49">
        <v>1434.27</v>
      </c>
      <c r="F94" s="16" t="s">
        <v>12</v>
      </c>
      <c r="G94" s="15">
        <v>89</v>
      </c>
      <c r="H94" s="15">
        <v>87.912150999999994</v>
      </c>
      <c r="I94" s="15">
        <v>159018.79999999999</v>
      </c>
      <c r="J94" s="47">
        <v>1559.818</v>
      </c>
    </row>
    <row r="95" spans="1:10" x14ac:dyDescent="0.25">
      <c r="A95" s="10" t="s">
        <v>13</v>
      </c>
      <c r="B95" s="9">
        <v>90</v>
      </c>
      <c r="C95" s="9">
        <v>91.523950999999997</v>
      </c>
      <c r="D95" s="9">
        <v>146099.06</v>
      </c>
      <c r="E95" s="49">
        <v>1432.742</v>
      </c>
      <c r="F95" s="16" t="s">
        <v>12</v>
      </c>
      <c r="G95" s="15">
        <v>90</v>
      </c>
      <c r="H95" s="15">
        <v>88.878817999999995</v>
      </c>
      <c r="I95" s="15">
        <v>159046.22</v>
      </c>
      <c r="J95" s="47">
        <v>1560.0630000000001</v>
      </c>
    </row>
    <row r="96" spans="1:10" x14ac:dyDescent="0.25">
      <c r="A96" s="10" t="s">
        <v>13</v>
      </c>
      <c r="B96" s="9">
        <v>91</v>
      </c>
      <c r="C96" s="9">
        <v>92.490617999999998</v>
      </c>
      <c r="D96" s="9">
        <v>145943.24</v>
      </c>
      <c r="E96" s="49">
        <v>1431.2139999999999</v>
      </c>
      <c r="F96" s="16" t="s">
        <v>12</v>
      </c>
      <c r="G96" s="15">
        <v>91</v>
      </c>
      <c r="H96" s="15">
        <v>89.845484999999996</v>
      </c>
      <c r="I96" s="15">
        <v>159068.71</v>
      </c>
      <c r="J96" s="47">
        <v>1560.307</v>
      </c>
    </row>
    <row r="97" spans="1:10" x14ac:dyDescent="0.25">
      <c r="A97" s="10" t="s">
        <v>13</v>
      </c>
      <c r="B97" s="9">
        <v>92</v>
      </c>
      <c r="C97" s="9">
        <v>93.457284999999999</v>
      </c>
      <c r="D97" s="9">
        <v>145787.42000000001</v>
      </c>
      <c r="E97" s="49">
        <v>1429.6859999999999</v>
      </c>
      <c r="F97" s="16" t="s">
        <v>12</v>
      </c>
      <c r="G97" s="15">
        <v>92</v>
      </c>
      <c r="H97" s="15">
        <v>90.812151</v>
      </c>
      <c r="I97" s="15">
        <v>159096.14000000001</v>
      </c>
      <c r="J97" s="47">
        <v>1560.5519999999999</v>
      </c>
    </row>
    <row r="98" spans="1:10" x14ac:dyDescent="0.25">
      <c r="A98" s="10" t="s">
        <v>13</v>
      </c>
      <c r="B98" s="9">
        <v>93</v>
      </c>
      <c r="C98" s="9">
        <v>94.423951000000002</v>
      </c>
      <c r="D98" s="9">
        <v>145631.6</v>
      </c>
      <c r="E98" s="49">
        <v>1428.1579999999999</v>
      </c>
      <c r="F98" s="16" t="s">
        <v>12</v>
      </c>
      <c r="G98" s="15">
        <v>93</v>
      </c>
      <c r="H98" s="15">
        <v>91.778818000000001</v>
      </c>
      <c r="I98" s="15">
        <v>159118.62</v>
      </c>
      <c r="J98" s="47">
        <v>1560.797</v>
      </c>
    </row>
    <row r="99" spans="1:10" x14ac:dyDescent="0.25">
      <c r="A99" s="10" t="s">
        <v>13</v>
      </c>
      <c r="B99" s="9">
        <v>94</v>
      </c>
      <c r="C99" s="9">
        <v>95.390618000000003</v>
      </c>
      <c r="D99" s="9">
        <v>145475.78</v>
      </c>
      <c r="E99" s="49">
        <v>1426.63</v>
      </c>
      <c r="F99" s="16" t="s">
        <v>12</v>
      </c>
      <c r="G99" s="15">
        <v>94</v>
      </c>
      <c r="H99" s="15">
        <v>92.745485000000002</v>
      </c>
      <c r="I99" s="15">
        <v>159146.04999999999</v>
      </c>
      <c r="J99" s="47">
        <v>1561.0419999999999</v>
      </c>
    </row>
    <row r="100" spans="1:10" x14ac:dyDescent="0.25">
      <c r="A100" s="10" t="s">
        <v>13</v>
      </c>
      <c r="B100" s="9">
        <v>95</v>
      </c>
      <c r="C100" s="9">
        <v>96.357285000000005</v>
      </c>
      <c r="D100" s="9">
        <v>145319.96</v>
      </c>
      <c r="E100" s="49">
        <v>1425.1020000000001</v>
      </c>
      <c r="F100" s="16" t="s">
        <v>12</v>
      </c>
      <c r="G100" s="15">
        <v>95</v>
      </c>
      <c r="H100" s="15">
        <v>93.712151000000006</v>
      </c>
      <c r="I100" s="15">
        <v>159168.54</v>
      </c>
      <c r="J100" s="47">
        <v>1561.2860000000001</v>
      </c>
    </row>
    <row r="101" spans="1:10" x14ac:dyDescent="0.25">
      <c r="A101" s="10" t="s">
        <v>13</v>
      </c>
      <c r="B101" s="9">
        <v>96</v>
      </c>
      <c r="C101" s="9">
        <v>97.323950999999994</v>
      </c>
      <c r="D101" s="9">
        <v>145164.14000000001</v>
      </c>
      <c r="E101" s="49">
        <v>1423.5740000000001</v>
      </c>
      <c r="F101" s="16" t="s">
        <v>12</v>
      </c>
      <c r="G101" s="15">
        <v>96</v>
      </c>
      <c r="H101" s="15">
        <v>94.678818000000007</v>
      </c>
      <c r="I101" s="15">
        <v>159195.96</v>
      </c>
      <c r="J101" s="47">
        <v>1561.5309999999999</v>
      </c>
    </row>
    <row r="102" spans="1:10" x14ac:dyDescent="0.25">
      <c r="A102" s="10" t="s">
        <v>13</v>
      </c>
      <c r="B102" s="9">
        <v>97</v>
      </c>
      <c r="C102" s="9">
        <v>98.290617999999995</v>
      </c>
      <c r="D102" s="9">
        <v>145008.32000000001</v>
      </c>
      <c r="E102" s="49">
        <v>1422.046</v>
      </c>
      <c r="F102" s="16" t="s">
        <v>12</v>
      </c>
      <c r="G102" s="15">
        <v>97</v>
      </c>
      <c r="H102" s="15">
        <v>95.645484999999994</v>
      </c>
      <c r="I102" s="15">
        <v>159218.45000000001</v>
      </c>
      <c r="J102" s="47">
        <v>1561.7760000000001</v>
      </c>
    </row>
    <row r="103" spans="1:10" x14ac:dyDescent="0.25">
      <c r="A103" s="10" t="s">
        <v>13</v>
      </c>
      <c r="B103" s="9">
        <v>98</v>
      </c>
      <c r="C103" s="9">
        <v>99.257284999999996</v>
      </c>
      <c r="D103" s="9">
        <v>144852.5</v>
      </c>
      <c r="E103" s="49">
        <v>1420.518</v>
      </c>
      <c r="F103" s="16" t="s">
        <v>12</v>
      </c>
      <c r="G103" s="15">
        <v>98</v>
      </c>
      <c r="H103" s="15">
        <v>96.612150999999997</v>
      </c>
      <c r="I103" s="15">
        <v>159245.88</v>
      </c>
      <c r="J103" s="47">
        <v>1562.021</v>
      </c>
    </row>
    <row r="104" spans="1:10" x14ac:dyDescent="0.25">
      <c r="A104" s="10" t="s">
        <v>13</v>
      </c>
      <c r="B104" s="9">
        <v>99</v>
      </c>
      <c r="C104" s="9">
        <v>100.223951</v>
      </c>
      <c r="D104" s="9">
        <v>144696.68</v>
      </c>
      <c r="E104" s="49">
        <v>1418.99</v>
      </c>
      <c r="F104" s="16" t="s">
        <v>12</v>
      </c>
      <c r="G104" s="15">
        <v>99</v>
      </c>
      <c r="H104" s="15">
        <v>97.578817999999998</v>
      </c>
      <c r="I104" s="15">
        <v>159268.35999999999</v>
      </c>
      <c r="J104" s="47">
        <v>1562.2650000000001</v>
      </c>
    </row>
    <row r="105" spans="1:10" x14ac:dyDescent="0.25">
      <c r="A105" s="10" t="s">
        <v>13</v>
      </c>
      <c r="B105" s="9">
        <v>100</v>
      </c>
      <c r="C105" s="9">
        <v>101.190618</v>
      </c>
      <c r="D105" s="9">
        <v>144540.85999999999</v>
      </c>
      <c r="E105" s="49">
        <v>1417.462</v>
      </c>
      <c r="F105" s="16" t="s">
        <v>12</v>
      </c>
      <c r="G105" s="15">
        <v>100</v>
      </c>
      <c r="H105" s="15">
        <v>98.545484999999999</v>
      </c>
      <c r="I105" s="15">
        <v>159295.79</v>
      </c>
      <c r="J105" s="47">
        <v>1562.51</v>
      </c>
    </row>
    <row r="106" spans="1:10" x14ac:dyDescent="0.25">
      <c r="A106" s="10" t="s">
        <v>13</v>
      </c>
      <c r="B106" s="9">
        <v>101</v>
      </c>
      <c r="C106" s="9">
        <v>102.157285</v>
      </c>
      <c r="D106" s="9">
        <v>144385.04</v>
      </c>
      <c r="E106" s="49">
        <v>1415.934</v>
      </c>
      <c r="F106" s="16" t="s">
        <v>12</v>
      </c>
      <c r="G106" s="15">
        <v>101</v>
      </c>
      <c r="H106" s="15">
        <v>99.512151000000003</v>
      </c>
      <c r="I106" s="15">
        <v>159318.28</v>
      </c>
      <c r="J106" s="47">
        <v>1562.7550000000001</v>
      </c>
    </row>
    <row r="107" spans="1:10" x14ac:dyDescent="0.25">
      <c r="A107" s="10" t="s">
        <v>13</v>
      </c>
      <c r="B107" s="9">
        <v>102</v>
      </c>
      <c r="C107" s="9">
        <v>103.12395100000001</v>
      </c>
      <c r="D107" s="9">
        <v>144229.22</v>
      </c>
      <c r="E107" s="49">
        <v>1414.4059999999999</v>
      </c>
      <c r="F107" s="16" t="s">
        <v>12</v>
      </c>
      <c r="G107" s="15">
        <v>102</v>
      </c>
      <c r="H107" s="15">
        <v>100.478818</v>
      </c>
      <c r="I107" s="15">
        <v>159345.71</v>
      </c>
      <c r="J107" s="47">
        <v>1562.999</v>
      </c>
    </row>
    <row r="108" spans="1:10" x14ac:dyDescent="0.25">
      <c r="A108" s="10" t="s">
        <v>13</v>
      </c>
      <c r="B108" s="9">
        <v>103</v>
      </c>
      <c r="C108" s="9">
        <v>104.09061800000001</v>
      </c>
      <c r="D108" s="9">
        <v>144073.4</v>
      </c>
      <c r="E108" s="49">
        <v>1412.877</v>
      </c>
      <c r="F108" s="16" t="s">
        <v>12</v>
      </c>
      <c r="G108" s="15">
        <v>103</v>
      </c>
      <c r="H108" s="15">
        <v>101.44548500000001</v>
      </c>
      <c r="I108" s="15">
        <v>159368.19</v>
      </c>
      <c r="J108" s="47">
        <v>1563.2439999999999</v>
      </c>
    </row>
    <row r="109" spans="1:10" x14ac:dyDescent="0.25">
      <c r="A109" s="10" t="s">
        <v>13</v>
      </c>
      <c r="B109" s="9">
        <v>104</v>
      </c>
      <c r="C109" s="9">
        <v>105.05728499999999</v>
      </c>
      <c r="D109" s="9">
        <v>143917.57999999999</v>
      </c>
      <c r="E109" s="49">
        <v>1411.3489999999999</v>
      </c>
      <c r="F109" s="16" t="s">
        <v>12</v>
      </c>
      <c r="G109" s="15">
        <v>104</v>
      </c>
      <c r="H109" s="15">
        <v>102.41215099999999</v>
      </c>
      <c r="I109" s="15">
        <v>159395.62</v>
      </c>
      <c r="J109" s="47">
        <v>1563.489</v>
      </c>
    </row>
    <row r="110" spans="1:10" x14ac:dyDescent="0.25">
      <c r="A110" s="10" t="s">
        <v>13</v>
      </c>
      <c r="B110" s="9">
        <v>105</v>
      </c>
      <c r="C110" s="9">
        <v>106.023951</v>
      </c>
      <c r="D110" s="9">
        <v>143761.76999999999</v>
      </c>
      <c r="E110" s="49">
        <v>1409.8209999999999</v>
      </c>
      <c r="F110" s="16" t="s">
        <v>12</v>
      </c>
      <c r="G110" s="15">
        <v>105</v>
      </c>
      <c r="H110" s="15">
        <v>103.378818</v>
      </c>
      <c r="I110" s="15">
        <v>159418.1</v>
      </c>
      <c r="J110" s="47">
        <v>1563.7339999999999</v>
      </c>
    </row>
    <row r="111" spans="1:10" x14ac:dyDescent="0.25">
      <c r="A111" s="10" t="s">
        <v>13</v>
      </c>
      <c r="B111" s="9">
        <v>106</v>
      </c>
      <c r="C111" s="9">
        <v>106.990618</v>
      </c>
      <c r="D111" s="9">
        <v>143605.95000000001</v>
      </c>
      <c r="E111" s="49">
        <v>1408.2929999999999</v>
      </c>
      <c r="F111" s="16" t="s">
        <v>12</v>
      </c>
      <c r="G111" s="15">
        <v>106</v>
      </c>
      <c r="H111" s="15">
        <v>104.345485</v>
      </c>
      <c r="I111" s="15">
        <v>159445.53</v>
      </c>
      <c r="J111" s="47">
        <v>1563.9780000000001</v>
      </c>
    </row>
    <row r="112" spans="1:10" x14ac:dyDescent="0.25">
      <c r="A112" s="10" t="s">
        <v>13</v>
      </c>
      <c r="B112" s="9">
        <v>107</v>
      </c>
      <c r="C112" s="9">
        <v>107.957285</v>
      </c>
      <c r="D112" s="9">
        <v>143450.13</v>
      </c>
      <c r="E112" s="49">
        <v>1406.7650000000001</v>
      </c>
      <c r="F112" s="16" t="s">
        <v>12</v>
      </c>
      <c r="G112" s="15">
        <v>107</v>
      </c>
      <c r="H112" s="15">
        <v>105.312151</v>
      </c>
      <c r="I112" s="15">
        <v>159468.01</v>
      </c>
      <c r="J112" s="47">
        <v>1564.223</v>
      </c>
    </row>
    <row r="113" spans="1:10" x14ac:dyDescent="0.25">
      <c r="A113" s="10" t="s">
        <v>13</v>
      </c>
      <c r="B113" s="9">
        <v>108</v>
      </c>
      <c r="C113" s="9">
        <v>108.923951</v>
      </c>
      <c r="D113" s="9">
        <v>143294.31</v>
      </c>
      <c r="E113" s="49">
        <v>1405.2370000000001</v>
      </c>
      <c r="F113" s="16" t="s">
        <v>12</v>
      </c>
      <c r="G113" s="15">
        <v>108</v>
      </c>
      <c r="H113" s="15">
        <v>106.278818</v>
      </c>
      <c r="I113" s="15">
        <v>159495.45000000001</v>
      </c>
      <c r="J113" s="47">
        <v>1564.4680000000001</v>
      </c>
    </row>
    <row r="114" spans="1:10" x14ac:dyDescent="0.25">
      <c r="A114" s="10" t="s">
        <v>13</v>
      </c>
      <c r="B114" s="9">
        <v>109</v>
      </c>
      <c r="C114" s="9">
        <v>109.890618</v>
      </c>
      <c r="D114" s="9">
        <v>143138.49</v>
      </c>
      <c r="E114" s="49">
        <v>1403.7090000000001</v>
      </c>
      <c r="F114" s="16" t="s">
        <v>12</v>
      </c>
      <c r="G114" s="15">
        <v>109</v>
      </c>
      <c r="H114" s="15">
        <v>107.245485</v>
      </c>
      <c r="I114" s="15">
        <v>159517.93</v>
      </c>
      <c r="J114" s="47">
        <v>1564.713</v>
      </c>
    </row>
    <row r="115" spans="1:10" x14ac:dyDescent="0.25">
      <c r="A115" s="10" t="s">
        <v>13</v>
      </c>
      <c r="B115" s="9">
        <v>110</v>
      </c>
      <c r="C115" s="9">
        <v>110.857285</v>
      </c>
      <c r="D115" s="9">
        <v>142982.67000000001</v>
      </c>
      <c r="E115" s="49">
        <v>1402.181</v>
      </c>
      <c r="F115" s="16" t="s">
        <v>12</v>
      </c>
      <c r="G115" s="15">
        <v>110</v>
      </c>
      <c r="H115" s="15">
        <v>108.21215100000001</v>
      </c>
      <c r="I115" s="15">
        <v>159545.35999999999</v>
      </c>
      <c r="J115" s="47">
        <v>1564.9570000000001</v>
      </c>
    </row>
    <row r="116" spans="1:10" x14ac:dyDescent="0.25">
      <c r="A116" s="10" t="s">
        <v>13</v>
      </c>
      <c r="B116" s="9">
        <v>111</v>
      </c>
      <c r="C116" s="9">
        <v>111.82395099999999</v>
      </c>
      <c r="D116" s="9">
        <v>142826.85</v>
      </c>
      <c r="E116" s="49">
        <v>1400.653</v>
      </c>
      <c r="F116" s="16" t="s">
        <v>12</v>
      </c>
      <c r="G116" s="15">
        <v>111</v>
      </c>
      <c r="H116" s="15">
        <v>109.17881800000001</v>
      </c>
      <c r="I116" s="15">
        <v>159567.84</v>
      </c>
      <c r="J116" s="47">
        <v>1565.193</v>
      </c>
    </row>
    <row r="117" spans="1:10" x14ac:dyDescent="0.25">
      <c r="A117" s="10" t="s">
        <v>13</v>
      </c>
      <c r="B117" s="9">
        <v>112</v>
      </c>
      <c r="C117" s="9">
        <v>112.79061799999999</v>
      </c>
      <c r="D117" s="9">
        <v>142671.03</v>
      </c>
      <c r="E117" s="49">
        <v>1399.125</v>
      </c>
      <c r="F117" s="16" t="s">
        <v>12</v>
      </c>
      <c r="G117" s="15">
        <v>112</v>
      </c>
      <c r="H117" s="15">
        <v>110.14548499999999</v>
      </c>
      <c r="I117" s="15">
        <v>159594.35</v>
      </c>
      <c r="J117" s="47">
        <v>1565.4290000000001</v>
      </c>
    </row>
    <row r="118" spans="1:10" x14ac:dyDescent="0.25">
      <c r="A118" s="10" t="s">
        <v>13</v>
      </c>
      <c r="B118" s="9">
        <v>113</v>
      </c>
      <c r="C118" s="9">
        <v>113.757285</v>
      </c>
      <c r="D118" s="9">
        <v>142515.21</v>
      </c>
      <c r="E118" s="49">
        <v>1397.597</v>
      </c>
      <c r="F118" s="16" t="s">
        <v>12</v>
      </c>
      <c r="G118" s="15">
        <v>113</v>
      </c>
      <c r="H118" s="15">
        <v>111.112151</v>
      </c>
      <c r="I118" s="15">
        <v>159615.94</v>
      </c>
      <c r="J118" s="47">
        <v>1565.665</v>
      </c>
    </row>
    <row r="119" spans="1:10" x14ac:dyDescent="0.25">
      <c r="A119" s="10" t="s">
        <v>13</v>
      </c>
      <c r="B119" s="9">
        <v>114</v>
      </c>
      <c r="C119" s="9">
        <v>114.723951</v>
      </c>
      <c r="D119" s="9">
        <v>142359.39000000001</v>
      </c>
      <c r="E119" s="49">
        <v>1396.069</v>
      </c>
      <c r="F119" s="16" t="s">
        <v>12</v>
      </c>
      <c r="G119" s="15">
        <v>114</v>
      </c>
      <c r="H119" s="15">
        <v>112.078818</v>
      </c>
      <c r="I119" s="15">
        <v>159642.43</v>
      </c>
      <c r="J119" s="47">
        <v>1565.8879999999999</v>
      </c>
    </row>
    <row r="120" spans="1:10" x14ac:dyDescent="0.25">
      <c r="A120" s="10" t="s">
        <v>13</v>
      </c>
      <c r="B120" s="9">
        <v>115</v>
      </c>
      <c r="C120" s="9">
        <v>115.690618</v>
      </c>
      <c r="D120" s="9">
        <v>142203.57</v>
      </c>
      <c r="E120" s="49">
        <v>1394.5409999999999</v>
      </c>
      <c r="F120" s="16" t="s">
        <v>12</v>
      </c>
      <c r="G120" s="15">
        <v>115</v>
      </c>
      <c r="H120" s="15">
        <v>113.045485</v>
      </c>
      <c r="I120" s="15">
        <v>159664.03</v>
      </c>
      <c r="J120" s="47">
        <v>1566.11</v>
      </c>
    </row>
    <row r="121" spans="1:10" x14ac:dyDescent="0.25">
      <c r="A121" s="10" t="s">
        <v>13</v>
      </c>
      <c r="B121" s="9">
        <v>116</v>
      </c>
      <c r="C121" s="9">
        <v>116.657285</v>
      </c>
      <c r="D121" s="9">
        <v>142047.75</v>
      </c>
      <c r="E121" s="49">
        <v>1393.0129999999999</v>
      </c>
      <c r="F121" s="16" t="s">
        <v>12</v>
      </c>
      <c r="G121" s="15">
        <v>116</v>
      </c>
      <c r="H121" s="15">
        <v>114.012151</v>
      </c>
      <c r="I121" s="15">
        <v>159689.16</v>
      </c>
      <c r="J121" s="47">
        <v>1566.3330000000001</v>
      </c>
    </row>
    <row r="122" spans="1:10" x14ac:dyDescent="0.25">
      <c r="A122" s="10" t="s">
        <v>13</v>
      </c>
      <c r="B122" s="9">
        <v>117</v>
      </c>
      <c r="C122" s="9">
        <v>117.62395100000001</v>
      </c>
      <c r="D122" s="9">
        <v>141891.93</v>
      </c>
      <c r="E122" s="49">
        <v>1391.4849999999999</v>
      </c>
      <c r="F122" s="16" t="s">
        <v>12</v>
      </c>
      <c r="G122" s="15">
        <v>117</v>
      </c>
      <c r="H122" s="15">
        <v>114.978818</v>
      </c>
      <c r="I122" s="15">
        <v>159709.48000000001</v>
      </c>
      <c r="J122" s="47">
        <v>1566.556</v>
      </c>
    </row>
    <row r="123" spans="1:10" x14ac:dyDescent="0.25">
      <c r="A123" s="10" t="s">
        <v>13</v>
      </c>
      <c r="B123" s="9">
        <v>118</v>
      </c>
      <c r="C123" s="9">
        <v>118.59061800000001</v>
      </c>
      <c r="D123" s="9">
        <v>141736.10999999999</v>
      </c>
      <c r="E123" s="49">
        <v>1389.9559999999999</v>
      </c>
      <c r="F123" s="16" t="s">
        <v>12</v>
      </c>
      <c r="G123" s="15">
        <v>118</v>
      </c>
      <c r="H123" s="15">
        <v>115.94548500000001</v>
      </c>
      <c r="I123" s="15">
        <v>159734.59</v>
      </c>
      <c r="J123" s="47">
        <v>1566.779</v>
      </c>
    </row>
    <row r="124" spans="1:10" x14ac:dyDescent="0.25">
      <c r="A124" s="10" t="s">
        <v>13</v>
      </c>
      <c r="B124" s="9">
        <v>119</v>
      </c>
      <c r="C124" s="9">
        <v>119.55728499999999</v>
      </c>
      <c r="D124" s="9">
        <v>141580.29</v>
      </c>
      <c r="E124" s="49">
        <v>1388.4280000000001</v>
      </c>
      <c r="F124" s="16" t="s">
        <v>12</v>
      </c>
      <c r="G124" s="15">
        <v>119</v>
      </c>
      <c r="H124" s="15">
        <v>116.91215099999999</v>
      </c>
      <c r="I124" s="15">
        <v>159754.91</v>
      </c>
      <c r="J124" s="47">
        <v>1567.001</v>
      </c>
    </row>
    <row r="125" spans="1:10" x14ac:dyDescent="0.25">
      <c r="A125" s="10" t="s">
        <v>13</v>
      </c>
      <c r="B125" s="9">
        <v>120</v>
      </c>
      <c r="C125" s="9">
        <v>120.523951</v>
      </c>
      <c r="D125" s="9">
        <v>141424.47</v>
      </c>
      <c r="E125" s="49">
        <v>1386.9</v>
      </c>
      <c r="F125" s="16" t="s">
        <v>12</v>
      </c>
      <c r="G125" s="15">
        <v>120</v>
      </c>
      <c r="H125" s="15">
        <v>117.878818</v>
      </c>
      <c r="I125" s="15">
        <v>159780.01999999999</v>
      </c>
      <c r="J125" s="47">
        <v>1567.2239999999999</v>
      </c>
    </row>
    <row r="126" spans="1:10" x14ac:dyDescent="0.25">
      <c r="A126" s="10" t="s">
        <v>13</v>
      </c>
      <c r="B126" s="9">
        <v>121</v>
      </c>
      <c r="C126" s="9">
        <v>121.490618</v>
      </c>
      <c r="D126" s="9">
        <v>141268.65</v>
      </c>
      <c r="E126" s="49">
        <v>1385.3720000000001</v>
      </c>
      <c r="F126" s="16" t="s">
        <v>12</v>
      </c>
      <c r="G126" s="15">
        <v>121</v>
      </c>
      <c r="H126" s="15">
        <v>118.845485</v>
      </c>
      <c r="I126" s="15">
        <v>159800.32999999999</v>
      </c>
      <c r="J126" s="47">
        <v>1567.4469999999999</v>
      </c>
    </row>
    <row r="127" spans="1:10" x14ac:dyDescent="0.25">
      <c r="A127" s="10" t="s">
        <v>13</v>
      </c>
      <c r="B127" s="9">
        <v>122</v>
      </c>
      <c r="C127" s="9">
        <v>122.457285</v>
      </c>
      <c r="D127" s="9">
        <v>141112.84</v>
      </c>
      <c r="E127" s="49">
        <v>1383.8440000000001</v>
      </c>
      <c r="F127" s="16" t="s">
        <v>12</v>
      </c>
      <c r="G127" s="15">
        <v>122</v>
      </c>
      <c r="H127" s="15">
        <v>119.812151</v>
      </c>
      <c r="I127" s="15">
        <v>159825.44</v>
      </c>
      <c r="J127" s="47">
        <v>1567.67</v>
      </c>
    </row>
    <row r="128" spans="1:10" x14ac:dyDescent="0.25">
      <c r="A128" s="10" t="s">
        <v>13</v>
      </c>
      <c r="B128" s="9">
        <v>123</v>
      </c>
      <c r="C128" s="9">
        <v>123.423951</v>
      </c>
      <c r="D128" s="9">
        <v>140946.35</v>
      </c>
      <c r="E128" s="49">
        <v>1382.212</v>
      </c>
      <c r="F128" s="16" t="s">
        <v>12</v>
      </c>
      <c r="G128" s="15">
        <v>123</v>
      </c>
      <c r="H128" s="15">
        <v>120.778818</v>
      </c>
      <c r="I128" s="15">
        <v>159845.76000000001</v>
      </c>
      <c r="J128" s="47">
        <v>1567.8920000000001</v>
      </c>
    </row>
    <row r="129" spans="1:10" x14ac:dyDescent="0.25">
      <c r="A129" s="10" t="s">
        <v>13</v>
      </c>
      <c r="B129" s="9">
        <v>124</v>
      </c>
      <c r="C129" s="9">
        <v>124.390618</v>
      </c>
      <c r="D129" s="9">
        <v>140779.85</v>
      </c>
      <c r="E129" s="49">
        <v>1380.579</v>
      </c>
      <c r="F129" s="16" t="s">
        <v>12</v>
      </c>
      <c r="G129" s="15">
        <v>124</v>
      </c>
      <c r="H129" s="15">
        <v>121.745485</v>
      </c>
      <c r="I129" s="15">
        <v>159870.87</v>
      </c>
      <c r="J129" s="47">
        <v>1568.115</v>
      </c>
    </row>
    <row r="130" spans="1:10" x14ac:dyDescent="0.25">
      <c r="A130" s="10" t="s">
        <v>13</v>
      </c>
      <c r="B130" s="9">
        <v>125</v>
      </c>
      <c r="C130" s="9">
        <v>125.357285</v>
      </c>
      <c r="D130" s="9">
        <v>140613.35999999999</v>
      </c>
      <c r="E130" s="49">
        <v>1378.9459999999999</v>
      </c>
      <c r="F130" s="16" t="s">
        <v>12</v>
      </c>
      <c r="G130" s="15">
        <v>125</v>
      </c>
      <c r="H130" s="15">
        <v>122.71215100000001</v>
      </c>
      <c r="I130" s="15">
        <v>159891.19</v>
      </c>
      <c r="J130" s="47">
        <v>1568.338</v>
      </c>
    </row>
    <row r="131" spans="1:10" x14ac:dyDescent="0.25">
      <c r="A131" s="10" t="s">
        <v>13</v>
      </c>
      <c r="B131" s="9">
        <v>126</v>
      </c>
      <c r="C131" s="9">
        <v>126.32395099999999</v>
      </c>
      <c r="D131" s="9">
        <v>140446.85999999999</v>
      </c>
      <c r="E131" s="49">
        <v>1377.3130000000001</v>
      </c>
      <c r="F131" s="16" t="s">
        <v>12</v>
      </c>
      <c r="G131" s="15">
        <v>126</v>
      </c>
      <c r="H131" s="15">
        <v>123.67881800000001</v>
      </c>
      <c r="I131" s="15">
        <v>159916.29999999999</v>
      </c>
      <c r="J131" s="47">
        <v>1568.5609999999999</v>
      </c>
    </row>
    <row r="132" spans="1:10" x14ac:dyDescent="0.25">
      <c r="A132" s="10" t="s">
        <v>13</v>
      </c>
      <c r="B132" s="9">
        <v>127</v>
      </c>
      <c r="C132" s="9">
        <v>127.29061799999999</v>
      </c>
      <c r="D132" s="9">
        <v>140278.88</v>
      </c>
      <c r="E132" s="49">
        <v>1375.6659999999999</v>
      </c>
      <c r="F132" s="16" t="s">
        <v>12</v>
      </c>
      <c r="G132" s="15">
        <v>127</v>
      </c>
      <c r="H132" s="15">
        <v>124.64548499999999</v>
      </c>
      <c r="I132" s="15">
        <v>159936.60999999999</v>
      </c>
      <c r="J132" s="47">
        <v>1568.7829999999999</v>
      </c>
    </row>
    <row r="133" spans="1:10" x14ac:dyDescent="0.25">
      <c r="A133" s="10" t="s">
        <v>13</v>
      </c>
      <c r="B133" s="9">
        <v>128</v>
      </c>
      <c r="C133" s="9">
        <v>128.257285</v>
      </c>
      <c r="D133" s="9">
        <v>140107.89000000001</v>
      </c>
      <c r="E133" s="49">
        <v>1373.989</v>
      </c>
      <c r="F133" s="16" t="s">
        <v>12</v>
      </c>
      <c r="G133" s="15">
        <v>128</v>
      </c>
      <c r="H133" s="15">
        <v>125.612151</v>
      </c>
      <c r="I133" s="15">
        <v>159961.73000000001</v>
      </c>
      <c r="J133" s="47">
        <v>1569.0060000000001</v>
      </c>
    </row>
    <row r="134" spans="1:10" x14ac:dyDescent="0.25">
      <c r="A134" s="10" t="s">
        <v>13</v>
      </c>
      <c r="B134" s="9">
        <v>129</v>
      </c>
      <c r="C134" s="9">
        <v>129.223951</v>
      </c>
      <c r="D134" s="9">
        <v>139937.1</v>
      </c>
      <c r="E134" s="49">
        <v>1372.3140000000001</v>
      </c>
      <c r="F134" s="16" t="s">
        <v>12</v>
      </c>
      <c r="G134" s="15">
        <v>129</v>
      </c>
      <c r="H134" s="15">
        <v>126.578818</v>
      </c>
      <c r="I134" s="15">
        <v>159982.04</v>
      </c>
      <c r="J134" s="47">
        <v>1569.229</v>
      </c>
    </row>
    <row r="135" spans="1:10" x14ac:dyDescent="0.25">
      <c r="A135" s="10" t="s">
        <v>13</v>
      </c>
      <c r="B135" s="9">
        <v>130</v>
      </c>
      <c r="C135" s="9">
        <v>130.190618</v>
      </c>
      <c r="D135" s="9">
        <v>139766.29999999999</v>
      </c>
      <c r="E135" s="49">
        <v>1370.6389999999999</v>
      </c>
      <c r="F135" s="16" t="s">
        <v>12</v>
      </c>
      <c r="G135" s="15">
        <v>130</v>
      </c>
      <c r="H135" s="15">
        <v>127.545485</v>
      </c>
      <c r="I135" s="15">
        <v>160007.15</v>
      </c>
      <c r="J135" s="47">
        <v>1569.451</v>
      </c>
    </row>
    <row r="136" spans="1:10" x14ac:dyDescent="0.25">
      <c r="A136" s="10" t="s">
        <v>13</v>
      </c>
      <c r="B136" s="9">
        <v>131</v>
      </c>
      <c r="C136" s="9">
        <v>131.157285</v>
      </c>
      <c r="D136" s="9">
        <v>139595.5</v>
      </c>
      <c r="E136" s="49">
        <v>1368.9639999999999</v>
      </c>
      <c r="F136" s="16" t="s">
        <v>12</v>
      </c>
      <c r="G136" s="15">
        <v>131</v>
      </c>
      <c r="H136" s="15">
        <v>128.51215099999999</v>
      </c>
      <c r="I136" s="15">
        <v>160027.46</v>
      </c>
      <c r="J136" s="47">
        <v>1569.674</v>
      </c>
    </row>
    <row r="137" spans="1:10" x14ac:dyDescent="0.25">
      <c r="A137" s="10" t="s">
        <v>13</v>
      </c>
      <c r="B137" s="9">
        <v>132</v>
      </c>
      <c r="C137" s="9">
        <v>132.12395100000001</v>
      </c>
      <c r="D137" s="9">
        <v>139424.71</v>
      </c>
      <c r="E137" s="49">
        <v>1367.289</v>
      </c>
      <c r="F137" s="16" t="s">
        <v>12</v>
      </c>
      <c r="G137" s="15">
        <v>132</v>
      </c>
      <c r="H137" s="15">
        <v>129.47881799999999</v>
      </c>
      <c r="I137" s="15">
        <v>160052.57999999999</v>
      </c>
      <c r="J137" s="47">
        <v>1569.8969999999999</v>
      </c>
    </row>
    <row r="138" spans="1:10" x14ac:dyDescent="0.25">
      <c r="A138" s="10" t="s">
        <v>13</v>
      </c>
      <c r="B138" s="9">
        <v>133</v>
      </c>
      <c r="C138" s="9">
        <v>133.09061800000001</v>
      </c>
      <c r="D138" s="9">
        <v>139253.91</v>
      </c>
      <c r="E138" s="49">
        <v>1365.614</v>
      </c>
      <c r="F138" s="16" t="s">
        <v>12</v>
      </c>
      <c r="G138" s="15">
        <v>133</v>
      </c>
      <c r="H138" s="15">
        <v>130.44548499999999</v>
      </c>
      <c r="I138" s="15">
        <v>160075.29999999999</v>
      </c>
      <c r="J138" s="47">
        <v>1570.104</v>
      </c>
    </row>
    <row r="139" spans="1:10" x14ac:dyDescent="0.25">
      <c r="A139" s="10" t="s">
        <v>13</v>
      </c>
      <c r="B139" s="9">
        <v>134</v>
      </c>
      <c r="C139" s="9">
        <v>134.05728500000001</v>
      </c>
      <c r="D139" s="9">
        <v>139083.10999999999</v>
      </c>
      <c r="E139" s="49">
        <v>1363.9390000000001</v>
      </c>
      <c r="F139" s="16" t="s">
        <v>12</v>
      </c>
      <c r="G139" s="15">
        <v>134</v>
      </c>
      <c r="H139" s="15">
        <v>131.41215099999999</v>
      </c>
      <c r="I139" s="15">
        <v>160093.51</v>
      </c>
      <c r="J139" s="47">
        <v>1570.2829999999999</v>
      </c>
    </row>
    <row r="140" spans="1:10" x14ac:dyDescent="0.25">
      <c r="A140" s="10" t="s">
        <v>13</v>
      </c>
      <c r="B140" s="9">
        <v>135</v>
      </c>
      <c r="C140" s="9">
        <v>135.02395100000001</v>
      </c>
      <c r="D140" s="9">
        <v>138912.31</v>
      </c>
      <c r="E140" s="49">
        <v>1362.2639999999999</v>
      </c>
      <c r="F140" s="16" t="s">
        <v>12</v>
      </c>
      <c r="G140" s="15">
        <v>135</v>
      </c>
      <c r="H140" s="15">
        <v>132.378818</v>
      </c>
      <c r="I140" s="15">
        <v>160111.72</v>
      </c>
      <c r="J140" s="47">
        <v>1570.461</v>
      </c>
    </row>
    <row r="141" spans="1:10" x14ac:dyDescent="0.25">
      <c r="A141" s="10" t="s">
        <v>13</v>
      </c>
      <c r="B141" s="9">
        <v>136</v>
      </c>
      <c r="C141" s="9">
        <v>135.99061800000001</v>
      </c>
      <c r="D141" s="9">
        <v>138741.51999999999</v>
      </c>
      <c r="E141" s="49">
        <v>1360.59</v>
      </c>
      <c r="F141" s="16" t="s">
        <v>12</v>
      </c>
      <c r="G141" s="15">
        <v>136</v>
      </c>
      <c r="H141" s="15">
        <v>133.345485</v>
      </c>
      <c r="I141" s="15">
        <v>160129.92000000001</v>
      </c>
      <c r="J141" s="47">
        <v>1570.64</v>
      </c>
    </row>
    <row r="142" spans="1:10" x14ac:dyDescent="0.25">
      <c r="A142" s="10" t="s">
        <v>13</v>
      </c>
      <c r="B142" s="9">
        <v>137</v>
      </c>
      <c r="C142" s="9">
        <v>136.95728500000001</v>
      </c>
      <c r="D142" s="9">
        <v>138570.72</v>
      </c>
      <c r="E142" s="49">
        <v>1358.915</v>
      </c>
      <c r="F142" s="16" t="s">
        <v>12</v>
      </c>
      <c r="G142" s="15">
        <v>137</v>
      </c>
      <c r="H142" s="15">
        <v>134.312151</v>
      </c>
      <c r="I142" s="15">
        <v>160148.13</v>
      </c>
      <c r="J142" s="47">
        <v>1570.819</v>
      </c>
    </row>
    <row r="143" spans="1:10" x14ac:dyDescent="0.25">
      <c r="A143" s="10" t="s">
        <v>13</v>
      </c>
      <c r="B143" s="9">
        <v>138</v>
      </c>
      <c r="C143" s="9">
        <v>137.92395099999999</v>
      </c>
      <c r="D143" s="9">
        <v>138400</v>
      </c>
      <c r="E143" s="49">
        <v>1357.24</v>
      </c>
      <c r="F143" s="16" t="s">
        <v>12</v>
      </c>
      <c r="G143" s="15">
        <v>138</v>
      </c>
      <c r="H143" s="15">
        <v>135.278818</v>
      </c>
      <c r="I143" s="15">
        <v>160166.32999999999</v>
      </c>
      <c r="J143" s="47">
        <v>1570.9970000000001</v>
      </c>
    </row>
    <row r="144" spans="1:10" x14ac:dyDescent="0.25">
      <c r="A144" s="10" t="s">
        <v>13</v>
      </c>
      <c r="B144" s="9">
        <v>139</v>
      </c>
      <c r="C144" s="9">
        <v>138.89061799999999</v>
      </c>
      <c r="D144" s="9">
        <v>138229.29</v>
      </c>
      <c r="E144" s="49">
        <v>1355.566</v>
      </c>
      <c r="F144" s="16" t="s">
        <v>12</v>
      </c>
      <c r="G144" s="15">
        <v>139</v>
      </c>
      <c r="H144" s="15">
        <v>136.245485</v>
      </c>
      <c r="I144" s="15">
        <v>160184.54</v>
      </c>
      <c r="J144" s="47">
        <v>1571.1759999999999</v>
      </c>
    </row>
    <row r="145" spans="1:10" x14ac:dyDescent="0.25">
      <c r="A145" s="10" t="s">
        <v>13</v>
      </c>
      <c r="B145" s="9">
        <v>140</v>
      </c>
      <c r="C145" s="9">
        <v>139.85728499999999</v>
      </c>
      <c r="D145" s="9">
        <v>138058.57999999999</v>
      </c>
      <c r="E145" s="49">
        <v>1353.8920000000001</v>
      </c>
      <c r="F145" s="16" t="s">
        <v>12</v>
      </c>
      <c r="G145" s="15">
        <v>140</v>
      </c>
      <c r="H145" s="15">
        <v>137.21215100000001</v>
      </c>
      <c r="I145" s="15">
        <v>160202.73000000001</v>
      </c>
      <c r="J145" s="47">
        <v>1571.316</v>
      </c>
    </row>
    <row r="146" spans="1:10" x14ac:dyDescent="0.25">
      <c r="A146" s="10" t="s">
        <v>13</v>
      </c>
      <c r="B146" s="9">
        <v>141</v>
      </c>
      <c r="C146" s="9">
        <v>140.82395099999999</v>
      </c>
      <c r="D146" s="9">
        <v>137887.87</v>
      </c>
      <c r="E146" s="49">
        <v>1352.2180000000001</v>
      </c>
      <c r="F146" s="16" t="s">
        <v>12</v>
      </c>
      <c r="G146" s="15">
        <v>141</v>
      </c>
      <c r="H146" s="15">
        <v>138.17881800000001</v>
      </c>
      <c r="I146" s="15">
        <v>160217.01</v>
      </c>
      <c r="J146" s="47">
        <v>1571.316</v>
      </c>
    </row>
    <row r="147" spans="1:10" x14ac:dyDescent="0.25">
      <c r="A147" s="10" t="s">
        <v>13</v>
      </c>
      <c r="B147" s="9">
        <v>142</v>
      </c>
      <c r="C147" s="9">
        <v>141.79061799999999</v>
      </c>
      <c r="D147" s="9">
        <v>137717.15</v>
      </c>
      <c r="E147" s="49">
        <v>1350.5440000000001</v>
      </c>
      <c r="F147" s="16" t="s">
        <v>12</v>
      </c>
      <c r="G147" s="15">
        <v>142</v>
      </c>
      <c r="H147" s="15">
        <v>139.14548500000001</v>
      </c>
      <c r="I147" s="15">
        <v>160217.01999999999</v>
      </c>
      <c r="J147" s="47">
        <v>1571.316</v>
      </c>
    </row>
    <row r="148" spans="1:10" x14ac:dyDescent="0.25">
      <c r="A148" s="10" t="s">
        <v>13</v>
      </c>
      <c r="B148" s="9">
        <v>143</v>
      </c>
      <c r="C148" s="9">
        <v>142.757285</v>
      </c>
      <c r="D148" s="9">
        <v>137546.44</v>
      </c>
      <c r="E148" s="49">
        <v>1348.87</v>
      </c>
      <c r="F148" s="16" t="s">
        <v>12</v>
      </c>
      <c r="G148" s="15">
        <v>143</v>
      </c>
      <c r="H148" s="15">
        <v>140.11215100000001</v>
      </c>
      <c r="I148" s="15">
        <v>160217.01999999999</v>
      </c>
      <c r="J148" s="47">
        <v>1571.316</v>
      </c>
    </row>
    <row r="149" spans="1:10" x14ac:dyDescent="0.25">
      <c r="A149" s="10" t="s">
        <v>13</v>
      </c>
      <c r="B149" s="9">
        <v>144</v>
      </c>
      <c r="C149" s="9">
        <v>143.723951</v>
      </c>
      <c r="D149" s="9">
        <v>137375.9</v>
      </c>
      <c r="E149" s="49">
        <v>1347.1969999999999</v>
      </c>
      <c r="F149" s="16" t="s">
        <v>12</v>
      </c>
      <c r="G149" s="15">
        <v>144</v>
      </c>
      <c r="H149" s="15">
        <v>141.07881800000001</v>
      </c>
      <c r="I149" s="15">
        <v>160217.01999999999</v>
      </c>
      <c r="J149" s="47">
        <v>1571.316</v>
      </c>
    </row>
    <row r="150" spans="1:10" x14ac:dyDescent="0.25">
      <c r="A150" s="10" t="s">
        <v>13</v>
      </c>
      <c r="B150" s="9">
        <v>145</v>
      </c>
      <c r="C150" s="9">
        <v>144.690618</v>
      </c>
      <c r="D150" s="9">
        <v>137205.35999999999</v>
      </c>
      <c r="E150" s="49">
        <v>1345.5250000000001</v>
      </c>
      <c r="F150" s="16" t="s">
        <v>12</v>
      </c>
      <c r="G150" s="15">
        <v>145</v>
      </c>
      <c r="H150" s="15">
        <v>142.04548500000001</v>
      </c>
      <c r="I150" s="15">
        <v>160217.01999999999</v>
      </c>
      <c r="J150" s="47">
        <v>1571.316</v>
      </c>
    </row>
    <row r="151" spans="1:10" x14ac:dyDescent="0.25">
      <c r="A151" s="10" t="s">
        <v>13</v>
      </c>
      <c r="B151" s="9">
        <v>146</v>
      </c>
      <c r="C151" s="9">
        <v>145.657285</v>
      </c>
      <c r="D151" s="9">
        <v>137034.82999999999</v>
      </c>
      <c r="E151" s="49">
        <v>1343.8530000000001</v>
      </c>
      <c r="F151" s="16" t="s">
        <v>12</v>
      </c>
      <c r="G151" s="15">
        <v>146</v>
      </c>
      <c r="H151" s="15">
        <v>143.01215099999999</v>
      </c>
      <c r="I151" s="15">
        <v>160217.01999999999</v>
      </c>
      <c r="J151" s="47">
        <v>1571.316</v>
      </c>
    </row>
    <row r="152" spans="1:10" x14ac:dyDescent="0.25">
      <c r="A152" s="10" t="s">
        <v>13</v>
      </c>
      <c r="B152" s="9">
        <v>147</v>
      </c>
      <c r="C152" s="9">
        <v>146.62395100000001</v>
      </c>
      <c r="D152" s="9">
        <v>136859.04</v>
      </c>
      <c r="E152" s="49">
        <v>1342.1289999999999</v>
      </c>
      <c r="F152" s="16" t="s">
        <v>12</v>
      </c>
      <c r="G152" s="15">
        <v>147</v>
      </c>
      <c r="H152" s="15">
        <v>143.97881799999999</v>
      </c>
      <c r="I152" s="15">
        <v>160217.01999999999</v>
      </c>
      <c r="J152" s="47">
        <v>1571.316</v>
      </c>
    </row>
    <row r="153" spans="1:10" x14ac:dyDescent="0.25">
      <c r="A153" s="10" t="s">
        <v>13</v>
      </c>
      <c r="B153" s="9">
        <v>148</v>
      </c>
      <c r="C153" s="9">
        <v>147.59155799999999</v>
      </c>
      <c r="D153" s="9">
        <v>136682.98000000001</v>
      </c>
      <c r="E153" s="49">
        <v>1340.402</v>
      </c>
      <c r="F153" s="16" t="s">
        <v>12</v>
      </c>
      <c r="G153" s="15">
        <v>148</v>
      </c>
      <c r="H153" s="15">
        <v>144.94548499999999</v>
      </c>
      <c r="I153" s="15">
        <v>160217.01999999999</v>
      </c>
      <c r="J153" s="47">
        <v>1571.316</v>
      </c>
    </row>
    <row r="154" spans="1:10" x14ac:dyDescent="0.25">
      <c r="A154" s="10" t="s">
        <v>13</v>
      </c>
      <c r="B154" s="9">
        <v>149</v>
      </c>
      <c r="C154" s="9">
        <v>148.55822499999999</v>
      </c>
      <c r="D154" s="9">
        <v>136496.29</v>
      </c>
      <c r="E154" s="49">
        <v>1338.5709999999999</v>
      </c>
      <c r="F154" s="16" t="s">
        <v>12</v>
      </c>
      <c r="G154" s="15">
        <v>149</v>
      </c>
      <c r="H154" s="15">
        <v>145.91215099999999</v>
      </c>
      <c r="I154" s="15">
        <v>160217.01999999999</v>
      </c>
      <c r="J154" s="47">
        <v>1571.316</v>
      </c>
    </row>
    <row r="155" spans="1:10" x14ac:dyDescent="0.25">
      <c r="A155" s="10" t="s">
        <v>13</v>
      </c>
      <c r="B155" s="9">
        <v>150</v>
      </c>
      <c r="C155" s="9">
        <v>149.524891</v>
      </c>
      <c r="D155" s="9">
        <v>136308.99</v>
      </c>
      <c r="E155" s="49">
        <v>1336.7349999999999</v>
      </c>
      <c r="F155" s="16" t="s">
        <v>12</v>
      </c>
      <c r="G155" s="15">
        <v>150</v>
      </c>
      <c r="H155" s="15">
        <v>146.878818</v>
      </c>
      <c r="I155" s="15">
        <v>160217.03</v>
      </c>
      <c r="J155" s="47">
        <v>1571.316</v>
      </c>
    </row>
    <row r="156" spans="1:10" x14ac:dyDescent="0.25">
      <c r="A156" s="10" t="s">
        <v>13</v>
      </c>
      <c r="B156" s="9">
        <v>151</v>
      </c>
      <c r="C156" s="9">
        <v>150.491558</v>
      </c>
      <c r="D156" s="9">
        <v>136121.79</v>
      </c>
      <c r="E156" s="49">
        <v>1334.8989999999999</v>
      </c>
      <c r="F156" s="16" t="s">
        <v>12</v>
      </c>
      <c r="G156" s="15">
        <v>151</v>
      </c>
      <c r="H156" s="15">
        <v>147.845485</v>
      </c>
      <c r="I156" s="15">
        <v>160217.01999999999</v>
      </c>
      <c r="J156" s="47">
        <v>1571.316</v>
      </c>
    </row>
    <row r="157" spans="1:10" x14ac:dyDescent="0.25">
      <c r="A157" s="10" t="s">
        <v>13</v>
      </c>
      <c r="B157" s="9">
        <v>152</v>
      </c>
      <c r="C157" s="9">
        <v>151.458225</v>
      </c>
      <c r="D157" s="9">
        <v>135934.59</v>
      </c>
      <c r="E157" s="49">
        <v>1333.0630000000001</v>
      </c>
      <c r="F157" s="16" t="s">
        <v>12</v>
      </c>
      <c r="G157" s="15">
        <v>152</v>
      </c>
      <c r="H157" s="15">
        <v>148.812151</v>
      </c>
      <c r="I157" s="15">
        <v>160217.03</v>
      </c>
      <c r="J157" s="47">
        <v>1571.316</v>
      </c>
    </row>
    <row r="158" spans="1:10" x14ac:dyDescent="0.25">
      <c r="A158" s="10" t="s">
        <v>13</v>
      </c>
      <c r="B158" s="9">
        <v>153</v>
      </c>
      <c r="C158" s="9">
        <v>152.424891</v>
      </c>
      <c r="D158" s="9">
        <v>135747.39000000001</v>
      </c>
      <c r="E158" s="49">
        <v>1331.2270000000001</v>
      </c>
      <c r="F158" s="16" t="s">
        <v>12</v>
      </c>
      <c r="G158" s="15">
        <v>153</v>
      </c>
      <c r="H158" s="15">
        <v>149.778818</v>
      </c>
      <c r="I158" s="15">
        <v>160217.03</v>
      </c>
      <c r="J158" s="47">
        <v>1571.316</v>
      </c>
    </row>
    <row r="159" spans="1:10" x14ac:dyDescent="0.25">
      <c r="A159" s="10" t="s">
        <v>13</v>
      </c>
      <c r="B159" s="9">
        <v>154</v>
      </c>
      <c r="C159" s="9">
        <v>153.391558</v>
      </c>
      <c r="D159" s="9">
        <v>135560.19</v>
      </c>
      <c r="E159" s="49">
        <v>1329.3910000000001</v>
      </c>
      <c r="F159" s="16" t="s">
        <v>12</v>
      </c>
      <c r="G159" s="15">
        <v>154</v>
      </c>
      <c r="H159" s="15">
        <v>150.745485</v>
      </c>
      <c r="I159" s="15">
        <v>160217.03</v>
      </c>
      <c r="J159" s="47">
        <v>1571.316</v>
      </c>
    </row>
    <row r="160" spans="1:10" x14ac:dyDescent="0.25">
      <c r="A160" s="10" t="s">
        <v>13</v>
      </c>
      <c r="B160" s="9">
        <v>155</v>
      </c>
      <c r="C160" s="9">
        <v>154.358225</v>
      </c>
      <c r="D160" s="9">
        <v>135372.98000000001</v>
      </c>
      <c r="E160" s="49">
        <v>1327.556</v>
      </c>
      <c r="F160" s="16" t="s">
        <v>12</v>
      </c>
      <c r="G160" s="15">
        <v>155</v>
      </c>
      <c r="H160" s="15">
        <v>151.71215100000001</v>
      </c>
      <c r="I160" s="15">
        <v>160217.03</v>
      </c>
      <c r="J160" s="47">
        <v>1571.316</v>
      </c>
    </row>
    <row r="161" spans="1:10" x14ac:dyDescent="0.25">
      <c r="A161" s="10" t="s">
        <v>13</v>
      </c>
      <c r="B161" s="9">
        <v>156</v>
      </c>
      <c r="C161" s="9">
        <v>155.32489100000001</v>
      </c>
      <c r="D161" s="9">
        <v>135185.78</v>
      </c>
      <c r="E161" s="49">
        <v>1325.72</v>
      </c>
      <c r="F161" s="16" t="s">
        <v>12</v>
      </c>
      <c r="G161" s="15">
        <v>156</v>
      </c>
      <c r="H161" s="15">
        <v>152.67881800000001</v>
      </c>
      <c r="I161" s="15">
        <v>160217.03</v>
      </c>
      <c r="J161" s="47">
        <v>1571.316</v>
      </c>
    </row>
    <row r="162" spans="1:10" x14ac:dyDescent="0.25">
      <c r="A162" s="10" t="s">
        <v>13</v>
      </c>
      <c r="B162" s="9">
        <v>157</v>
      </c>
      <c r="C162" s="9">
        <v>156.29155800000001</v>
      </c>
      <c r="D162" s="9">
        <v>134998.57999999999</v>
      </c>
      <c r="E162" s="49">
        <v>1323.884</v>
      </c>
      <c r="F162" s="16" t="s">
        <v>12</v>
      </c>
      <c r="G162" s="15">
        <v>157</v>
      </c>
      <c r="H162" s="15">
        <v>153.64548500000001</v>
      </c>
      <c r="I162" s="15">
        <v>160217.03</v>
      </c>
      <c r="J162" s="47">
        <v>1571.316</v>
      </c>
    </row>
    <row r="163" spans="1:10" x14ac:dyDescent="0.25">
      <c r="A163" s="10" t="s">
        <v>13</v>
      </c>
      <c r="B163" s="9">
        <v>158</v>
      </c>
      <c r="C163" s="9">
        <v>157.25822500000001</v>
      </c>
      <c r="D163" s="9">
        <v>134811.38</v>
      </c>
      <c r="E163" s="49">
        <v>1322.048</v>
      </c>
      <c r="F163" s="16" t="s">
        <v>12</v>
      </c>
      <c r="G163" s="15">
        <v>158</v>
      </c>
      <c r="H163" s="15">
        <v>154.61215100000001</v>
      </c>
      <c r="I163" s="15">
        <v>160217.03</v>
      </c>
      <c r="J163" s="47">
        <v>1571.316</v>
      </c>
    </row>
    <row r="164" spans="1:10" x14ac:dyDescent="0.25">
      <c r="A164" s="10" t="s">
        <v>13</v>
      </c>
      <c r="B164" s="9">
        <v>159</v>
      </c>
      <c r="C164" s="9">
        <v>158.22489100000001</v>
      </c>
      <c r="D164" s="9">
        <v>134624.18</v>
      </c>
      <c r="E164" s="49">
        <v>1320.212</v>
      </c>
      <c r="F164" s="16" t="s">
        <v>12</v>
      </c>
      <c r="G164" s="15">
        <v>159</v>
      </c>
      <c r="H164" s="15">
        <v>155.57881800000001</v>
      </c>
      <c r="I164" s="15">
        <v>160217.03</v>
      </c>
      <c r="J164" s="47">
        <v>1571.316</v>
      </c>
    </row>
    <row r="165" spans="1:10" x14ac:dyDescent="0.25">
      <c r="A165" s="10" t="s">
        <v>13</v>
      </c>
      <c r="B165" s="9">
        <v>160</v>
      </c>
      <c r="C165" s="9">
        <v>159.19155799999999</v>
      </c>
      <c r="D165" s="9">
        <v>134436.98000000001</v>
      </c>
      <c r="E165" s="49">
        <v>1318.376</v>
      </c>
      <c r="F165" s="16" t="s">
        <v>12</v>
      </c>
      <c r="G165" s="15">
        <v>160</v>
      </c>
      <c r="H165" s="15">
        <v>156.54548500000001</v>
      </c>
      <c r="I165" s="15">
        <v>160217.03</v>
      </c>
      <c r="J165" s="47">
        <v>1571.316</v>
      </c>
    </row>
    <row r="166" spans="1:10" x14ac:dyDescent="0.25">
      <c r="A166" s="10" t="s">
        <v>13</v>
      </c>
      <c r="B166" s="9">
        <v>161</v>
      </c>
      <c r="C166" s="9">
        <v>160.15822499999999</v>
      </c>
      <c r="D166" s="9">
        <v>134249.78</v>
      </c>
      <c r="E166" s="49">
        <v>1316.5409999999999</v>
      </c>
      <c r="F166" s="16" t="s">
        <v>12</v>
      </c>
      <c r="G166" s="15">
        <v>161</v>
      </c>
      <c r="H166" s="15">
        <v>157.51215099999999</v>
      </c>
      <c r="I166" s="15">
        <v>160217.04</v>
      </c>
      <c r="J166" s="47">
        <v>1571.316</v>
      </c>
    </row>
    <row r="167" spans="1:10" x14ac:dyDescent="0.25">
      <c r="A167" s="10" t="s">
        <v>13</v>
      </c>
      <c r="B167" s="9">
        <v>162</v>
      </c>
      <c r="C167" s="9">
        <v>161.12489099999999</v>
      </c>
      <c r="D167" s="9">
        <v>134062.57</v>
      </c>
      <c r="E167" s="49">
        <v>1314.7049999999999</v>
      </c>
      <c r="F167" s="16" t="s">
        <v>12</v>
      </c>
      <c r="G167" s="15">
        <v>162</v>
      </c>
      <c r="H167" s="15">
        <v>158.47881799999999</v>
      </c>
      <c r="I167" s="15">
        <v>160217.04</v>
      </c>
      <c r="J167" s="47">
        <v>1571.316</v>
      </c>
    </row>
    <row r="168" spans="1:10" x14ac:dyDescent="0.25">
      <c r="A168" s="10" t="s">
        <v>13</v>
      </c>
      <c r="B168" s="9">
        <v>163</v>
      </c>
      <c r="C168" s="9">
        <v>162.09155799999999</v>
      </c>
      <c r="D168" s="9">
        <v>133875.37</v>
      </c>
      <c r="E168" s="49">
        <v>1312.8689999999999</v>
      </c>
      <c r="F168" s="16" t="s">
        <v>12</v>
      </c>
      <c r="G168" s="15">
        <v>163</v>
      </c>
      <c r="H168" s="15">
        <v>159.44548499999999</v>
      </c>
      <c r="I168" s="15">
        <v>160217.04</v>
      </c>
      <c r="J168" s="47">
        <v>1571.316</v>
      </c>
    </row>
    <row r="169" spans="1:10" x14ac:dyDescent="0.25">
      <c r="A169" s="10" t="s">
        <v>13</v>
      </c>
      <c r="B169" s="9">
        <v>164</v>
      </c>
      <c r="C169" s="9">
        <v>163.05822499999999</v>
      </c>
      <c r="D169" s="9">
        <v>133688.17000000001</v>
      </c>
      <c r="E169" s="49">
        <v>1311.0329999999999</v>
      </c>
      <c r="F169" s="16" t="s">
        <v>12</v>
      </c>
      <c r="G169" s="15">
        <v>164</v>
      </c>
      <c r="H169" s="15">
        <v>160.41215099999999</v>
      </c>
      <c r="I169" s="15">
        <v>160217.04</v>
      </c>
      <c r="J169" s="47">
        <v>1571.316</v>
      </c>
    </row>
    <row r="170" spans="1:10" x14ac:dyDescent="0.25">
      <c r="A170" s="10" t="s">
        <v>13</v>
      </c>
      <c r="B170" s="9">
        <v>165</v>
      </c>
      <c r="C170" s="9">
        <v>164.024891</v>
      </c>
      <c r="D170" s="9">
        <v>133500.97</v>
      </c>
      <c r="E170" s="49">
        <v>1309.1969999999999</v>
      </c>
      <c r="F170" s="16" t="s">
        <v>12</v>
      </c>
      <c r="G170" s="15">
        <v>165</v>
      </c>
      <c r="H170" s="15">
        <v>161.378818</v>
      </c>
      <c r="I170" s="15">
        <v>160217.04</v>
      </c>
      <c r="J170" s="47">
        <v>1571.316</v>
      </c>
    </row>
    <row r="171" spans="1:10" x14ac:dyDescent="0.25">
      <c r="A171" s="10" t="s">
        <v>13</v>
      </c>
      <c r="B171" s="9">
        <v>166</v>
      </c>
      <c r="C171" s="9">
        <v>164.991558</v>
      </c>
      <c r="D171" s="9">
        <v>133313.76999999999</v>
      </c>
      <c r="E171" s="49">
        <v>1307.3610000000001</v>
      </c>
      <c r="F171" s="16" t="s">
        <v>12</v>
      </c>
      <c r="G171" s="15">
        <v>166</v>
      </c>
      <c r="H171" s="15">
        <v>162.345485</v>
      </c>
      <c r="I171" s="15">
        <v>160217.04</v>
      </c>
      <c r="J171" s="47">
        <v>1571.316</v>
      </c>
    </row>
    <row r="172" spans="1:10" x14ac:dyDescent="0.25">
      <c r="A172" s="10" t="s">
        <v>13</v>
      </c>
      <c r="B172" s="9">
        <v>167</v>
      </c>
      <c r="C172" s="9">
        <v>165.958225</v>
      </c>
      <c r="D172" s="9">
        <v>133126.57</v>
      </c>
      <c r="E172" s="49">
        <v>1305.5260000000001</v>
      </c>
      <c r="F172" s="16" t="s">
        <v>12</v>
      </c>
      <c r="G172" s="15">
        <v>167</v>
      </c>
      <c r="H172" s="15">
        <v>163.312151</v>
      </c>
      <c r="I172" s="15">
        <v>160217.04999999999</v>
      </c>
      <c r="J172" s="47">
        <v>1571.316</v>
      </c>
    </row>
    <row r="173" spans="1:10" x14ac:dyDescent="0.25">
      <c r="A173" s="10" t="s">
        <v>13</v>
      </c>
      <c r="B173" s="9">
        <v>168</v>
      </c>
      <c r="C173" s="9">
        <v>166.924891</v>
      </c>
      <c r="D173" s="9">
        <v>132939.35</v>
      </c>
      <c r="E173" s="49">
        <v>1303.69</v>
      </c>
      <c r="F173" s="16" t="s">
        <v>12</v>
      </c>
      <c r="G173" s="15">
        <v>168</v>
      </c>
      <c r="H173" s="15">
        <v>164.278818</v>
      </c>
      <c r="I173" s="15">
        <v>160217.04999999999</v>
      </c>
      <c r="J173" s="47">
        <v>1571.316</v>
      </c>
    </row>
    <row r="174" spans="1:10" x14ac:dyDescent="0.25">
      <c r="A174" s="10" t="s">
        <v>13</v>
      </c>
      <c r="B174" s="9">
        <v>169</v>
      </c>
      <c r="C174" s="9">
        <v>167.891558</v>
      </c>
      <c r="D174" s="9">
        <v>132745.74</v>
      </c>
      <c r="E174" s="49">
        <v>1301.7909999999999</v>
      </c>
      <c r="F174" s="16" t="s">
        <v>12</v>
      </c>
      <c r="G174" s="15">
        <v>169</v>
      </c>
      <c r="H174" s="15">
        <v>165.245485</v>
      </c>
      <c r="I174" s="15">
        <v>160217.04999999999</v>
      </c>
      <c r="J174" s="47">
        <v>1571.316</v>
      </c>
    </row>
    <row r="175" spans="1:10" x14ac:dyDescent="0.25">
      <c r="A175" s="10" t="s">
        <v>13</v>
      </c>
      <c r="B175" s="9">
        <v>170</v>
      </c>
      <c r="C175" s="9">
        <v>168.85814400000001</v>
      </c>
      <c r="D175" s="9">
        <v>132525.42000000001</v>
      </c>
      <c r="E175" s="49">
        <v>1299.6300000000001</v>
      </c>
      <c r="F175" s="16" t="s">
        <v>12</v>
      </c>
      <c r="G175" s="15">
        <v>170</v>
      </c>
      <c r="H175" s="15">
        <v>166.21215100000001</v>
      </c>
      <c r="I175" s="15">
        <v>160217.04999999999</v>
      </c>
      <c r="J175" s="47">
        <v>1571.316</v>
      </c>
    </row>
    <row r="176" spans="1:10" x14ac:dyDescent="0.25">
      <c r="A176" s="10" t="s">
        <v>13</v>
      </c>
      <c r="B176" s="9">
        <v>171</v>
      </c>
      <c r="C176" s="9">
        <v>169.82481000000001</v>
      </c>
      <c r="D176" s="9">
        <v>132305.79999999999</v>
      </c>
      <c r="E176" s="49">
        <v>1297.4770000000001</v>
      </c>
      <c r="F176" s="16" t="s">
        <v>12</v>
      </c>
      <c r="G176" s="15">
        <v>171</v>
      </c>
      <c r="H176" s="15">
        <v>167.17881800000001</v>
      </c>
      <c r="I176" s="15">
        <v>160217.04999999999</v>
      </c>
      <c r="J176" s="47">
        <v>1571.316</v>
      </c>
    </row>
    <row r="177" spans="1:10" x14ac:dyDescent="0.25">
      <c r="A177" s="10" t="s">
        <v>13</v>
      </c>
      <c r="B177" s="9">
        <v>172</v>
      </c>
      <c r="C177" s="9">
        <v>170.79147699999999</v>
      </c>
      <c r="D177" s="9">
        <v>132086.07</v>
      </c>
      <c r="E177" s="49">
        <v>1295.3219999999999</v>
      </c>
      <c r="F177" s="16" t="s">
        <v>12</v>
      </c>
      <c r="G177" s="15">
        <v>172</v>
      </c>
      <c r="H177" s="15">
        <v>168.14548500000001</v>
      </c>
      <c r="I177" s="15">
        <v>160217.04999999999</v>
      </c>
      <c r="J177" s="47">
        <v>1571.316</v>
      </c>
    </row>
    <row r="178" spans="1:10" x14ac:dyDescent="0.25">
      <c r="A178" s="10" t="s">
        <v>13</v>
      </c>
      <c r="B178" s="9">
        <v>173</v>
      </c>
      <c r="C178" s="9">
        <v>171.75814399999999</v>
      </c>
      <c r="D178" s="9">
        <v>131866.35</v>
      </c>
      <c r="E178" s="49">
        <v>1293.1669999999999</v>
      </c>
      <c r="F178" s="16" t="s">
        <v>12</v>
      </c>
      <c r="G178" s="15">
        <v>173</v>
      </c>
      <c r="H178" s="15">
        <v>169.11215100000001</v>
      </c>
      <c r="I178" s="15">
        <v>160217.04999999999</v>
      </c>
      <c r="J178" s="47">
        <v>1571.316</v>
      </c>
    </row>
    <row r="179" spans="1:10" x14ac:dyDescent="0.25">
      <c r="A179" s="10" t="s">
        <v>13</v>
      </c>
      <c r="B179" s="9">
        <v>174</v>
      </c>
      <c r="C179" s="9">
        <v>172.72480999999999</v>
      </c>
      <c r="D179" s="9">
        <v>131646.62</v>
      </c>
      <c r="E179" s="49">
        <v>1291.0119999999999</v>
      </c>
      <c r="F179" s="16" t="s">
        <v>12</v>
      </c>
      <c r="G179" s="15">
        <v>174</v>
      </c>
      <c r="H179" s="15">
        <v>170.07881800000001</v>
      </c>
      <c r="I179" s="15">
        <v>160217.04999999999</v>
      </c>
      <c r="J179" s="47">
        <v>1571.316</v>
      </c>
    </row>
    <row r="180" spans="1:10" x14ac:dyDescent="0.25">
      <c r="A180" s="10" t="s">
        <v>13</v>
      </c>
      <c r="B180" s="9">
        <v>175</v>
      </c>
      <c r="C180" s="9">
        <v>173.69147699999999</v>
      </c>
      <c r="D180" s="9">
        <v>131426.9</v>
      </c>
      <c r="E180" s="49">
        <v>1288.8579999999999</v>
      </c>
      <c r="F180" s="16" t="s">
        <v>12</v>
      </c>
      <c r="G180" s="15">
        <v>175</v>
      </c>
      <c r="H180" s="15">
        <v>171.04548500000001</v>
      </c>
      <c r="I180" s="15">
        <v>160217.04999999999</v>
      </c>
      <c r="J180" s="47">
        <v>1571.316</v>
      </c>
    </row>
    <row r="181" spans="1:10" x14ac:dyDescent="0.25">
      <c r="A181" s="10" t="s">
        <v>13</v>
      </c>
      <c r="B181" s="9">
        <v>176</v>
      </c>
      <c r="C181" s="9">
        <v>174.65814399999999</v>
      </c>
      <c r="D181" s="9">
        <v>131207.17000000001</v>
      </c>
      <c r="E181" s="49">
        <v>1286.703</v>
      </c>
      <c r="F181" s="16" t="s">
        <v>12</v>
      </c>
      <c r="G181" s="15">
        <v>176</v>
      </c>
      <c r="H181" s="15">
        <v>172.01215099999999</v>
      </c>
      <c r="I181" s="15">
        <v>160217.04999999999</v>
      </c>
      <c r="J181" s="47">
        <v>1571.316</v>
      </c>
    </row>
    <row r="182" spans="1:10" x14ac:dyDescent="0.25">
      <c r="A182" s="10" t="s">
        <v>13</v>
      </c>
      <c r="B182" s="9">
        <v>177</v>
      </c>
      <c r="C182" s="9">
        <v>175.62481</v>
      </c>
      <c r="D182" s="9">
        <v>130987.44</v>
      </c>
      <c r="E182" s="49">
        <v>1284.548</v>
      </c>
      <c r="F182" s="16" t="s">
        <v>12</v>
      </c>
      <c r="G182" s="15">
        <v>177</v>
      </c>
      <c r="H182" s="15">
        <v>172.97881799999999</v>
      </c>
      <c r="I182" s="15">
        <v>160217.06</v>
      </c>
      <c r="J182" s="47">
        <v>1571.316</v>
      </c>
    </row>
    <row r="183" spans="1:10" x14ac:dyDescent="0.25">
      <c r="A183" s="10" t="s">
        <v>13</v>
      </c>
      <c r="B183" s="9">
        <v>178</v>
      </c>
      <c r="C183" s="9">
        <v>176.591477</v>
      </c>
      <c r="D183" s="9">
        <v>130767.72</v>
      </c>
      <c r="E183" s="49">
        <v>1282.393</v>
      </c>
      <c r="F183" s="16" t="s">
        <v>12</v>
      </c>
      <c r="G183" s="15">
        <v>178</v>
      </c>
      <c r="H183" s="15">
        <v>173.94548499999999</v>
      </c>
      <c r="I183" s="15">
        <v>160217.06</v>
      </c>
      <c r="J183" s="47">
        <v>1571.316</v>
      </c>
    </row>
    <row r="184" spans="1:10" x14ac:dyDescent="0.25">
      <c r="A184" s="10" t="s">
        <v>13</v>
      </c>
      <c r="B184" s="9">
        <v>179</v>
      </c>
      <c r="C184" s="9">
        <v>177.558144</v>
      </c>
      <c r="D184" s="9">
        <v>130547.99</v>
      </c>
      <c r="E184" s="49">
        <v>1280.239</v>
      </c>
      <c r="F184" s="16" t="s">
        <v>12</v>
      </c>
      <c r="G184" s="15">
        <v>179</v>
      </c>
      <c r="H184" s="15">
        <v>174.91215099999999</v>
      </c>
      <c r="I184" s="15">
        <v>160217.06</v>
      </c>
      <c r="J184" s="47">
        <v>1571.316</v>
      </c>
    </row>
    <row r="185" spans="1:10" x14ac:dyDescent="0.25">
      <c r="A185" s="10" t="s">
        <v>13</v>
      </c>
      <c r="B185" s="9">
        <v>180</v>
      </c>
      <c r="C185" s="9">
        <v>178.52481</v>
      </c>
      <c r="D185" s="9">
        <v>130328.27</v>
      </c>
      <c r="E185" s="49">
        <v>1278.0840000000001</v>
      </c>
      <c r="F185" s="16" t="s">
        <v>12</v>
      </c>
      <c r="G185" s="15">
        <v>180</v>
      </c>
      <c r="H185" s="15">
        <v>175.878818</v>
      </c>
      <c r="I185" s="15">
        <v>160217.06</v>
      </c>
      <c r="J185" s="47">
        <v>1571.316</v>
      </c>
    </row>
    <row r="186" spans="1:10" x14ac:dyDescent="0.25">
      <c r="A186" s="10" t="s">
        <v>13</v>
      </c>
      <c r="B186" s="9">
        <v>181</v>
      </c>
      <c r="C186" s="9">
        <v>179.491477</v>
      </c>
      <c r="D186" s="9">
        <v>130108.54</v>
      </c>
      <c r="E186" s="49">
        <v>1275.9290000000001</v>
      </c>
      <c r="F186" s="16" t="s">
        <v>12</v>
      </c>
      <c r="G186" s="15">
        <v>181</v>
      </c>
      <c r="H186" s="15">
        <v>176.845485</v>
      </c>
      <c r="I186" s="15">
        <v>160217.06</v>
      </c>
      <c r="J186" s="47">
        <v>1571.316</v>
      </c>
    </row>
    <row r="187" spans="1:10" x14ac:dyDescent="0.25">
      <c r="A187" s="10" t="s">
        <v>13</v>
      </c>
      <c r="B187" s="9">
        <v>182</v>
      </c>
      <c r="C187" s="9">
        <v>180.458144</v>
      </c>
      <c r="D187" s="9">
        <v>129888.82</v>
      </c>
      <c r="E187" s="49">
        <v>1273.7739999999999</v>
      </c>
      <c r="F187" s="16" t="s">
        <v>12</v>
      </c>
      <c r="G187" s="15">
        <v>182</v>
      </c>
      <c r="H187" s="15">
        <v>177.812151</v>
      </c>
      <c r="I187" s="15">
        <v>160217.06</v>
      </c>
      <c r="J187" s="47">
        <v>1571.316</v>
      </c>
    </row>
    <row r="188" spans="1:10" x14ac:dyDescent="0.25">
      <c r="A188" s="10" t="s">
        <v>13</v>
      </c>
      <c r="B188" s="9">
        <v>183</v>
      </c>
      <c r="C188" s="9">
        <v>181.42481000000001</v>
      </c>
      <c r="D188" s="9">
        <v>129669.09</v>
      </c>
      <c r="E188" s="49">
        <v>1271.6189999999999</v>
      </c>
      <c r="F188" s="16" t="s">
        <v>12</v>
      </c>
      <c r="G188" s="15">
        <v>183</v>
      </c>
      <c r="H188" s="15">
        <v>178.778818</v>
      </c>
      <c r="I188" s="15">
        <v>160217.06</v>
      </c>
      <c r="J188" s="47">
        <v>1571.316</v>
      </c>
    </row>
    <row r="189" spans="1:10" x14ac:dyDescent="0.25">
      <c r="A189" s="10" t="s">
        <v>13</v>
      </c>
      <c r="B189" s="9">
        <v>184</v>
      </c>
      <c r="C189" s="9">
        <v>182.39147700000001</v>
      </c>
      <c r="D189" s="9">
        <v>129449.37</v>
      </c>
      <c r="E189" s="49">
        <v>1269.4649999999999</v>
      </c>
      <c r="F189" s="16" t="s">
        <v>12</v>
      </c>
      <c r="G189" s="15">
        <v>184</v>
      </c>
      <c r="H189" s="15">
        <v>179.745485</v>
      </c>
      <c r="I189" s="15">
        <v>160217.06</v>
      </c>
      <c r="J189" s="47">
        <v>1571.316</v>
      </c>
    </row>
    <row r="190" spans="1:10" x14ac:dyDescent="0.25">
      <c r="A190" s="10" t="s">
        <v>13</v>
      </c>
      <c r="B190" s="9">
        <v>185</v>
      </c>
      <c r="C190" s="9">
        <v>183.35814400000001</v>
      </c>
      <c r="D190" s="9">
        <v>129229.64</v>
      </c>
      <c r="E190" s="49">
        <v>1267.31</v>
      </c>
      <c r="F190" s="16" t="s">
        <v>12</v>
      </c>
      <c r="G190" s="15">
        <v>185</v>
      </c>
      <c r="H190" s="15">
        <v>180.71215100000001</v>
      </c>
      <c r="I190" s="15">
        <v>160217.07</v>
      </c>
      <c r="J190" s="47">
        <v>1571.316</v>
      </c>
    </row>
    <row r="191" spans="1:10" x14ac:dyDescent="0.25">
      <c r="A191" s="10" t="s">
        <v>13</v>
      </c>
      <c r="B191" s="9">
        <v>186</v>
      </c>
      <c r="C191" s="9">
        <v>184.32481000000001</v>
      </c>
      <c r="D191" s="9">
        <v>129009.91</v>
      </c>
      <c r="E191" s="49">
        <v>1265.155</v>
      </c>
      <c r="F191" s="16" t="s">
        <v>12</v>
      </c>
      <c r="G191" s="15">
        <v>186</v>
      </c>
      <c r="H191" s="15">
        <v>181.67881800000001</v>
      </c>
      <c r="I191" s="15">
        <v>160217.07</v>
      </c>
      <c r="J191" s="47">
        <v>1571.316</v>
      </c>
    </row>
    <row r="192" spans="1:10" x14ac:dyDescent="0.25">
      <c r="A192" s="10" t="s">
        <v>13</v>
      </c>
      <c r="B192" s="9">
        <v>187</v>
      </c>
      <c r="C192" s="9">
        <v>185.29147699999999</v>
      </c>
      <c r="D192" s="9">
        <v>128789.56</v>
      </c>
      <c r="E192" s="49">
        <v>1262.9939999999999</v>
      </c>
      <c r="F192" s="16" t="s">
        <v>12</v>
      </c>
      <c r="G192" s="15">
        <v>187</v>
      </c>
      <c r="H192" s="15">
        <v>182.64548500000001</v>
      </c>
      <c r="I192" s="15">
        <v>160217.07</v>
      </c>
      <c r="J192" s="47">
        <v>1571.316</v>
      </c>
    </row>
    <row r="193" spans="1:10" x14ac:dyDescent="0.25">
      <c r="A193" s="10" t="s">
        <v>13</v>
      </c>
      <c r="B193" s="9">
        <v>188</v>
      </c>
      <c r="C193" s="9">
        <v>186.25814399999999</v>
      </c>
      <c r="D193" s="9">
        <v>128569.21</v>
      </c>
      <c r="E193" s="49">
        <v>1260.8330000000001</v>
      </c>
      <c r="F193" s="16" t="s">
        <v>12</v>
      </c>
      <c r="G193" s="15">
        <v>188</v>
      </c>
      <c r="H193" s="15">
        <v>183.61215100000001</v>
      </c>
      <c r="I193" s="15">
        <v>160217.07</v>
      </c>
      <c r="J193" s="47">
        <v>1571.316</v>
      </c>
    </row>
    <row r="194" spans="1:10" x14ac:dyDescent="0.25">
      <c r="A194" s="10" t="s">
        <v>13</v>
      </c>
      <c r="B194" s="9">
        <v>189</v>
      </c>
      <c r="C194" s="9">
        <v>187.22480999999999</v>
      </c>
      <c r="D194" s="9">
        <v>128348.85</v>
      </c>
      <c r="E194" s="49">
        <v>1258.672</v>
      </c>
      <c r="F194" s="16" t="s">
        <v>12</v>
      </c>
      <c r="G194" s="15">
        <v>189</v>
      </c>
      <c r="H194" s="15">
        <v>184.57881800000001</v>
      </c>
      <c r="I194" s="15">
        <v>160217.07</v>
      </c>
      <c r="J194" s="47">
        <v>1571.316</v>
      </c>
    </row>
    <row r="195" spans="1:10" x14ac:dyDescent="0.25">
      <c r="A195" s="10" t="s">
        <v>13</v>
      </c>
      <c r="B195" s="9">
        <v>190</v>
      </c>
      <c r="C195" s="9">
        <v>188.19147699999999</v>
      </c>
      <c r="D195" s="9">
        <v>128128.49</v>
      </c>
      <c r="E195" s="49">
        <v>1256.511</v>
      </c>
      <c r="F195" s="16" t="s">
        <v>12</v>
      </c>
      <c r="G195" s="15">
        <v>190</v>
      </c>
      <c r="H195" s="15">
        <v>185.54548500000001</v>
      </c>
      <c r="I195" s="15">
        <v>160217.07999999999</v>
      </c>
      <c r="J195" s="47">
        <v>1571.316</v>
      </c>
    </row>
    <row r="196" spans="1:10" x14ac:dyDescent="0.25">
      <c r="A196" s="10" t="s">
        <v>13</v>
      </c>
      <c r="B196" s="9">
        <v>191</v>
      </c>
      <c r="C196" s="9">
        <v>189.15814399999999</v>
      </c>
      <c r="D196" s="9">
        <v>127908.14</v>
      </c>
      <c r="E196" s="49">
        <v>1254.3499999999999</v>
      </c>
      <c r="F196" s="16" t="s">
        <v>12</v>
      </c>
      <c r="G196" s="15">
        <v>191</v>
      </c>
      <c r="H196" s="15">
        <v>186.51215099999999</v>
      </c>
      <c r="I196" s="15">
        <v>160217.07999999999</v>
      </c>
      <c r="J196" s="47">
        <v>1571.316</v>
      </c>
    </row>
    <row r="197" spans="1:10" x14ac:dyDescent="0.25">
      <c r="A197" s="10" t="s">
        <v>13</v>
      </c>
      <c r="B197" s="9">
        <v>192</v>
      </c>
      <c r="C197" s="9">
        <v>190.12481</v>
      </c>
      <c r="D197" s="9">
        <v>127685.69</v>
      </c>
      <c r="E197" s="49">
        <v>1252.1690000000001</v>
      </c>
      <c r="F197" s="16" t="s">
        <v>12</v>
      </c>
      <c r="G197" s="15">
        <v>192</v>
      </c>
      <c r="H197" s="15">
        <v>187.47881799999999</v>
      </c>
      <c r="I197" s="15">
        <v>160217.07999999999</v>
      </c>
      <c r="J197" s="47">
        <v>1571.316</v>
      </c>
    </row>
    <row r="198" spans="1:10" x14ac:dyDescent="0.25">
      <c r="A198" s="10" t="s">
        <v>13</v>
      </c>
      <c r="B198" s="9">
        <v>193</v>
      </c>
      <c r="C198" s="9">
        <v>191.091477</v>
      </c>
      <c r="D198" s="9">
        <v>127463.23</v>
      </c>
      <c r="E198" s="49">
        <v>1249.9870000000001</v>
      </c>
      <c r="F198" s="16" t="s">
        <v>12</v>
      </c>
      <c r="G198" s="15">
        <v>193</v>
      </c>
      <c r="H198" s="15">
        <v>188.44548499999999</v>
      </c>
      <c r="I198" s="15">
        <v>160217.07999999999</v>
      </c>
      <c r="J198" s="47">
        <v>1571.316</v>
      </c>
    </row>
    <row r="199" spans="1:10" x14ac:dyDescent="0.25">
      <c r="A199" s="10" t="s">
        <v>13</v>
      </c>
      <c r="B199" s="9">
        <v>194</v>
      </c>
      <c r="C199" s="9">
        <v>192.058144</v>
      </c>
      <c r="D199" s="9">
        <v>127240.75</v>
      </c>
      <c r="E199" s="49">
        <v>1247.806</v>
      </c>
      <c r="F199" s="16" t="s">
        <v>12</v>
      </c>
      <c r="G199" s="15">
        <v>194</v>
      </c>
      <c r="H199" s="15">
        <v>189.41215099999999</v>
      </c>
      <c r="I199" s="15">
        <v>160217.07999999999</v>
      </c>
      <c r="J199" s="47">
        <v>1571.316</v>
      </c>
    </row>
    <row r="200" spans="1:10" x14ac:dyDescent="0.25">
      <c r="A200" s="10" t="s">
        <v>13</v>
      </c>
      <c r="B200" s="9">
        <v>195</v>
      </c>
      <c r="C200" s="9">
        <v>193.02481</v>
      </c>
      <c r="D200" s="9">
        <v>127018.28</v>
      </c>
      <c r="E200" s="49">
        <v>1245.624</v>
      </c>
      <c r="F200" s="16" t="s">
        <v>12</v>
      </c>
      <c r="G200" s="15">
        <v>195</v>
      </c>
      <c r="H200" s="15">
        <v>190.378818</v>
      </c>
      <c r="I200" s="15">
        <v>160217.07999999999</v>
      </c>
      <c r="J200" s="47">
        <v>1571.316</v>
      </c>
    </row>
    <row r="201" spans="1:10" x14ac:dyDescent="0.25">
      <c r="A201" s="10" t="s">
        <v>13</v>
      </c>
      <c r="B201" s="9">
        <v>196</v>
      </c>
      <c r="C201" s="9">
        <v>193.991477</v>
      </c>
      <c r="D201" s="9">
        <v>126795.81</v>
      </c>
      <c r="E201" s="49">
        <v>1243.442</v>
      </c>
      <c r="F201" s="16" t="s">
        <v>12</v>
      </c>
      <c r="G201" s="15">
        <v>196</v>
      </c>
      <c r="H201" s="15">
        <v>191.345485</v>
      </c>
      <c r="I201" s="15">
        <v>160217.07999999999</v>
      </c>
      <c r="J201" s="47">
        <v>1571.316</v>
      </c>
    </row>
    <row r="202" spans="1:10" x14ac:dyDescent="0.25">
      <c r="A202" s="10" t="s">
        <v>13</v>
      </c>
      <c r="B202" s="9">
        <v>197</v>
      </c>
      <c r="C202" s="9">
        <v>194.958144</v>
      </c>
      <c r="D202" s="9">
        <v>126573.34</v>
      </c>
      <c r="E202" s="49">
        <v>1241.26</v>
      </c>
      <c r="F202" s="16" t="s">
        <v>12</v>
      </c>
      <c r="G202" s="15">
        <v>197</v>
      </c>
      <c r="H202" s="15">
        <v>192.312151</v>
      </c>
      <c r="I202" s="15">
        <v>160217.07999999999</v>
      </c>
      <c r="J202" s="47">
        <v>1571.316</v>
      </c>
    </row>
    <row r="203" spans="1:10" x14ac:dyDescent="0.25">
      <c r="A203" s="10" t="s">
        <v>13</v>
      </c>
      <c r="B203" s="9">
        <v>198</v>
      </c>
      <c r="C203" s="9">
        <v>195.92481000000001</v>
      </c>
      <c r="D203" s="9">
        <v>126350.87</v>
      </c>
      <c r="E203" s="49">
        <v>1239.079</v>
      </c>
      <c r="F203" s="16" t="s">
        <v>12</v>
      </c>
      <c r="G203" s="15">
        <v>198</v>
      </c>
      <c r="H203" s="15">
        <v>193.278818</v>
      </c>
      <c r="I203" s="15">
        <v>160217.07999999999</v>
      </c>
      <c r="J203" s="47">
        <v>1571.316</v>
      </c>
    </row>
    <row r="204" spans="1:10" x14ac:dyDescent="0.25">
      <c r="A204" s="10" t="s">
        <v>13</v>
      </c>
      <c r="B204" s="9">
        <v>199</v>
      </c>
      <c r="C204" s="9">
        <v>196.89147700000001</v>
      </c>
      <c r="D204" s="9">
        <v>126128.4</v>
      </c>
      <c r="E204" s="49">
        <v>1236.8969999999999</v>
      </c>
      <c r="F204" s="16" t="s">
        <v>12</v>
      </c>
      <c r="G204" s="15">
        <v>199</v>
      </c>
      <c r="H204" s="15">
        <v>194.245485</v>
      </c>
      <c r="I204" s="15">
        <v>160217.07999999999</v>
      </c>
      <c r="J204" s="47">
        <v>1571.316</v>
      </c>
    </row>
    <row r="205" spans="1:10" x14ac:dyDescent="0.25">
      <c r="A205" s="10" t="s">
        <v>13</v>
      </c>
      <c r="B205" s="9">
        <v>200</v>
      </c>
      <c r="C205" s="9">
        <v>197.85814400000001</v>
      </c>
      <c r="D205" s="9">
        <v>125905.92</v>
      </c>
      <c r="E205" s="49">
        <v>1234.7149999999999</v>
      </c>
      <c r="F205" s="16" t="s">
        <v>12</v>
      </c>
      <c r="G205" s="15">
        <v>200</v>
      </c>
      <c r="H205" s="15">
        <v>195.21215100000001</v>
      </c>
      <c r="I205" s="15">
        <v>160217.09</v>
      </c>
      <c r="J205" s="47">
        <v>1571.316</v>
      </c>
    </row>
    <row r="206" spans="1:10" x14ac:dyDescent="0.25">
      <c r="A206" s="10" t="s">
        <v>13</v>
      </c>
      <c r="B206" s="9">
        <v>201</v>
      </c>
      <c r="C206" s="9">
        <v>198.82481000000001</v>
      </c>
      <c r="D206" s="9">
        <v>125683.45</v>
      </c>
      <c r="E206" s="49">
        <v>1232.5340000000001</v>
      </c>
      <c r="F206" s="16" t="s">
        <v>12</v>
      </c>
      <c r="G206" s="15">
        <v>201</v>
      </c>
      <c r="H206" s="15">
        <v>196.17881800000001</v>
      </c>
      <c r="I206" s="15">
        <v>160217.09</v>
      </c>
      <c r="J206" s="47">
        <v>1571.316</v>
      </c>
    </row>
    <row r="207" spans="1:10" x14ac:dyDescent="0.25">
      <c r="A207" s="10" t="s">
        <v>13</v>
      </c>
      <c r="B207" s="9">
        <v>202</v>
      </c>
      <c r="C207" s="9">
        <v>199.79147699999999</v>
      </c>
      <c r="D207" s="9">
        <v>125452.71</v>
      </c>
      <c r="E207" s="49">
        <v>1230.271</v>
      </c>
      <c r="F207" s="16" t="s">
        <v>12</v>
      </c>
      <c r="G207" s="15">
        <v>202</v>
      </c>
      <c r="H207" s="15">
        <v>197.14548500000001</v>
      </c>
      <c r="I207" s="15">
        <v>160217.09</v>
      </c>
      <c r="J207" s="47">
        <v>1571.316</v>
      </c>
    </row>
    <row r="208" spans="1:10" x14ac:dyDescent="0.25">
      <c r="F208" s="16" t="s">
        <v>12</v>
      </c>
      <c r="G208" s="15">
        <v>203</v>
      </c>
      <c r="H208" s="15">
        <v>198.11215100000001</v>
      </c>
      <c r="I208" s="15">
        <v>160217.09</v>
      </c>
      <c r="J208" s="47">
        <v>1571.316</v>
      </c>
    </row>
    <row r="209" spans="6:10" x14ac:dyDescent="0.25">
      <c r="F209" s="16" t="s">
        <v>12</v>
      </c>
      <c r="G209" s="15">
        <v>204</v>
      </c>
      <c r="H209" s="15">
        <v>199.07881800000001</v>
      </c>
      <c r="I209" s="15">
        <v>160217.09</v>
      </c>
      <c r="J209" s="15">
        <f t="shared" ref="J209" si="0">I209/$D$1*10^-3</f>
        <v>16.348682653061225</v>
      </c>
    </row>
  </sheetData>
  <mergeCells count="2">
    <mergeCell ref="D3:E3"/>
    <mergeCell ref="I3:J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5A85-F3C6-4F3B-ABC9-5D9A0EF1713C}">
  <dimension ref="B2:AH94"/>
  <sheetViews>
    <sheetView tabSelected="1" topLeftCell="U1" zoomScale="70" zoomScaleNormal="70" workbookViewId="0">
      <selection activeCell="AB36" sqref="AB36"/>
    </sheetView>
  </sheetViews>
  <sheetFormatPr baseColWidth="10" defaultRowHeight="15" x14ac:dyDescent="0.25"/>
  <cols>
    <col min="15" max="15" width="4.140625" customWidth="1"/>
    <col min="16" max="16" width="11.85546875" bestFit="1" customWidth="1"/>
    <col min="18" max="18" width="2.85546875" style="15" customWidth="1"/>
    <col min="21" max="21" width="12.140625" bestFit="1" customWidth="1"/>
    <col min="31" max="31" width="2.85546875" customWidth="1"/>
  </cols>
  <sheetData>
    <row r="2" spans="2:16" x14ac:dyDescent="0.25">
      <c r="B2" t="s">
        <v>82</v>
      </c>
    </row>
    <row r="9" spans="2:16" x14ac:dyDescent="0.25">
      <c r="M9" t="s">
        <v>98</v>
      </c>
      <c r="N9">
        <f>SUM(M20:M29)</f>
        <v>55</v>
      </c>
      <c r="O9" t="s">
        <v>97</v>
      </c>
    </row>
    <row r="10" spans="2:16" x14ac:dyDescent="0.25">
      <c r="H10" t="s">
        <v>77</v>
      </c>
      <c r="M10" s="31" t="s">
        <v>96</v>
      </c>
      <c r="N10" s="31">
        <f>'Plot ambos juntos'!M5</f>
        <v>1571.316</v>
      </c>
      <c r="O10" s="31" t="s">
        <v>61</v>
      </c>
      <c r="P10" t="s">
        <v>101</v>
      </c>
    </row>
    <row r="11" spans="2:16" x14ac:dyDescent="0.25">
      <c r="H11" t="s">
        <v>80</v>
      </c>
      <c r="I11">
        <v>379.2</v>
      </c>
      <c r="J11" t="s">
        <v>81</v>
      </c>
    </row>
    <row r="12" spans="2:16" x14ac:dyDescent="0.25">
      <c r="M12" s="31" t="s">
        <v>99</v>
      </c>
      <c r="N12" s="31">
        <f>N10/N9</f>
        <v>28.569381818181817</v>
      </c>
      <c r="O12" s="31" t="s">
        <v>61</v>
      </c>
    </row>
    <row r="13" spans="2:16" x14ac:dyDescent="0.25">
      <c r="H13" s="30" t="s">
        <v>70</v>
      </c>
      <c r="I13" s="31" t="s">
        <v>85</v>
      </c>
      <c r="J13" s="31" t="s">
        <v>100</v>
      </c>
      <c r="M13" t="s">
        <v>114</v>
      </c>
      <c r="N13">
        <v>3.65</v>
      </c>
      <c r="O13" t="s">
        <v>115</v>
      </c>
    </row>
    <row r="14" spans="2:16" x14ac:dyDescent="0.25">
      <c r="H14" s="28" t="s">
        <v>71</v>
      </c>
      <c r="I14" s="28" t="s">
        <v>69</v>
      </c>
      <c r="J14" s="28" t="s">
        <v>79</v>
      </c>
      <c r="K14" s="28" t="s">
        <v>117</v>
      </c>
      <c r="M14" s="46"/>
      <c r="N14" s="46"/>
      <c r="O14" s="46"/>
    </row>
    <row r="15" spans="2:16" x14ac:dyDescent="0.25">
      <c r="H15" t="s">
        <v>68</v>
      </c>
      <c r="I15">
        <v>4703.0874000000003</v>
      </c>
      <c r="J15" s="32">
        <f>I15*$I$11/(10^3)</f>
        <v>1783.4107420800001</v>
      </c>
      <c r="K15">
        <v>2</v>
      </c>
      <c r="M15" s="15"/>
    </row>
    <row r="16" spans="2:16" x14ac:dyDescent="0.25">
      <c r="H16" t="s">
        <v>64</v>
      </c>
      <c r="I16">
        <v>3146.3163</v>
      </c>
      <c r="J16" s="32">
        <f t="shared" ref="J16:J21" si="0">I16*$I$11/(10^3)</f>
        <v>1193.08314096</v>
      </c>
      <c r="K16">
        <v>2</v>
      </c>
      <c r="M16" s="15" t="s">
        <v>108</v>
      </c>
    </row>
    <row r="17" spans="8:34" x14ac:dyDescent="0.25">
      <c r="H17" t="s">
        <v>118</v>
      </c>
      <c r="I17">
        <v>2572.7689999999998</v>
      </c>
      <c r="J17" s="32">
        <f t="shared" si="0"/>
        <v>975.59400479999988</v>
      </c>
      <c r="K17">
        <v>0</v>
      </c>
      <c r="M17" s="15" t="s">
        <v>110</v>
      </c>
      <c r="Z17" s="15" t="s">
        <v>109</v>
      </c>
      <c r="AE17" s="15"/>
    </row>
    <row r="18" spans="8:34" x14ac:dyDescent="0.25">
      <c r="H18" t="s">
        <v>65</v>
      </c>
      <c r="I18">
        <v>2277.8018999999999</v>
      </c>
      <c r="J18" s="32">
        <f t="shared" si="0"/>
        <v>863.74248047999993</v>
      </c>
      <c r="K18">
        <v>0</v>
      </c>
      <c r="M18" s="39"/>
      <c r="N18" s="57" t="s">
        <v>61</v>
      </c>
      <c r="O18" s="57"/>
      <c r="P18" s="39" t="s">
        <v>115</v>
      </c>
      <c r="Q18" s="57" t="s">
        <v>115</v>
      </c>
      <c r="R18" s="57"/>
      <c r="S18" s="57" t="s">
        <v>100</v>
      </c>
      <c r="T18" s="57"/>
      <c r="Z18" s="39"/>
      <c r="AA18" s="39" t="s">
        <v>100</v>
      </c>
      <c r="AB18" s="39"/>
      <c r="AC18" s="55" t="s">
        <v>100</v>
      </c>
      <c r="AD18" s="56"/>
    </row>
    <row r="19" spans="8:34" x14ac:dyDescent="0.25">
      <c r="H19" t="s">
        <v>66</v>
      </c>
      <c r="I19">
        <v>1884.5124000000001</v>
      </c>
      <c r="J19" s="32">
        <f t="shared" si="0"/>
        <v>714.60710208</v>
      </c>
      <c r="K19">
        <v>2</v>
      </c>
      <c r="M19" s="39" t="s">
        <v>1</v>
      </c>
      <c r="N19" s="57" t="s">
        <v>97</v>
      </c>
      <c r="O19" s="57"/>
      <c r="P19" s="39" t="s">
        <v>113</v>
      </c>
      <c r="Q19" s="57" t="s">
        <v>111</v>
      </c>
      <c r="R19" s="57"/>
      <c r="S19" s="58" t="s">
        <v>121</v>
      </c>
      <c r="T19" s="59"/>
      <c r="Z19" s="39" t="str">
        <f t="shared" ref="Z19:Z26" si="1">H14</f>
        <v>Perfil</v>
      </c>
      <c r="AA19" s="39" t="str">
        <f t="shared" ref="AA19:AB26" si="2">J14</f>
        <v>Mp</v>
      </c>
      <c r="AB19" s="39" t="str">
        <f t="shared" si="2"/>
        <v>Rotulas</v>
      </c>
      <c r="AC19" s="55" t="s">
        <v>119</v>
      </c>
      <c r="AD19" s="56"/>
    </row>
    <row r="20" spans="8:34" x14ac:dyDescent="0.25">
      <c r="H20" t="s">
        <v>78</v>
      </c>
      <c r="I20">
        <v>1427.3133</v>
      </c>
      <c r="J20" s="32">
        <f t="shared" si="0"/>
        <v>541.23720336000008</v>
      </c>
      <c r="K20">
        <v>2</v>
      </c>
      <c r="M20" s="39">
        <v>1</v>
      </c>
      <c r="N20" s="37">
        <v>1</v>
      </c>
      <c r="O20" s="38" t="s">
        <v>97</v>
      </c>
      <c r="P20" s="33">
        <v>4.5999999999999996</v>
      </c>
      <c r="Q20" s="37">
        <f>P20</f>
        <v>4.5999999999999996</v>
      </c>
      <c r="R20" s="40" t="s">
        <v>122</v>
      </c>
      <c r="S20" s="35">
        <f t="shared" ref="S20:S29" si="3">N20*Q20</f>
        <v>4.5999999999999996</v>
      </c>
      <c r="T20" s="36" t="s">
        <v>120</v>
      </c>
      <c r="Z20" s="39" t="str">
        <f t="shared" si="1"/>
        <v>W14X159</v>
      </c>
      <c r="AA20" s="39">
        <f t="shared" si="2"/>
        <v>1783.4107420800001</v>
      </c>
      <c r="AB20" s="39">
        <f t="shared" si="2"/>
        <v>2</v>
      </c>
      <c r="AC20" s="42">
        <f>AA20*AB20</f>
        <v>3566.8214841600002</v>
      </c>
      <c r="AD20" s="40" t="s">
        <v>122</v>
      </c>
    </row>
    <row r="21" spans="8:34" x14ac:dyDescent="0.25">
      <c r="H21" t="s">
        <v>67</v>
      </c>
      <c r="I21">
        <v>1140.5397</v>
      </c>
      <c r="J21" s="32">
        <f t="shared" si="0"/>
        <v>432.49265423999998</v>
      </c>
      <c r="K21">
        <v>0</v>
      </c>
      <c r="M21" s="39">
        <v>2</v>
      </c>
      <c r="N21" s="37">
        <v>2</v>
      </c>
      <c r="O21" s="38" t="s">
        <v>97</v>
      </c>
      <c r="P21" s="34">
        <f>P20+$N$13</f>
        <v>8.25</v>
      </c>
      <c r="Q21" s="37">
        <f t="shared" ref="Q21:Q26" si="4">P21</f>
        <v>8.25</v>
      </c>
      <c r="R21" s="41" t="s">
        <v>122</v>
      </c>
      <c r="S21" s="37">
        <f t="shared" si="3"/>
        <v>16.5</v>
      </c>
      <c r="T21" s="36" t="s">
        <v>120</v>
      </c>
      <c r="U21" s="49"/>
      <c r="V21" t="s">
        <v>116</v>
      </c>
      <c r="Z21" s="39" t="str">
        <f t="shared" si="1"/>
        <v>W14x109</v>
      </c>
      <c r="AA21" s="39">
        <f t="shared" si="2"/>
        <v>1193.08314096</v>
      </c>
      <c r="AB21" s="39">
        <f t="shared" si="2"/>
        <v>2</v>
      </c>
      <c r="AC21" s="42">
        <f t="shared" ref="AC21:AC30" si="5">AA21*AB21</f>
        <v>2386.1662819200001</v>
      </c>
      <c r="AD21" s="41" t="s">
        <v>122</v>
      </c>
      <c r="AF21" s="15" t="s">
        <v>116</v>
      </c>
      <c r="AG21" s="15"/>
      <c r="AH21" s="15"/>
    </row>
    <row r="22" spans="8:34" x14ac:dyDescent="0.25">
      <c r="J22" s="15"/>
      <c r="M22" s="39">
        <v>3</v>
      </c>
      <c r="N22" s="37">
        <v>3</v>
      </c>
      <c r="O22" s="38" t="s">
        <v>97</v>
      </c>
      <c r="P22" s="34">
        <f t="shared" ref="P22:P29" si="6">P21+$N$13</f>
        <v>11.9</v>
      </c>
      <c r="Q22" s="37">
        <f t="shared" si="4"/>
        <v>11.9</v>
      </c>
      <c r="R22" s="41" t="s">
        <v>122</v>
      </c>
      <c r="S22" s="37">
        <f t="shared" si="3"/>
        <v>35.700000000000003</v>
      </c>
      <c r="T22" s="36" t="s">
        <v>120</v>
      </c>
      <c r="U22" s="49"/>
      <c r="V22" s="42" t="s">
        <v>112</v>
      </c>
      <c r="W22" s="43">
        <f>SUM(S20:S29)</f>
        <v>1253.0999999999999</v>
      </c>
      <c r="X22" s="38" t="s">
        <v>120</v>
      </c>
      <c r="Z22" s="39" t="str">
        <f t="shared" si="1"/>
        <v>W14x90</v>
      </c>
      <c r="AA22" s="39">
        <f t="shared" si="2"/>
        <v>975.59400479999988</v>
      </c>
      <c r="AB22" s="39">
        <f t="shared" si="2"/>
        <v>0</v>
      </c>
      <c r="AC22" s="42">
        <f t="shared" si="5"/>
        <v>0</v>
      </c>
      <c r="AD22" s="41" t="s">
        <v>122</v>
      </c>
      <c r="AF22" s="42" t="s">
        <v>112</v>
      </c>
      <c r="AG22" s="43">
        <f>SUM(AC20:AC30)</f>
        <v>40208.144598719999</v>
      </c>
      <c r="AH22" s="41" t="s">
        <v>122</v>
      </c>
    </row>
    <row r="23" spans="8:34" x14ac:dyDescent="0.25">
      <c r="H23" s="30" t="s">
        <v>72</v>
      </c>
      <c r="I23" s="31" t="s">
        <v>85</v>
      </c>
      <c r="J23" s="31" t="s">
        <v>100</v>
      </c>
      <c r="M23" s="39">
        <v>4</v>
      </c>
      <c r="N23" s="37">
        <v>4</v>
      </c>
      <c r="O23" s="38" t="s">
        <v>97</v>
      </c>
      <c r="P23" s="34">
        <f t="shared" si="6"/>
        <v>15.55</v>
      </c>
      <c r="Q23" s="37">
        <f t="shared" si="4"/>
        <v>15.55</v>
      </c>
      <c r="R23" s="41" t="s">
        <v>122</v>
      </c>
      <c r="S23" s="37">
        <f t="shared" si="3"/>
        <v>62.2</v>
      </c>
      <c r="T23" s="36" t="s">
        <v>120</v>
      </c>
      <c r="U23" s="49"/>
      <c r="Z23" s="39" t="str">
        <f t="shared" si="1"/>
        <v>W14X82</v>
      </c>
      <c r="AA23" s="39">
        <f t="shared" si="2"/>
        <v>863.74248047999993</v>
      </c>
      <c r="AB23" s="39">
        <f t="shared" si="2"/>
        <v>0</v>
      </c>
      <c r="AC23" s="42">
        <f t="shared" si="5"/>
        <v>0</v>
      </c>
      <c r="AD23" s="41" t="s">
        <v>122</v>
      </c>
    </row>
    <row r="24" spans="8:34" x14ac:dyDescent="0.25">
      <c r="H24" s="29" t="s">
        <v>71</v>
      </c>
      <c r="I24" s="28" t="s">
        <v>69</v>
      </c>
      <c r="J24" s="28" t="s">
        <v>79</v>
      </c>
      <c r="M24" s="39">
        <v>5</v>
      </c>
      <c r="N24" s="37">
        <v>5</v>
      </c>
      <c r="O24" s="38" t="s">
        <v>97</v>
      </c>
      <c r="P24" s="34">
        <f t="shared" si="6"/>
        <v>19.2</v>
      </c>
      <c r="Q24" s="37">
        <f t="shared" si="4"/>
        <v>19.2</v>
      </c>
      <c r="R24" s="41" t="s">
        <v>122</v>
      </c>
      <c r="S24" s="37">
        <f t="shared" si="3"/>
        <v>96</v>
      </c>
      <c r="T24" s="36" t="s">
        <v>120</v>
      </c>
      <c r="U24" s="49"/>
      <c r="Z24" s="39" t="str">
        <f t="shared" si="1"/>
        <v>W14X68</v>
      </c>
      <c r="AA24" s="39">
        <f t="shared" si="2"/>
        <v>714.60710208</v>
      </c>
      <c r="AB24" s="39">
        <f t="shared" si="2"/>
        <v>2</v>
      </c>
      <c r="AC24" s="42">
        <f t="shared" si="5"/>
        <v>1429.21420416</v>
      </c>
      <c r="AD24" s="41" t="s">
        <v>122</v>
      </c>
    </row>
    <row r="25" spans="8:34" x14ac:dyDescent="0.25">
      <c r="H25" t="s">
        <v>73</v>
      </c>
      <c r="I25">
        <v>2195.8665999999998</v>
      </c>
      <c r="J25" s="15">
        <f>I25*$I$11/(10^3)</f>
        <v>832.67261471999996</v>
      </c>
      <c r="K25" s="15">
        <f>4*6</f>
        <v>24</v>
      </c>
      <c r="M25" s="39">
        <v>6</v>
      </c>
      <c r="N25" s="37">
        <v>6</v>
      </c>
      <c r="O25" s="38" t="s">
        <v>97</v>
      </c>
      <c r="P25" s="34">
        <f t="shared" si="6"/>
        <v>22.849999999999998</v>
      </c>
      <c r="Q25" s="37">
        <f t="shared" si="4"/>
        <v>22.849999999999998</v>
      </c>
      <c r="R25" s="41" t="s">
        <v>122</v>
      </c>
      <c r="S25" s="37">
        <f t="shared" si="3"/>
        <v>137.1</v>
      </c>
      <c r="T25" s="36" t="s">
        <v>120</v>
      </c>
      <c r="U25" s="49"/>
      <c r="Z25" s="39" t="str">
        <f t="shared" si="1"/>
        <v>W14X53</v>
      </c>
      <c r="AA25" s="39">
        <f t="shared" si="2"/>
        <v>541.23720336000008</v>
      </c>
      <c r="AB25" s="39">
        <f t="shared" si="2"/>
        <v>2</v>
      </c>
      <c r="AC25" s="42">
        <f t="shared" si="5"/>
        <v>1082.4744067200002</v>
      </c>
      <c r="AD25" s="41" t="s">
        <v>122</v>
      </c>
    </row>
    <row r="26" spans="8:34" x14ac:dyDescent="0.25">
      <c r="H26" t="s">
        <v>74</v>
      </c>
      <c r="I26">
        <v>1802.577</v>
      </c>
      <c r="J26" s="15">
        <f t="shared" ref="J26:J28" si="7">I26*$I$11/(10^3)</f>
        <v>683.53719839999997</v>
      </c>
      <c r="K26" s="15">
        <f>2*6</f>
        <v>12</v>
      </c>
      <c r="M26" s="39">
        <v>7</v>
      </c>
      <c r="N26" s="37">
        <v>7</v>
      </c>
      <c r="O26" s="38" t="s">
        <v>97</v>
      </c>
      <c r="P26" s="34">
        <f t="shared" si="6"/>
        <v>26.499999999999996</v>
      </c>
      <c r="Q26" s="37">
        <f t="shared" si="4"/>
        <v>26.499999999999996</v>
      </c>
      <c r="R26" s="41" t="s">
        <v>122</v>
      </c>
      <c r="S26" s="37">
        <f t="shared" si="3"/>
        <v>185.49999999999997</v>
      </c>
      <c r="T26" s="36" t="s">
        <v>120</v>
      </c>
      <c r="U26" s="49"/>
      <c r="Z26" s="39" t="str">
        <f t="shared" si="1"/>
        <v>W14X43</v>
      </c>
      <c r="AA26" s="39">
        <f t="shared" si="2"/>
        <v>432.49265423999998</v>
      </c>
      <c r="AB26" s="39">
        <f t="shared" si="2"/>
        <v>0</v>
      </c>
      <c r="AC26" s="42">
        <f t="shared" si="5"/>
        <v>0</v>
      </c>
      <c r="AD26" s="41" t="s">
        <v>122</v>
      </c>
    </row>
    <row r="27" spans="8:34" x14ac:dyDescent="0.25">
      <c r="H27" t="s">
        <v>75</v>
      </c>
      <c r="I27">
        <v>1563.3259</v>
      </c>
      <c r="J27" s="15">
        <f t="shared" si="7"/>
        <v>592.81318127999998</v>
      </c>
      <c r="K27" s="15">
        <v>6</v>
      </c>
      <c r="M27" s="39">
        <v>8</v>
      </c>
      <c r="N27" s="35">
        <v>8</v>
      </c>
      <c r="O27" s="36" t="s">
        <v>97</v>
      </c>
      <c r="P27" s="33">
        <f t="shared" si="6"/>
        <v>30.149999999999995</v>
      </c>
      <c r="Q27" s="35">
        <f>Q26</f>
        <v>26.499999999999996</v>
      </c>
      <c r="R27" s="40" t="s">
        <v>122</v>
      </c>
      <c r="S27" s="37">
        <f t="shared" si="3"/>
        <v>211.99999999999997</v>
      </c>
      <c r="T27" s="36" t="s">
        <v>120</v>
      </c>
      <c r="U27" s="49"/>
      <c r="Z27" s="39" t="str">
        <f>H25</f>
        <v>W24X55</v>
      </c>
      <c r="AA27" s="39">
        <f t="shared" ref="AA27:AB30" si="8">J25</f>
        <v>832.67261471999996</v>
      </c>
      <c r="AB27" s="39">
        <f t="shared" si="8"/>
        <v>24</v>
      </c>
      <c r="AC27" s="42">
        <f t="shared" si="5"/>
        <v>19984.142753280001</v>
      </c>
      <c r="AD27" s="41" t="s">
        <v>122</v>
      </c>
    </row>
    <row r="28" spans="8:34" x14ac:dyDescent="0.25">
      <c r="H28" t="s">
        <v>76</v>
      </c>
      <c r="I28">
        <v>1196.2556999999999</v>
      </c>
      <c r="J28" s="15">
        <f t="shared" si="7"/>
        <v>453.62016143999995</v>
      </c>
      <c r="K28" s="15">
        <v>0</v>
      </c>
      <c r="M28" s="39">
        <v>9</v>
      </c>
      <c r="N28" s="37">
        <v>9</v>
      </c>
      <c r="O28" s="38" t="s">
        <v>97</v>
      </c>
      <c r="P28" s="34">
        <f t="shared" si="6"/>
        <v>33.799999999999997</v>
      </c>
      <c r="Q28" s="37">
        <f t="shared" ref="Q28:Q29" si="9">Q27</f>
        <v>26.499999999999996</v>
      </c>
      <c r="R28" s="41" t="s">
        <v>122</v>
      </c>
      <c r="S28" s="37">
        <f t="shared" si="3"/>
        <v>238.49999999999997</v>
      </c>
      <c r="T28" s="36" t="s">
        <v>120</v>
      </c>
      <c r="U28" s="49"/>
      <c r="Z28" s="39" t="str">
        <f>H26</f>
        <v>W21X50</v>
      </c>
      <c r="AA28" s="39">
        <f t="shared" si="8"/>
        <v>683.53719839999997</v>
      </c>
      <c r="AB28" s="39">
        <f t="shared" si="8"/>
        <v>12</v>
      </c>
      <c r="AC28" s="42">
        <f t="shared" si="5"/>
        <v>8202.4463808</v>
      </c>
      <c r="AD28" s="41" t="s">
        <v>122</v>
      </c>
    </row>
    <row r="29" spans="8:34" x14ac:dyDescent="0.25">
      <c r="M29" s="39">
        <v>10</v>
      </c>
      <c r="N29" s="37">
        <v>10</v>
      </c>
      <c r="O29" s="38" t="s">
        <v>97</v>
      </c>
      <c r="P29" s="37">
        <f t="shared" si="6"/>
        <v>37.449999999999996</v>
      </c>
      <c r="Q29" s="37">
        <f t="shared" si="9"/>
        <v>26.499999999999996</v>
      </c>
      <c r="R29" s="41" t="s">
        <v>122</v>
      </c>
      <c r="S29" s="35">
        <f t="shared" si="3"/>
        <v>264.99999999999994</v>
      </c>
      <c r="T29" s="36" t="s">
        <v>120</v>
      </c>
      <c r="U29" s="49"/>
      <c r="Z29" s="39" t="str">
        <f>H27</f>
        <v>W21X44</v>
      </c>
      <c r="AA29" s="39">
        <f t="shared" si="8"/>
        <v>592.81318127999998</v>
      </c>
      <c r="AB29" s="39">
        <f t="shared" si="8"/>
        <v>6</v>
      </c>
      <c r="AC29" s="42">
        <f t="shared" si="5"/>
        <v>3556.8790876799999</v>
      </c>
      <c r="AD29" s="41" t="s">
        <v>122</v>
      </c>
    </row>
    <row r="30" spans="8:34" x14ac:dyDescent="0.25">
      <c r="Z30" s="39" t="str">
        <f>H28</f>
        <v>W16X40</v>
      </c>
      <c r="AA30" s="39">
        <f t="shared" si="8"/>
        <v>453.62016143999995</v>
      </c>
      <c r="AB30" s="39">
        <f t="shared" si="8"/>
        <v>0</v>
      </c>
      <c r="AC30" s="42">
        <f t="shared" si="5"/>
        <v>0</v>
      </c>
      <c r="AD30" s="41" t="s">
        <v>122</v>
      </c>
    </row>
    <row r="31" spans="8:34" x14ac:dyDescent="0.25">
      <c r="H31" s="15"/>
      <c r="I31" s="15"/>
      <c r="J31" s="15"/>
      <c r="K31" s="15"/>
    </row>
    <row r="32" spans="8:34" x14ac:dyDescent="0.25">
      <c r="H32" s="15" t="str">
        <f t="shared" ref="H32:H37" si="10">U79</f>
        <v>Piso</v>
      </c>
      <c r="I32" s="15"/>
      <c r="J32" s="15" t="str">
        <f t="shared" ref="J32:J39" si="11">W79</f>
        <v>Piso</v>
      </c>
      <c r="K32" s="15"/>
    </row>
    <row r="33" spans="8:25" x14ac:dyDescent="0.25">
      <c r="H33" s="15">
        <f t="shared" si="10"/>
        <v>1</v>
      </c>
      <c r="I33" s="15" t="str">
        <f>V80</f>
        <v>2W14X109</v>
      </c>
      <c r="J33" s="15">
        <f t="shared" si="11"/>
        <v>1</v>
      </c>
      <c r="K33" s="15" t="str">
        <f t="shared" ref="K33:K39" si="12">X80</f>
        <v>6W24X55</v>
      </c>
    </row>
    <row r="34" spans="8:25" x14ac:dyDescent="0.25">
      <c r="H34" s="15">
        <f t="shared" si="10"/>
        <v>1</v>
      </c>
      <c r="I34" s="15" t="str">
        <f>V81</f>
        <v>2W14X159</v>
      </c>
      <c r="J34" s="15">
        <f t="shared" si="11"/>
        <v>2</v>
      </c>
      <c r="K34" s="15" t="str">
        <f t="shared" si="12"/>
        <v>6W24X55</v>
      </c>
    </row>
    <row r="35" spans="8:25" x14ac:dyDescent="0.25">
      <c r="H35" s="15">
        <f t="shared" si="10"/>
        <v>6</v>
      </c>
      <c r="I35" s="15" t="str">
        <f>V82</f>
        <v>2W14X90</v>
      </c>
      <c r="J35" s="15">
        <f t="shared" si="11"/>
        <v>3</v>
      </c>
      <c r="K35" s="15" t="str">
        <f t="shared" si="12"/>
        <v>6W24X55</v>
      </c>
      <c r="U35" t="s">
        <v>123</v>
      </c>
    </row>
    <row r="36" spans="8:25" x14ac:dyDescent="0.25">
      <c r="H36" s="15">
        <f t="shared" si="10"/>
        <v>7</v>
      </c>
      <c r="I36" s="15" t="str">
        <f>V83</f>
        <v>2W14X53</v>
      </c>
      <c r="J36" s="15">
        <f t="shared" si="11"/>
        <v>4</v>
      </c>
      <c r="K36" s="15" t="str">
        <f t="shared" si="12"/>
        <v>6W24X55</v>
      </c>
    </row>
    <row r="37" spans="8:25" x14ac:dyDescent="0.25">
      <c r="H37" s="15">
        <f t="shared" si="10"/>
        <v>7</v>
      </c>
      <c r="I37" s="15" t="str">
        <f>V84</f>
        <v>2W14X68</v>
      </c>
      <c r="J37" s="15">
        <f t="shared" si="11"/>
        <v>5</v>
      </c>
      <c r="K37" s="15" t="str">
        <f t="shared" si="12"/>
        <v>6W21X50</v>
      </c>
      <c r="V37" t="s">
        <v>112</v>
      </c>
      <c r="W37" s="1" t="s">
        <v>124</v>
      </c>
      <c r="X37" t="s">
        <v>119</v>
      </c>
    </row>
    <row r="38" spans="8:25" x14ac:dyDescent="0.25">
      <c r="H38" s="15"/>
      <c r="I38" s="15"/>
      <c r="J38" s="15">
        <f t="shared" si="11"/>
        <v>6</v>
      </c>
      <c r="K38" s="15" t="str">
        <f t="shared" si="12"/>
        <v>6W21X50</v>
      </c>
      <c r="U38">
        <f>W22</f>
        <v>1253.0999999999999</v>
      </c>
      <c r="V38" s="44" t="s">
        <v>120</v>
      </c>
      <c r="W38" s="1" t="s">
        <v>124</v>
      </c>
      <c r="X38">
        <f>AG22</f>
        <v>40208.144598719999</v>
      </c>
      <c r="Y38" s="45" t="s">
        <v>122</v>
      </c>
    </row>
    <row r="39" spans="8:25" x14ac:dyDescent="0.25">
      <c r="H39" s="15"/>
      <c r="I39" s="15"/>
      <c r="J39" s="15">
        <f t="shared" si="11"/>
        <v>7</v>
      </c>
      <c r="K39" s="15" t="str">
        <f t="shared" si="12"/>
        <v>6w21x44</v>
      </c>
      <c r="V39" t="s">
        <v>97</v>
      </c>
      <c r="W39" s="1" t="s">
        <v>124</v>
      </c>
      <c r="X39">
        <f>X38/U38</f>
        <v>32.086940067608332</v>
      </c>
      <c r="Y39" t="s">
        <v>61</v>
      </c>
    </row>
    <row r="40" spans="8:25" x14ac:dyDescent="0.25">
      <c r="H40" s="15"/>
      <c r="I40" s="15"/>
      <c r="J40" s="15"/>
      <c r="K40" s="15"/>
    </row>
    <row r="41" spans="8:25" s="15" customFormat="1" x14ac:dyDescent="0.25">
      <c r="S41"/>
      <c r="T41"/>
      <c r="V41" s="15" t="s">
        <v>125</v>
      </c>
      <c r="W41" s="1" t="s">
        <v>124</v>
      </c>
      <c r="X41" s="15">
        <v>55</v>
      </c>
      <c r="Y41" s="15" t="s">
        <v>97</v>
      </c>
    </row>
    <row r="42" spans="8:25" s="15" customFormat="1" x14ac:dyDescent="0.25">
      <c r="V42" s="15" t="s">
        <v>125</v>
      </c>
      <c r="W42" s="15" t="s">
        <v>124</v>
      </c>
      <c r="X42" s="15">
        <f>X39*X41</f>
        <v>1764.7817037184582</v>
      </c>
      <c r="Y42" s="15" t="s">
        <v>61</v>
      </c>
    </row>
    <row r="43" spans="8:25" s="15" customFormat="1" x14ac:dyDescent="0.25"/>
    <row r="44" spans="8:25" s="15" customFormat="1" x14ac:dyDescent="0.25">
      <c r="V44" s="15" t="s">
        <v>126</v>
      </c>
      <c r="W44" s="15" t="s">
        <v>124</v>
      </c>
      <c r="X44" s="15">
        <f>N10</f>
        <v>1571.316</v>
      </c>
      <c r="Y44" s="15" t="s">
        <v>61</v>
      </c>
    </row>
    <row r="45" spans="8:25" s="15" customFormat="1" x14ac:dyDescent="0.25"/>
    <row r="46" spans="8:25" s="15" customFormat="1" x14ac:dyDescent="0.25">
      <c r="V46" s="15" t="s">
        <v>130</v>
      </c>
      <c r="W46" s="15" t="s">
        <v>124</v>
      </c>
      <c r="X46" s="15">
        <f>(X42-X44)/X42*100</f>
        <v>10.962585531730014</v>
      </c>
      <c r="Y46" s="15" t="s">
        <v>129</v>
      </c>
    </row>
    <row r="47" spans="8:25" s="15" customFormat="1" x14ac:dyDescent="0.25"/>
    <row r="48" spans="8:25" s="15" customFormat="1" x14ac:dyDescent="0.25"/>
    <row r="49" spans="2:16" s="15" customFormat="1" x14ac:dyDescent="0.25"/>
    <row r="50" spans="2:16" s="15" customFormat="1" x14ac:dyDescent="0.25"/>
    <row r="51" spans="2:16" s="15" customFormat="1" x14ac:dyDescent="0.25"/>
    <row r="52" spans="2:16" s="15" customFormat="1" x14ac:dyDescent="0.25"/>
    <row r="53" spans="2:16" s="15" customFormat="1" x14ac:dyDescent="0.25"/>
    <row r="54" spans="2:16" s="15" customFormat="1" x14ac:dyDescent="0.25"/>
    <row r="55" spans="2:16" s="15" customFormat="1" x14ac:dyDescent="0.25"/>
    <row r="56" spans="2:16" s="15" customFormat="1" x14ac:dyDescent="0.25"/>
    <row r="57" spans="2:16" x14ac:dyDescent="0.25">
      <c r="M57" s="15"/>
      <c r="N57" s="15"/>
      <c r="O57" s="15"/>
      <c r="P57" s="15"/>
    </row>
    <row r="58" spans="2:16" x14ac:dyDescent="0.25">
      <c r="B58" t="s">
        <v>83</v>
      </c>
      <c r="M58" s="15"/>
      <c r="N58" s="15"/>
      <c r="O58" s="15"/>
      <c r="P58" s="15"/>
    </row>
    <row r="59" spans="2:16" x14ac:dyDescent="0.25">
      <c r="B59" t="s">
        <v>84</v>
      </c>
      <c r="M59" s="15"/>
      <c r="N59" s="15"/>
      <c r="O59" s="15"/>
      <c r="P59" s="15"/>
    </row>
    <row r="60" spans="2:16" x14ac:dyDescent="0.25">
      <c r="B60" t="s">
        <v>86</v>
      </c>
    </row>
    <row r="64" spans="2:16" x14ac:dyDescent="0.25">
      <c r="B64" t="s">
        <v>88</v>
      </c>
    </row>
    <row r="68" spans="2:24" x14ac:dyDescent="0.25">
      <c r="B68" t="s">
        <v>89</v>
      </c>
    </row>
    <row r="71" spans="2:24" x14ac:dyDescent="0.25">
      <c r="L71" t="s">
        <v>70</v>
      </c>
    </row>
    <row r="72" spans="2:24" x14ac:dyDescent="0.25">
      <c r="B72" t="s">
        <v>90</v>
      </c>
    </row>
    <row r="73" spans="2:24" x14ac:dyDescent="0.25">
      <c r="L73" t="s">
        <v>72</v>
      </c>
    </row>
    <row r="76" spans="2:24" x14ac:dyDescent="0.25">
      <c r="B76" t="s">
        <v>91</v>
      </c>
    </row>
    <row r="78" spans="2:24" x14ac:dyDescent="0.25">
      <c r="T78" s="15"/>
      <c r="U78" s="5" t="s">
        <v>70</v>
      </c>
      <c r="W78" s="5" t="s">
        <v>72</v>
      </c>
    </row>
    <row r="79" spans="2:24" x14ac:dyDescent="0.25">
      <c r="B79" t="s">
        <v>92</v>
      </c>
      <c r="T79" s="15"/>
      <c r="U79" t="s">
        <v>1</v>
      </c>
      <c r="V79" t="s">
        <v>117</v>
      </c>
      <c r="W79" t="s">
        <v>1</v>
      </c>
      <c r="X79" t="s">
        <v>117</v>
      </c>
    </row>
    <row r="80" spans="2:24" x14ac:dyDescent="0.25">
      <c r="T80" s="15"/>
      <c r="U80">
        <v>1</v>
      </c>
      <c r="V80" t="s">
        <v>128</v>
      </c>
      <c r="W80">
        <v>1</v>
      </c>
      <c r="X80" t="s">
        <v>102</v>
      </c>
    </row>
    <row r="81" spans="2:24" x14ac:dyDescent="0.25">
      <c r="T81" s="15"/>
      <c r="U81">
        <v>1</v>
      </c>
      <c r="V81" t="s">
        <v>127</v>
      </c>
      <c r="W81">
        <v>2</v>
      </c>
      <c r="X81" t="s">
        <v>102</v>
      </c>
    </row>
    <row r="82" spans="2:24" x14ac:dyDescent="0.25">
      <c r="T82" s="15"/>
      <c r="U82">
        <v>6</v>
      </c>
      <c r="V82" t="s">
        <v>104</v>
      </c>
      <c r="W82">
        <v>3</v>
      </c>
      <c r="X82" t="s">
        <v>102</v>
      </c>
    </row>
    <row r="83" spans="2:24" x14ac:dyDescent="0.25">
      <c r="B83" t="s">
        <v>93</v>
      </c>
      <c r="T83" s="15"/>
      <c r="U83">
        <v>7</v>
      </c>
      <c r="V83" t="s">
        <v>105</v>
      </c>
      <c r="W83">
        <v>4</v>
      </c>
      <c r="X83" t="s">
        <v>102</v>
      </c>
    </row>
    <row r="84" spans="2:24" x14ac:dyDescent="0.25">
      <c r="T84" s="15"/>
      <c r="U84">
        <v>7</v>
      </c>
      <c r="V84" t="s">
        <v>106</v>
      </c>
      <c r="W84">
        <v>5</v>
      </c>
      <c r="X84" t="s">
        <v>103</v>
      </c>
    </row>
    <row r="85" spans="2:24" x14ac:dyDescent="0.25">
      <c r="T85" s="15"/>
      <c r="W85">
        <v>6</v>
      </c>
      <c r="X85" t="s">
        <v>103</v>
      </c>
    </row>
    <row r="86" spans="2:24" x14ac:dyDescent="0.25">
      <c r="T86" s="15"/>
      <c r="W86">
        <v>7</v>
      </c>
      <c r="X86" t="s">
        <v>107</v>
      </c>
    </row>
    <row r="87" spans="2:24" x14ac:dyDescent="0.25">
      <c r="B87" t="s">
        <v>94</v>
      </c>
      <c r="T87" s="15"/>
    </row>
    <row r="88" spans="2:24" x14ac:dyDescent="0.25">
      <c r="T88" s="15"/>
    </row>
    <row r="90" spans="2:24" x14ac:dyDescent="0.25">
      <c r="B90" t="s">
        <v>87</v>
      </c>
    </row>
    <row r="94" spans="2:24" x14ac:dyDescent="0.25">
      <c r="B94" t="s">
        <v>95</v>
      </c>
    </row>
  </sheetData>
  <mergeCells count="8">
    <mergeCell ref="AC18:AD18"/>
    <mergeCell ref="AC19:AD19"/>
    <mergeCell ref="Q19:R19"/>
    <mergeCell ref="S19:T19"/>
    <mergeCell ref="N19:O19"/>
    <mergeCell ref="Q18:R18"/>
    <mergeCell ref="S18:T18"/>
    <mergeCell ref="N18:O18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F7CB08032E274090CF55D9AF13D130" ma:contentTypeVersion="8" ma:contentTypeDescription="Crear nuevo documento." ma:contentTypeScope="" ma:versionID="4985dfafe8944c80a4092f2ba619cafd">
  <xsd:schema xmlns:xsd="http://www.w3.org/2001/XMLSchema" xmlns:xs="http://www.w3.org/2001/XMLSchema" xmlns:p="http://schemas.microsoft.com/office/2006/metadata/properties" xmlns:ns2="ad15ba2a-e224-4b71-882b-7b86af8854dd" targetNamespace="http://schemas.microsoft.com/office/2006/metadata/properties" ma:root="true" ma:fieldsID="54241d32f1c9d4053ee03b86389ab6f9" ns2:_="">
    <xsd:import namespace="ad15ba2a-e224-4b71-882b-7b86af885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5ba2a-e224-4b71-882b-7b86af885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782A12-3FD0-463E-A45B-A493B4B0B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5ba2a-e224-4b71-882b-7b86af885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CC0DA5-F2BE-44A9-B285-3F79C1B3E2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D35CB-C839-4807-A542-F7E242BC1950}">
  <ds:schemaRefs>
    <ds:schemaRef ds:uri="http://www.w3.org/XML/1998/namespace"/>
    <ds:schemaRef ds:uri="http://schemas.microsoft.com/office/2006/metadata/properties"/>
    <ds:schemaRef ds:uri="ad15ba2a-e224-4b71-882b-7b86af8854dd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a</vt:lpstr>
      <vt:lpstr>b</vt:lpstr>
      <vt:lpstr>Plot ambos juntos</vt:lpstr>
      <vt:lpstr>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Contreras R</dc:creator>
  <cp:keywords/>
  <dc:description/>
  <cp:lastModifiedBy>Alexis Contreras R</cp:lastModifiedBy>
  <cp:revision/>
  <dcterms:created xsi:type="dcterms:W3CDTF">2022-07-10T14:24:51Z</dcterms:created>
  <dcterms:modified xsi:type="dcterms:W3CDTF">2022-07-12T03:42:26Z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0x010100EAF7CB08032E274090CF55D9AF13D130</vt:lpwstr>
  </property>
</Properties>
</file>