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Examen Final Sísmica\"/>
    </mc:Choice>
  </mc:AlternateContent>
  <xr:revisionPtr revIDLastSave="0" documentId="13_ncr:1_{EE89CF72-6858-4AA5-B827-8A787B1108BE}" xr6:coauthVersionLast="47" xr6:coauthVersionMax="47" xr10:uidLastSave="{00000000-0000-0000-0000-000000000000}"/>
  <bookViews>
    <workbookView xWindow="-120" yWindow="-120" windowWidth="29040" windowHeight="15720" activeTab="2" xr2:uid="{217E6C39-61BD-40EA-A0CC-DD1E311AC6B2}"/>
  </bookViews>
  <sheets>
    <sheet name="Enunciado" sheetId="2" r:id="rId1"/>
    <sheet name="Pregunta 1" sheetId="1" r:id="rId2"/>
    <sheet name="Pregunta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3" l="1"/>
  <c r="AE4" i="3"/>
  <c r="AA5" i="3"/>
  <c r="AE5" i="3"/>
  <c r="AF5" i="3" s="1"/>
  <c r="AA6" i="3"/>
  <c r="AE6" i="3"/>
  <c r="AF6" i="3" s="1"/>
  <c r="AF4" i="3"/>
  <c r="AE7" i="3"/>
  <c r="AF7" i="3" s="1"/>
  <c r="AE8" i="3"/>
  <c r="AF8" i="3" s="1"/>
  <c r="AE9" i="3"/>
  <c r="AF9" i="3" s="1"/>
  <c r="AE10" i="3"/>
  <c r="AF10" i="3" s="1"/>
  <c r="AE11" i="3"/>
  <c r="AF11" i="3" s="1"/>
  <c r="AE12" i="3"/>
  <c r="AF12" i="3" s="1"/>
  <c r="AE13" i="3"/>
  <c r="AF13" i="3" s="1"/>
  <c r="AA7" i="3"/>
  <c r="AA8" i="3"/>
  <c r="AA9" i="3"/>
  <c r="AA10" i="3"/>
  <c r="AA11" i="3"/>
  <c r="AA12" i="3"/>
  <c r="AA13" i="3"/>
  <c r="AC13" i="3" s="1"/>
  <c r="Z12" i="3"/>
  <c r="Z11" i="3" s="1"/>
  <c r="Z10" i="3" s="1"/>
  <c r="Z9" i="3" s="1"/>
  <c r="Z8" i="3" s="1"/>
  <c r="Z7" i="3" s="1"/>
  <c r="Z6" i="3" s="1"/>
  <c r="Z5" i="3" s="1"/>
  <c r="Z4" i="3" s="1"/>
  <c r="AC12" i="3" l="1"/>
  <c r="AC7" i="3"/>
  <c r="AC6" i="3"/>
  <c r="AC5" i="3"/>
  <c r="AC4" i="3"/>
  <c r="AC11" i="3"/>
  <c r="AC10" i="3"/>
  <c r="AC9" i="3"/>
  <c r="AC8" i="3"/>
</calcChain>
</file>

<file path=xl/sharedStrings.xml><?xml version="1.0" encoding="utf-8"?>
<sst xmlns="http://schemas.openxmlformats.org/spreadsheetml/2006/main" count="115" uniqueCount="69">
  <si>
    <t>R</t>
  </si>
  <si>
    <t>km</t>
  </si>
  <si>
    <t>Distancia del sitio a fuente sismogénica (puede ser modelada de forma puntual)</t>
  </si>
  <si>
    <t>Fuente es capaz de generar terremotos de distinta magnitud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</si>
  <si>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(M&gt;=5)</t>
    </r>
  </si>
  <si>
    <t>Frecuencia de ocurrencia por año</t>
  </si>
  <si>
    <t>Mmax</t>
  </si>
  <si>
    <t>b</t>
  </si>
  <si>
    <t>beta</t>
  </si>
  <si>
    <t>Momento Máximo</t>
  </si>
  <si>
    <t>Cornell et al (1979)</t>
  </si>
  <si>
    <r>
      <t>- Calcular frecuencia anual de excedencia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PGA) para valores entre 0.10g y 2.0g 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PGA = 0.1g)</t>
    </r>
  </si>
  <si>
    <r>
      <t xml:space="preserve">Integración numérica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m = 0.1</t>
    </r>
  </si>
  <si>
    <r>
      <t xml:space="preserve">Es decir: Calcular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(PGA&gt;0.1g),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(PGA&gt;0.2g)…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(PGA&gt;2.0g)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</si>
  <si>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m</t>
    </r>
  </si>
  <si>
    <t>N°Pisos</t>
  </si>
  <si>
    <t>Tipo Suelo</t>
  </si>
  <si>
    <t>B</t>
  </si>
  <si>
    <t>Tipo edificio</t>
  </si>
  <si>
    <t>Marcos Especiales de acero resistentes a momento</t>
  </si>
  <si>
    <t xml:space="preserve">Supuesto: </t>
  </si>
  <si>
    <t xml:space="preserve">El edificio puede ser modelado en dos dimensiones como un edificio de corte donde </t>
  </si>
  <si>
    <t>Donde resistencia lateral es provista unicamente por capacidad a flexión de las columnas</t>
  </si>
  <si>
    <t>Wtecho</t>
  </si>
  <si>
    <t>kN</t>
  </si>
  <si>
    <t>Wpiso</t>
  </si>
  <si>
    <t>Piso</t>
  </si>
  <si>
    <t>La recurrencia de estos eventos sigue el modelo acotado de Gutenberg-Richter</t>
  </si>
  <si>
    <t>Apuntes</t>
  </si>
  <si>
    <t>- Tenemos b, m0 = 5, mmax = 8</t>
  </si>
  <si>
    <t>P(Ri = rk = 10km) = 1 Para todo k</t>
  </si>
  <si>
    <t>nfuentes = 1 =&gt; solo quitar la primera sumatoria</t>
  </si>
  <si>
    <t>nR = 1 -&gt; Quitar la tercera sumatoria</t>
  </si>
  <si>
    <t>lambda(M_{fuente i} &gt; m0=5) -&gt; Lo dan</t>
  </si>
  <si>
    <t>nM</t>
  </si>
  <si>
    <t>IP(IM&gt;x|mj,rk)</t>
  </si>
  <si>
    <t>lamdda(Mi&gt;m0) = 0.002</t>
  </si>
  <si>
    <t>P(Ri =rk) =1</t>
  </si>
  <si>
    <t>P(IM&gt;x|mj,rk) = 1 - psi((ln(mj) - mulnPGA(mk,rk)/sigmalnPGA(mk,rk)</t>
  </si>
  <si>
    <t xml:space="preserve">CORNELL </t>
  </si>
  <si>
    <t>Guttenberg-richter</t>
  </si>
  <si>
    <t xml:space="preserve">P(Mi = mj) </t>
  </si>
  <si>
    <t>Resultados MATLAB</t>
  </si>
  <si>
    <t>h</t>
  </si>
  <si>
    <t>h_entrepiso</t>
  </si>
  <si>
    <t>cm</t>
  </si>
  <si>
    <t>M</t>
  </si>
  <si>
    <t>M*g</t>
  </si>
  <si>
    <t>N = kg*m/s2</t>
  </si>
  <si>
    <t>g</t>
  </si>
  <si>
    <t>m/s2</t>
  </si>
  <si>
    <t>cm/s2</t>
  </si>
  <si>
    <t>kgf</t>
  </si>
  <si>
    <t>GDL</t>
  </si>
  <si>
    <t>EI</t>
  </si>
  <si>
    <t>k</t>
  </si>
  <si>
    <t>12EI/l^3</t>
  </si>
  <si>
    <t>EI piso</t>
  </si>
  <si>
    <t>EI_externas</t>
  </si>
  <si>
    <t>EI_internas</t>
  </si>
  <si>
    <t>Edificio Habitacional</t>
  </si>
  <si>
    <t>Categoría</t>
  </si>
  <si>
    <t>II</t>
  </si>
  <si>
    <t>Zona Sísmica</t>
  </si>
  <si>
    <t>Providencia</t>
  </si>
  <si>
    <t>Tipo de suelo 2?</t>
  </si>
  <si>
    <t>Marco especial acero (c)</t>
  </si>
  <si>
    <t>R0</t>
  </si>
  <si>
    <t>Pregunta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</si>
</sst>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1.png"/><Relationship Id="rId18" Type="http://schemas.openxmlformats.org/officeDocument/2006/relationships/customXml" Target="../ink/ink4.xml"/><Relationship Id="rId26" Type="http://schemas.openxmlformats.org/officeDocument/2006/relationships/image" Target="../media/image28.png"/><Relationship Id="rId3" Type="http://schemas.openxmlformats.org/officeDocument/2006/relationships/image" Target="../media/image12.png"/><Relationship Id="rId21" Type="http://schemas.openxmlformats.org/officeDocument/2006/relationships/image" Target="../media/image25.png"/><Relationship Id="rId7" Type="http://schemas.openxmlformats.org/officeDocument/2006/relationships/image" Target="../media/image16.png"/><Relationship Id="rId12" Type="http://schemas.openxmlformats.org/officeDocument/2006/relationships/customXml" Target="../ink/ink1.xml"/><Relationship Id="rId17" Type="http://schemas.openxmlformats.org/officeDocument/2006/relationships/image" Target="../media/image23.png"/><Relationship Id="rId25" Type="http://schemas.openxmlformats.org/officeDocument/2006/relationships/image" Target="../media/image27.png"/><Relationship Id="rId2" Type="http://schemas.openxmlformats.org/officeDocument/2006/relationships/image" Target="../media/image11.png"/><Relationship Id="rId16" Type="http://schemas.openxmlformats.org/officeDocument/2006/relationships/customXml" Target="../ink/ink3.xml"/><Relationship Id="rId20" Type="http://schemas.openxmlformats.org/officeDocument/2006/relationships/customXml" Target="../ink/ink5.xml"/><Relationship Id="rId29" Type="http://schemas.openxmlformats.org/officeDocument/2006/relationships/image" Target="../media/image3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24" Type="http://schemas.openxmlformats.org/officeDocument/2006/relationships/customXml" Target="../ink/ink7.xml"/><Relationship Id="rId5" Type="http://schemas.openxmlformats.org/officeDocument/2006/relationships/image" Target="../media/image14.png"/><Relationship Id="rId15" Type="http://schemas.openxmlformats.org/officeDocument/2006/relationships/image" Target="../media/image22.png"/><Relationship Id="rId23" Type="http://schemas.openxmlformats.org/officeDocument/2006/relationships/image" Target="../media/image26.png"/><Relationship Id="rId28" Type="http://schemas.openxmlformats.org/officeDocument/2006/relationships/image" Target="../media/image30.png"/><Relationship Id="rId10" Type="http://schemas.openxmlformats.org/officeDocument/2006/relationships/image" Target="../media/image19.png"/><Relationship Id="rId19" Type="http://schemas.openxmlformats.org/officeDocument/2006/relationships/image" Target="../media/image2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customXml" Target="../ink/ink2.xml"/><Relationship Id="rId22" Type="http://schemas.openxmlformats.org/officeDocument/2006/relationships/customXml" Target="../ink/ink6.xml"/><Relationship Id="rId27" Type="http://schemas.openxmlformats.org/officeDocument/2006/relationships/image" Target="../media/image29.png"/><Relationship Id="rId30" Type="http://schemas.openxmlformats.org/officeDocument/2006/relationships/image" Target="../media/image3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2</xdr:row>
          <xdr:rowOff>152400</xdr:rowOff>
        </xdr:from>
        <xdr:to>
          <xdr:col>9</xdr:col>
          <xdr:colOff>152400</xdr:colOff>
          <xdr:row>48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338817</xdr:colOff>
      <xdr:row>1</xdr:row>
      <xdr:rowOff>68035</xdr:rowOff>
    </xdr:from>
    <xdr:to>
      <xdr:col>10</xdr:col>
      <xdr:colOff>15985</xdr:colOff>
      <xdr:row>34</xdr:row>
      <xdr:rowOff>183228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817" y="258535"/>
          <a:ext cx="7297168" cy="640169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591058</xdr:colOff>
      <xdr:row>23</xdr:row>
      <xdr:rowOff>152474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4000500"/>
          <a:ext cx="3639058" cy="533474"/>
        </a:xfrm>
        <a:prstGeom prst="rect">
          <a:avLst/>
        </a:prstGeom>
      </xdr:spPr>
    </xdr:pic>
    <xdr:clientData/>
  </xdr:twoCellAnchor>
  <xdr:twoCellAnchor editAs="oneCell">
    <xdr:from>
      <xdr:col>20</xdr:col>
      <xdr:colOff>545726</xdr:colOff>
      <xdr:row>5</xdr:row>
      <xdr:rowOff>109817</xdr:rowOff>
    </xdr:from>
    <xdr:to>
      <xdr:col>26</xdr:col>
      <xdr:colOff>155919</xdr:colOff>
      <xdr:row>20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6103"/>
        <a:stretch/>
      </xdr:blipFill>
      <xdr:spPr>
        <a:xfrm>
          <a:off x="15785726" y="1062317"/>
          <a:ext cx="4182193" cy="2804833"/>
        </a:xfrm>
        <a:prstGeom prst="rect">
          <a:avLst/>
        </a:prstGeom>
      </xdr:spPr>
    </xdr:pic>
    <xdr:clientData/>
  </xdr:twoCellAnchor>
  <xdr:twoCellAnchor editAs="oneCell">
    <xdr:from>
      <xdr:col>20</xdr:col>
      <xdr:colOff>508855</xdr:colOff>
      <xdr:row>20</xdr:row>
      <xdr:rowOff>104536</xdr:rowOff>
    </xdr:from>
    <xdr:to>
      <xdr:col>27</xdr:col>
      <xdr:colOff>43832</xdr:colOff>
      <xdr:row>31</xdr:row>
      <xdr:rowOff>45153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48855" y="3914536"/>
          <a:ext cx="4868977" cy="2036117"/>
        </a:xfrm>
        <a:prstGeom prst="rect">
          <a:avLst/>
        </a:prstGeom>
      </xdr:spPr>
    </xdr:pic>
    <xdr:clientData/>
  </xdr:twoCellAnchor>
  <xdr:twoCellAnchor editAs="oneCell">
    <xdr:from>
      <xdr:col>32</xdr:col>
      <xdr:colOff>609600</xdr:colOff>
      <xdr:row>4</xdr:row>
      <xdr:rowOff>19050</xdr:rowOff>
    </xdr:from>
    <xdr:to>
      <xdr:col>40</xdr:col>
      <xdr:colOff>295275</xdr:colOff>
      <xdr:row>21</xdr:row>
      <xdr:rowOff>115228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4422"/>
        <a:stretch/>
      </xdr:blipFill>
      <xdr:spPr>
        <a:xfrm>
          <a:off x="24993600" y="781050"/>
          <a:ext cx="5781675" cy="3334678"/>
        </a:xfrm>
        <a:prstGeom prst="rect">
          <a:avLst/>
        </a:prstGeom>
      </xdr:spPr>
    </xdr:pic>
    <xdr:clientData/>
  </xdr:twoCellAnchor>
  <xdr:twoCellAnchor editAs="oneCell">
    <xdr:from>
      <xdr:col>33</xdr:col>
      <xdr:colOff>495300</xdr:colOff>
      <xdr:row>20</xdr:row>
      <xdr:rowOff>9524</xdr:rowOff>
    </xdr:from>
    <xdr:to>
      <xdr:col>39</xdr:col>
      <xdr:colOff>334390</xdr:colOff>
      <xdr:row>27</xdr:row>
      <xdr:rowOff>9945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7118"/>
        <a:stretch/>
      </xdr:blipFill>
      <xdr:spPr>
        <a:xfrm>
          <a:off x="25641300" y="3819524"/>
          <a:ext cx="4411090" cy="1333921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39</xdr:row>
      <xdr:rowOff>114300</xdr:rowOff>
    </xdr:from>
    <xdr:to>
      <xdr:col>3</xdr:col>
      <xdr:colOff>257456</xdr:colOff>
      <xdr:row>61</xdr:row>
      <xdr:rowOff>152990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" y="7543800"/>
          <a:ext cx="2010056" cy="4229690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168088</xdr:colOff>
      <xdr:row>38</xdr:row>
      <xdr:rowOff>124274</xdr:rowOff>
    </xdr:from>
    <xdr:to>
      <xdr:col>12</xdr:col>
      <xdr:colOff>662773</xdr:colOff>
      <xdr:row>60</xdr:row>
      <xdr:rowOff>23065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54088" y="7363274"/>
          <a:ext cx="7352685" cy="4089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178276</xdr:rowOff>
    </xdr:from>
    <xdr:to>
      <xdr:col>7</xdr:col>
      <xdr:colOff>714375</xdr:colOff>
      <xdr:row>28</xdr:row>
      <xdr:rowOff>20217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68776"/>
          <a:ext cx="5581650" cy="4985441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409576</xdr:colOff>
      <xdr:row>28</xdr:row>
      <xdr:rowOff>67230</xdr:rowOff>
    </xdr:from>
    <xdr:to>
      <xdr:col>7</xdr:col>
      <xdr:colOff>752476</xdr:colOff>
      <xdr:row>36</xdr:row>
      <xdr:rowOff>57478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6" y="5401230"/>
          <a:ext cx="5676900" cy="1514248"/>
        </a:xfrm>
        <a:prstGeom prst="rect">
          <a:avLst/>
        </a:prstGeom>
      </xdr:spPr>
    </xdr:pic>
    <xdr:clientData/>
  </xdr:twoCellAnchor>
  <xdr:twoCellAnchor editAs="oneCell">
    <xdr:from>
      <xdr:col>0</xdr:col>
      <xdr:colOff>411223</xdr:colOff>
      <xdr:row>35</xdr:row>
      <xdr:rowOff>178349</xdr:rowOff>
    </xdr:from>
    <xdr:to>
      <xdr:col>7</xdr:col>
      <xdr:colOff>571500</xdr:colOff>
      <xdr:row>58</xdr:row>
      <xdr:rowOff>143635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223" y="6845849"/>
          <a:ext cx="5494277" cy="434678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285751</xdr:colOff>
      <xdr:row>59</xdr:row>
      <xdr:rowOff>9525</xdr:rowOff>
    </xdr:from>
    <xdr:to>
      <xdr:col>8</xdr:col>
      <xdr:colOff>88319</xdr:colOff>
      <xdr:row>71</xdr:row>
      <xdr:rowOff>182217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6050"/>
        <a:stretch/>
      </xdr:blipFill>
      <xdr:spPr>
        <a:xfrm>
          <a:off x="285751" y="11249025"/>
          <a:ext cx="5898568" cy="2458692"/>
        </a:xfrm>
        <a:prstGeom prst="rect">
          <a:avLst/>
        </a:prstGeom>
      </xdr:spPr>
    </xdr:pic>
    <xdr:clientData/>
  </xdr:twoCellAnchor>
  <xdr:twoCellAnchor editAs="oneCell">
    <xdr:from>
      <xdr:col>0</xdr:col>
      <xdr:colOff>358223</xdr:colOff>
      <xdr:row>76</xdr:row>
      <xdr:rowOff>104775</xdr:rowOff>
    </xdr:from>
    <xdr:to>
      <xdr:col>8</xdr:col>
      <xdr:colOff>89231</xdr:colOff>
      <xdr:row>84</xdr:row>
      <xdr:rowOff>133619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8223" y="14582775"/>
          <a:ext cx="5827008" cy="1552844"/>
        </a:xfrm>
        <a:prstGeom prst="rect">
          <a:avLst/>
        </a:prstGeom>
      </xdr:spPr>
    </xdr:pic>
    <xdr:clientData/>
  </xdr:twoCellAnchor>
  <xdr:twoCellAnchor editAs="oneCell">
    <xdr:from>
      <xdr:col>10</xdr:col>
      <xdr:colOff>728869</xdr:colOff>
      <xdr:row>20</xdr:row>
      <xdr:rowOff>40543</xdr:rowOff>
    </xdr:from>
    <xdr:to>
      <xdr:col>12</xdr:col>
      <xdr:colOff>305483</xdr:colOff>
      <xdr:row>26</xdr:row>
      <xdr:rowOff>185591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48869" y="3850543"/>
          <a:ext cx="1100614" cy="12880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</xdr:row>
      <xdr:rowOff>173935</xdr:rowOff>
    </xdr:from>
    <xdr:to>
      <xdr:col>16</xdr:col>
      <xdr:colOff>204371</xdr:colOff>
      <xdr:row>39</xdr:row>
      <xdr:rowOff>148189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0" y="5888935"/>
          <a:ext cx="5066262" cy="1688754"/>
        </a:xfrm>
        <a:prstGeom prst="rect">
          <a:avLst/>
        </a:prstGeom>
      </xdr:spPr>
    </xdr:pic>
    <xdr:clientData/>
  </xdr:twoCellAnchor>
  <xdr:twoCellAnchor editAs="oneCell">
    <xdr:from>
      <xdr:col>8</xdr:col>
      <xdr:colOff>712303</xdr:colOff>
      <xdr:row>39</xdr:row>
      <xdr:rowOff>57764</xdr:rowOff>
    </xdr:from>
    <xdr:to>
      <xdr:col>15</xdr:col>
      <xdr:colOff>145968</xdr:colOff>
      <xdr:row>53</xdr:row>
      <xdr:rowOff>189445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08303" y="7487264"/>
          <a:ext cx="4767665" cy="2798681"/>
        </a:xfrm>
        <a:prstGeom prst="rect">
          <a:avLst/>
        </a:prstGeom>
      </xdr:spPr>
    </xdr:pic>
    <xdr:clientData/>
  </xdr:twoCellAnchor>
  <xdr:twoCellAnchor editAs="oneCell">
    <xdr:from>
      <xdr:col>9</xdr:col>
      <xdr:colOff>165654</xdr:colOff>
      <xdr:row>54</xdr:row>
      <xdr:rowOff>31326</xdr:rowOff>
    </xdr:from>
    <xdr:to>
      <xdr:col>17</xdr:col>
      <xdr:colOff>113317</xdr:colOff>
      <xdr:row>73</xdr:row>
      <xdr:rowOff>121649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23654" y="10318326"/>
          <a:ext cx="5571554" cy="3709823"/>
        </a:xfrm>
        <a:prstGeom prst="rect">
          <a:avLst/>
        </a:prstGeom>
      </xdr:spPr>
    </xdr:pic>
    <xdr:clientData/>
  </xdr:twoCellAnchor>
  <xdr:twoCellAnchor editAs="oneCell">
    <xdr:from>
      <xdr:col>9</xdr:col>
      <xdr:colOff>281607</xdr:colOff>
      <xdr:row>75</xdr:row>
      <xdr:rowOff>129054</xdr:rowOff>
    </xdr:from>
    <xdr:to>
      <xdr:col>17</xdr:col>
      <xdr:colOff>22411</xdr:colOff>
      <xdr:row>92</xdr:row>
      <xdr:rowOff>135206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39607" y="14416554"/>
          <a:ext cx="5366157" cy="3244652"/>
        </a:xfrm>
        <a:prstGeom prst="rect">
          <a:avLst/>
        </a:prstGeom>
      </xdr:spPr>
    </xdr:pic>
    <xdr:clientData/>
  </xdr:twoCellAnchor>
  <xdr:twoCellAnchor editAs="oneCell">
    <xdr:from>
      <xdr:col>17</xdr:col>
      <xdr:colOff>214511</xdr:colOff>
      <xdr:row>12</xdr:row>
      <xdr:rowOff>167323</xdr:rowOff>
    </xdr:from>
    <xdr:to>
      <xdr:col>28</xdr:col>
      <xdr:colOff>481852</xdr:colOff>
      <xdr:row>57</xdr:row>
      <xdr:rowOff>92839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97864" y="2453323"/>
          <a:ext cx="7024488" cy="8498016"/>
        </a:xfrm>
        <a:prstGeom prst="rect">
          <a:avLst/>
        </a:prstGeom>
      </xdr:spPr>
    </xdr:pic>
    <xdr:clientData/>
  </xdr:twoCellAnchor>
  <xdr:twoCellAnchor editAs="oneCell">
    <xdr:from>
      <xdr:col>1</xdr:col>
      <xdr:colOff>17760</xdr:colOff>
      <xdr:row>44</xdr:row>
      <xdr:rowOff>73873</xdr:rowOff>
    </xdr:from>
    <xdr:to>
      <xdr:col>1</xdr:col>
      <xdr:colOff>99480</xdr:colOff>
      <xdr:row>44</xdr:row>
      <xdr:rowOff>115993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3EA8E528-21BE-86F0-742E-9A64593D3952}"/>
                </a:ext>
              </a:extLst>
            </xdr14:cNvPr>
            <xdr14:cNvContentPartPr/>
          </xdr14:nvContentPartPr>
          <xdr14:nvPr macro=""/>
          <xdr14:xfrm>
            <a:off x="779760" y="8455873"/>
            <a:ext cx="81720" cy="421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3EA8E528-21BE-86F0-742E-9A64593D395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71120" y="8446873"/>
              <a:ext cx="993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44640</xdr:colOff>
      <xdr:row>45</xdr:row>
      <xdr:rowOff>78133</xdr:rowOff>
    </xdr:from>
    <xdr:to>
      <xdr:col>6</xdr:col>
      <xdr:colOff>216720</xdr:colOff>
      <xdr:row>45</xdr:row>
      <xdr:rowOff>150853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569B0AA7-3901-A8D0-247A-75C7E50FEC97}"/>
                </a:ext>
              </a:extLst>
            </xdr14:cNvPr>
            <xdr14:cNvContentPartPr/>
          </xdr14:nvContentPartPr>
          <xdr14:nvPr macro=""/>
          <xdr14:xfrm>
            <a:off x="4616640" y="8650633"/>
            <a:ext cx="172080" cy="7272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569B0AA7-3901-A8D0-247A-75C7E50FEC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607640" y="8641633"/>
              <a:ext cx="18972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215280</xdr:colOff>
      <xdr:row>44</xdr:row>
      <xdr:rowOff>23833</xdr:rowOff>
    </xdr:from>
    <xdr:to>
      <xdr:col>6</xdr:col>
      <xdr:colOff>420840</xdr:colOff>
      <xdr:row>44</xdr:row>
      <xdr:rowOff>117433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5D5E2A78-F39E-1070-6873-3020CED235C4}"/>
                </a:ext>
              </a:extLst>
            </xdr14:cNvPr>
            <xdr14:cNvContentPartPr/>
          </xdr14:nvContentPartPr>
          <xdr14:nvPr macro=""/>
          <xdr14:xfrm>
            <a:off x="4787280" y="8405833"/>
            <a:ext cx="205560" cy="9360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5D5E2A78-F39E-1070-6873-3020CED235C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778280" y="8396833"/>
              <a:ext cx="223200" cy="11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190320</xdr:colOff>
      <xdr:row>46</xdr:row>
      <xdr:rowOff>183193</xdr:rowOff>
    </xdr:from>
    <xdr:to>
      <xdr:col>5</xdr:col>
      <xdr:colOff>397680</xdr:colOff>
      <xdr:row>47</xdr:row>
      <xdr:rowOff>74773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361A4843-CE73-F50B-9346-1471A24B370E}"/>
                </a:ext>
              </a:extLst>
            </xdr14:cNvPr>
            <xdr14:cNvContentPartPr/>
          </xdr14:nvContentPartPr>
          <xdr14:nvPr macro=""/>
          <xdr14:xfrm>
            <a:off x="4000320" y="8946193"/>
            <a:ext cx="207360" cy="8208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361A4843-CE73-F50B-9346-1471A24B370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991680" y="8937553"/>
              <a:ext cx="22500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74280</xdr:colOff>
      <xdr:row>45</xdr:row>
      <xdr:rowOff>143293</xdr:rowOff>
    </xdr:from>
    <xdr:to>
      <xdr:col>4</xdr:col>
      <xdr:colOff>397920</xdr:colOff>
      <xdr:row>46</xdr:row>
      <xdr:rowOff>57913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A8AF9EEA-766E-BE89-BA67-517392700812}"/>
                </a:ext>
              </a:extLst>
            </xdr14:cNvPr>
            <xdr14:cNvContentPartPr/>
          </xdr14:nvContentPartPr>
          <xdr14:nvPr macro=""/>
          <xdr14:xfrm>
            <a:off x="3122280" y="8715793"/>
            <a:ext cx="323640" cy="10512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A8AF9EEA-766E-BE89-BA67-51739270081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113640" y="8707153"/>
              <a:ext cx="34128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695400</xdr:colOff>
      <xdr:row>46</xdr:row>
      <xdr:rowOff>188593</xdr:rowOff>
    </xdr:from>
    <xdr:to>
      <xdr:col>3</xdr:col>
      <xdr:colOff>143280</xdr:colOff>
      <xdr:row>47</xdr:row>
      <xdr:rowOff>166573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E29AD1DB-8EC5-DE30-0586-FAD50265CC1B}"/>
                </a:ext>
              </a:extLst>
            </xdr14:cNvPr>
            <xdr14:cNvContentPartPr/>
          </xdr14:nvContentPartPr>
          <xdr14:nvPr macro=""/>
          <xdr14:xfrm>
            <a:off x="2219400" y="8951593"/>
            <a:ext cx="209880" cy="16848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E29AD1DB-8EC5-DE30-0586-FAD50265CC1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210760" y="8942593"/>
              <a:ext cx="22752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347760</xdr:colOff>
      <xdr:row>48</xdr:row>
      <xdr:rowOff>8473</xdr:rowOff>
    </xdr:from>
    <xdr:to>
      <xdr:col>3</xdr:col>
      <xdr:colOff>523440</xdr:colOff>
      <xdr:row>48</xdr:row>
      <xdr:rowOff>133393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628459CF-EB99-8B91-E376-36DED17ECF7E}"/>
                </a:ext>
              </a:extLst>
            </xdr14:cNvPr>
            <xdr14:cNvContentPartPr/>
          </xdr14:nvContentPartPr>
          <xdr14:nvPr macro=""/>
          <xdr14:xfrm>
            <a:off x="2633760" y="9152473"/>
            <a:ext cx="175680" cy="12492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628459CF-EB99-8B91-E376-36DED17ECF7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624760" y="9143833"/>
              <a:ext cx="19332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530087</xdr:colOff>
      <xdr:row>72</xdr:row>
      <xdr:rowOff>23536</xdr:rowOff>
    </xdr:from>
    <xdr:to>
      <xdr:col>7</xdr:col>
      <xdr:colOff>579782</xdr:colOff>
      <xdr:row>76</xdr:row>
      <xdr:rowOff>42790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C09973-6B1E-8BCE-A6EB-206F055DC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30087" y="13739536"/>
          <a:ext cx="5383695" cy="781254"/>
        </a:xfrm>
        <a:prstGeom prst="rect">
          <a:avLst/>
        </a:prstGeom>
      </xdr:spPr>
    </xdr:pic>
    <xdr:clientData/>
  </xdr:twoCellAnchor>
  <xdr:twoCellAnchor editAs="oneCell">
    <xdr:from>
      <xdr:col>1</xdr:col>
      <xdr:colOff>586152</xdr:colOff>
      <xdr:row>101</xdr:row>
      <xdr:rowOff>100706</xdr:rowOff>
    </xdr:from>
    <xdr:to>
      <xdr:col>7</xdr:col>
      <xdr:colOff>740020</xdr:colOff>
      <xdr:row>113</xdr:row>
      <xdr:rowOff>57145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C332122-F4AC-E4DC-972D-6849A93F9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48152" y="19341206"/>
          <a:ext cx="4725868" cy="2242439"/>
        </a:xfrm>
        <a:prstGeom prst="rect">
          <a:avLst/>
        </a:prstGeom>
      </xdr:spPr>
    </xdr:pic>
    <xdr:clientData/>
  </xdr:twoCellAnchor>
  <xdr:twoCellAnchor editAs="oneCell">
    <xdr:from>
      <xdr:col>7</xdr:col>
      <xdr:colOff>725365</xdr:colOff>
      <xdr:row>97</xdr:row>
      <xdr:rowOff>7853</xdr:rowOff>
    </xdr:from>
    <xdr:to>
      <xdr:col>13</xdr:col>
      <xdr:colOff>583085</xdr:colOff>
      <xdr:row>113</xdr:row>
      <xdr:rowOff>66871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D1B3F3F-229B-A72E-0183-0E2D18E36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59365" y="18486353"/>
          <a:ext cx="4429720" cy="3107018"/>
        </a:xfrm>
        <a:prstGeom prst="rect">
          <a:avLst/>
        </a:prstGeom>
      </xdr:spPr>
    </xdr:pic>
    <xdr:clientData/>
  </xdr:twoCellAnchor>
  <xdr:twoCellAnchor editAs="oneCell">
    <xdr:from>
      <xdr:col>1</xdr:col>
      <xdr:colOff>622789</xdr:colOff>
      <xdr:row>112</xdr:row>
      <xdr:rowOff>122156</xdr:rowOff>
    </xdr:from>
    <xdr:to>
      <xdr:col>9</xdr:col>
      <xdr:colOff>82033</xdr:colOff>
      <xdr:row>126</xdr:row>
      <xdr:rowOff>32172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F773AE6-F61B-BB0A-5AA0-0DD0FD723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84789" y="21458156"/>
          <a:ext cx="5555244" cy="2577016"/>
        </a:xfrm>
        <a:prstGeom prst="rect">
          <a:avLst/>
        </a:prstGeom>
      </xdr:spPr>
    </xdr:pic>
    <xdr:clientData/>
  </xdr:twoCellAnchor>
  <xdr:twoCellAnchor editAs="oneCell">
    <xdr:from>
      <xdr:col>8</xdr:col>
      <xdr:colOff>725365</xdr:colOff>
      <xdr:row>113</xdr:row>
      <xdr:rowOff>104549</xdr:rowOff>
    </xdr:from>
    <xdr:to>
      <xdr:col>15</xdr:col>
      <xdr:colOff>144529</xdr:colOff>
      <xdr:row>129</xdr:row>
      <xdr:rowOff>42071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BC8A1E7-2529-9EDB-CB58-0E40CB138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821365" y="21631049"/>
          <a:ext cx="4753164" cy="298552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7T03:17:35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227 117 24575,'0'-4'0,"-4"-1"0,-1-4 0,-4 0 0,0-3 0,-3 1 0,-3 2 0,1-1 0,-1 1 0,-2 3 0,2-3 0,0 1 0,-2 1 0,-2 3 0,-1 1 0,-2 2 0,4 0-8191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7T03:17:38.6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59 24575,'-7'26'0,"6"-25"0,0 0 0,0 1 0,1-1 0,-1 1 0,0-1 0,1 1 0,0-1 0,-1 1 0,1-1 0,0 1 0,-1-1 0,1 1 0,0-1 0,0 1 0,0 0 0,1-1 0,-1 1 0,0-1 0,0 1 0,1-1 0,-1 1 0,1-1 0,0 1 0,-1-1 0,1 0 0,0 1 0,0-1 0,0 0 0,1 2 0,5 4 0,0-1 0,0 0 0,0 0 0,1-1 0,0 0 0,0 0 0,0 0 0,1-1 0,0-1 0,0 0 0,0 0 0,13 2 0,-9-2 0,-1-1 0,1 0 0,0-1 0,0 0 0,0-2 0,0 1 0,0-1 0,19-5 0,-24 3 0,0-1 0,0 1 0,-1-2 0,1 1 0,-1-1 0,0 0 0,-1 0 0,1-1 0,-1 0 0,0 0 0,9-13 0,-7 10 0,0-1 0,1 2 0,0-1 0,16-11 0,-17 15-170,-1-1-1,0 0 0,0-1 1,-1 0-1,0 0 0,0 0 1,9-15-1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7T03:17:40.3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0 233 24575,'10'1'0,"0"0"0,0 0 0,-1 1 0,11 4 0,35 5 0,-47-10 0,24 1 0,-1-1 0,54-5 0,-76 2 0,1 0 0,-1 0 0,0 0 0,1-1 0,-1-1 0,0 1 0,-1-1 0,1-1 0,-1 0 0,1 0 0,-2-1 0,1 0 0,7-7 0,16-19 0,55-72 0,-39 59-1365,-39 33-5461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7T03:17:41.6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1 112 24575,'8'0'0,"0"1"0,1 1 0,-1-1 0,0 1 0,0 0 0,0 1 0,-1 0 0,1 0 0,-1 1 0,1 0 0,-1 0 0,0 0 0,-1 1 0,1 0 0,9 10 0,-5-6 0,-5-3 0,1-1 0,0 0 0,0-1 0,0 1 0,1-2 0,-1 1 0,1-1 0,0 0 0,0 0 0,0-1 0,0 0 0,1 0 0,-1-1 0,1-1 0,-1 1 0,1-1 0,-1 0 0,0-1 0,1 0 0,-1-1 0,0 1 0,1-1 0,-1-1 0,0 0 0,-1 0 0,1 0 0,0-1 0,12-9 0,26-20 0,-31 23 0,1-1 0,-2 0 0,1-1 0,-1-1 0,-1 0 0,-1-1 0,14-18 0,-20 24-94,-5 7 20,1-1-1,-1 0 0,1 1 0,-1-1 1,0 0-1,0 0 0,1 1 0,-1-1 0,-1 0 1,1 0-1,0 0 0,0 0 0,-1-1 0,1 1 1,-1 0-1,0-2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7T03:37:06.7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1 292 24575,'50'-1'0,"0"-2"0,0-3 0,0-1 0,-1-3 0,75-25 0,-50 3 0,-54 21 0,1 2 0,24-8 0,-19 8 0,0-1 0,0-2 0,41-25 0,-5 3 0,-48 27 30,1 2 0,28-8 0,-31 10-273,0 0 1,-1-1-1,1 0 1,-1-1-1,17-9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7T03:43:37.0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1 442 24575,'0'1'0,"1"0"0,-1 0 0,1 0 0,-1 0 0,1 0 0,-1 0 0,1 0 0,-1 0 0,1 0 0,0 0 0,0-1 0,-1 1 0,1 0 0,0 0 0,0-1 0,0 1 0,0-1 0,0 1 0,0-1 0,0 1 0,0-1 0,0 1 0,0-1 0,0 0 0,0 0 0,0 0 0,2 1 0,35 3 0,-34-4 0,7 1 0,-1 0 0,1-1 0,0 0 0,-1-1 0,1 0 0,-1-1 0,1 0 0,-1-1 0,0 0 0,0 0 0,0-1 0,0-1 0,-1 1 0,0-2 0,0 1 0,0-1 0,0 0 0,-1-1 0,0 0 0,13-16 0,18-20 0,-18 18 0,42-37 0,-54 54 0,-1-1 0,0 0 0,0-1 0,-1 0 0,0 0 0,5-12 0,24-33 0,33-48-1365,-57 90-5461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7T03:59:38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24575,'1'1'0,"-1"0"0,1 0 0,-1 0 0,1 0 0,-1 0 0,1-1 0,-1 1 0,1 0 0,0 0 0,-1 0 0,1 0 0,0-1 0,0 1 0,0 0 0,0-1 0,0 1 0,0-1 0,-1 1 0,1-1 0,0 1 0,1-1 0,-1 0 0,0 1 0,0-1 0,0 0 0,0 0 0,2 0 0,34 5 0,-32-5 0,11 1 0,15 1 0,60-3 0,-82 0 0,0 0 0,0-1 0,0 0 0,-1-1 0,1 1 0,-1-1 0,0-1 0,0 0 0,0 0 0,0-1 0,10-7 0,-13 7 0,19-14 0,0-1 0,-2-1 0,23-27 0,-39 40 0,0-1 0,-1 0 0,1 0 0,-2 0 0,1-1 0,-1 1 0,-1-1 0,1 0 0,-2 0 0,0-1 0,0 1 0,0 0 0,-1-12 0,-1-1-1365,-1 3-5461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07D2-A465-4954-88F0-8FB10D3E57CB}">
  <dimension ref="A1"/>
  <sheetViews>
    <sheetView topLeftCell="A6" zoomScale="70" zoomScaleNormal="70" workbookViewId="0">
      <selection activeCell="G13" sqref="G13"/>
    </sheetView>
  </sheetViews>
  <sheetFormatPr baseColWidth="10" defaultRowHeight="15"/>
  <sheetData/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Acrobat.pdfxml.1" shapeId="2049" r:id="rId4">
          <objectPr defaultSize="0" autoPict="0" r:id="rId5">
            <anchor moveWithCells="1">
              <from>
                <xdr:col>0</xdr:col>
                <xdr:colOff>295275</xdr:colOff>
                <xdr:row>2</xdr:row>
                <xdr:rowOff>152400</xdr:rowOff>
              </from>
              <to>
                <xdr:col>9</xdr:col>
                <xdr:colOff>152400</xdr:colOff>
                <xdr:row>48</xdr:row>
                <xdr:rowOff>66675</xdr:rowOff>
              </to>
            </anchor>
          </objectPr>
        </oleObject>
      </mc:Choice>
      <mc:Fallback>
        <oleObject progId="Acrobat.pdfxml.1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E30D-5D05-4CC0-931E-D493D62AC3FC}">
  <dimension ref="B5:AI39"/>
  <sheetViews>
    <sheetView topLeftCell="A6" zoomScale="85" zoomScaleNormal="85" workbookViewId="0">
      <selection activeCell="U22" sqref="U22"/>
    </sheetView>
  </sheetViews>
  <sheetFormatPr baseColWidth="10" defaultRowHeight="15"/>
  <sheetData>
    <row r="5" spans="12:22">
      <c r="V5" s="4" t="s">
        <v>28</v>
      </c>
    </row>
    <row r="8" spans="12:22">
      <c r="L8" t="s">
        <v>0</v>
      </c>
      <c r="M8">
        <v>10</v>
      </c>
      <c r="N8" t="s">
        <v>1</v>
      </c>
      <c r="O8" s="1" t="s">
        <v>2</v>
      </c>
    </row>
    <row r="10" spans="12:22">
      <c r="L10" s="1" t="s">
        <v>3</v>
      </c>
    </row>
    <row r="12" spans="12:22">
      <c r="L12" s="2" t="s">
        <v>4</v>
      </c>
      <c r="M12">
        <v>2E-3</v>
      </c>
      <c r="O12" s="1" t="s">
        <v>5</v>
      </c>
    </row>
    <row r="14" spans="12:22">
      <c r="L14" s="1" t="s">
        <v>27</v>
      </c>
    </row>
    <row r="16" spans="12:22">
      <c r="L16" t="s">
        <v>6</v>
      </c>
      <c r="M16">
        <v>8</v>
      </c>
      <c r="O16" s="1" t="s">
        <v>9</v>
      </c>
    </row>
    <row r="17" spans="12:35">
      <c r="L17" t="s">
        <v>7</v>
      </c>
      <c r="M17">
        <v>1</v>
      </c>
      <c r="AB17" s="3" t="s">
        <v>29</v>
      </c>
    </row>
    <row r="18" spans="12:35">
      <c r="L18" t="s">
        <v>8</v>
      </c>
      <c r="M18">
        <v>2.3029999999999999</v>
      </c>
    </row>
    <row r="21" spans="12:35">
      <c r="L21" s="1" t="s">
        <v>10</v>
      </c>
      <c r="N21" s="2"/>
      <c r="O21" s="2"/>
    </row>
    <row r="22" spans="12:35">
      <c r="Q22" t="s">
        <v>35</v>
      </c>
    </row>
    <row r="26" spans="12:35">
      <c r="AC26" t="s">
        <v>30</v>
      </c>
    </row>
    <row r="27" spans="12:35">
      <c r="L27" s="3" t="s">
        <v>11</v>
      </c>
      <c r="AC27" t="s">
        <v>31</v>
      </c>
    </row>
    <row r="28" spans="12:35">
      <c r="M28" t="s">
        <v>13</v>
      </c>
      <c r="AC28" t="s">
        <v>32</v>
      </c>
    </row>
    <row r="29" spans="12:35">
      <c r="M29" t="s">
        <v>12</v>
      </c>
      <c r="AC29" t="s">
        <v>33</v>
      </c>
    </row>
    <row r="30" spans="12:35">
      <c r="AC30" t="s">
        <v>34</v>
      </c>
    </row>
    <row r="32" spans="12:35">
      <c r="M32" s="2" t="s">
        <v>14</v>
      </c>
      <c r="N32">
        <v>0.1</v>
      </c>
      <c r="AC32" t="s">
        <v>41</v>
      </c>
      <c r="AI32" s="1" t="s">
        <v>40</v>
      </c>
    </row>
    <row r="33" spans="2:35">
      <c r="AC33" t="s">
        <v>36</v>
      </c>
    </row>
    <row r="34" spans="2:35">
      <c r="AC34" t="s">
        <v>37</v>
      </c>
    </row>
    <row r="35" spans="2:35">
      <c r="AC35" t="s">
        <v>38</v>
      </c>
      <c r="AI35" s="1" t="s">
        <v>39</v>
      </c>
    </row>
    <row r="39" spans="2:35">
      <c r="B39" t="s">
        <v>42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A0F8-4464-4423-8869-1D2F37FAD1B4}">
  <dimension ref="B2:AF101"/>
  <sheetViews>
    <sheetView tabSelected="1" topLeftCell="A91" zoomScale="130" zoomScaleNormal="130" workbookViewId="0">
      <selection activeCell="K123" sqref="K122:K123"/>
    </sheetView>
  </sheetViews>
  <sheetFormatPr baseColWidth="10" defaultRowHeight="15"/>
  <cols>
    <col min="16" max="16" width="4.28515625" customWidth="1"/>
    <col min="23" max="23" width="3.28515625" customWidth="1"/>
    <col min="25" max="25" width="3.140625" customWidth="1"/>
    <col min="28" max="28" width="3.28515625" customWidth="1"/>
    <col min="29" max="29" width="13.42578125" customWidth="1"/>
    <col min="30" max="30" width="4.140625" customWidth="1"/>
  </cols>
  <sheetData>
    <row r="2" spans="10:32">
      <c r="Z2" t="s">
        <v>45</v>
      </c>
      <c r="AC2" t="s">
        <v>56</v>
      </c>
      <c r="AE2" t="s">
        <v>24</v>
      </c>
      <c r="AF2" t="s">
        <v>52</v>
      </c>
    </row>
    <row r="3" spans="10:32">
      <c r="J3" t="s">
        <v>60</v>
      </c>
      <c r="T3" t="s">
        <v>53</v>
      </c>
      <c r="U3" t="s">
        <v>26</v>
      </c>
      <c r="V3" t="s">
        <v>58</v>
      </c>
      <c r="X3" t="s">
        <v>59</v>
      </c>
      <c r="Z3" t="s">
        <v>43</v>
      </c>
      <c r="AA3" t="s">
        <v>57</v>
      </c>
      <c r="AC3" t="s">
        <v>55</v>
      </c>
      <c r="AE3" t="s">
        <v>47</v>
      </c>
      <c r="AF3" t="s">
        <v>46</v>
      </c>
    </row>
    <row r="4" spans="10:32">
      <c r="J4" t="s">
        <v>15</v>
      </c>
      <c r="K4">
        <v>10</v>
      </c>
      <c r="T4">
        <v>1</v>
      </c>
      <c r="U4">
        <v>10</v>
      </c>
      <c r="V4">
        <v>0.23</v>
      </c>
      <c r="W4" t="s">
        <v>54</v>
      </c>
      <c r="X4">
        <v>0.25</v>
      </c>
      <c r="Y4" t="s">
        <v>54</v>
      </c>
      <c r="Z4">
        <f t="shared" ref="Z4:Z11" si="0">Z5+$O$13</f>
        <v>3745</v>
      </c>
      <c r="AA4">
        <f t="shared" ref="AA4:AA13" si="1">V4*2+X4*2</f>
        <v>0.96</v>
      </c>
      <c r="AB4" t="s">
        <v>54</v>
      </c>
      <c r="AC4">
        <f t="shared" ref="AC4:AC13" si="2">12*AA4/(Z4/100)^3</f>
        <v>2.1932948202408424E-4</v>
      </c>
      <c r="AD4" t="s">
        <v>54</v>
      </c>
      <c r="AE4">
        <f>K12</f>
        <v>400.35</v>
      </c>
      <c r="AF4">
        <f>AE4/$O$12</f>
        <v>40.852040816326529</v>
      </c>
    </row>
    <row r="5" spans="10:32">
      <c r="J5" t="s">
        <v>16</v>
      </c>
      <c r="K5" t="s">
        <v>17</v>
      </c>
      <c r="T5">
        <v>2</v>
      </c>
      <c r="U5">
        <v>9</v>
      </c>
      <c r="V5">
        <v>0.23</v>
      </c>
      <c r="W5" t="s">
        <v>54</v>
      </c>
      <c r="X5">
        <v>0.25</v>
      </c>
      <c r="Y5" t="s">
        <v>54</v>
      </c>
      <c r="Z5">
        <f t="shared" si="0"/>
        <v>3380</v>
      </c>
      <c r="AA5">
        <f t="shared" si="1"/>
        <v>0.96</v>
      </c>
      <c r="AB5" t="s">
        <v>54</v>
      </c>
      <c r="AC5">
        <f t="shared" si="2"/>
        <v>2.9833374388752489E-4</v>
      </c>
      <c r="AD5" t="s">
        <v>54</v>
      </c>
      <c r="AE5">
        <f>$K$13</f>
        <v>480.4</v>
      </c>
      <c r="AF5">
        <f t="shared" ref="AF5:AF13" si="3">AE5/$O$12</f>
        <v>49.020408163265301</v>
      </c>
    </row>
    <row r="6" spans="10:32">
      <c r="J6" t="s">
        <v>18</v>
      </c>
      <c r="K6" t="s">
        <v>19</v>
      </c>
      <c r="T6">
        <v>3</v>
      </c>
      <c r="U6">
        <v>8</v>
      </c>
      <c r="V6">
        <v>0.28000000000000003</v>
      </c>
      <c r="W6" t="s">
        <v>54</v>
      </c>
      <c r="X6">
        <v>0.38</v>
      </c>
      <c r="Y6" t="s">
        <v>54</v>
      </c>
      <c r="Z6">
        <f t="shared" si="0"/>
        <v>3015</v>
      </c>
      <c r="AA6">
        <f t="shared" si="1"/>
        <v>1.32</v>
      </c>
      <c r="AB6" t="s">
        <v>54</v>
      </c>
      <c r="AC6">
        <f t="shared" si="2"/>
        <v>5.7795393879508841E-4</v>
      </c>
      <c r="AD6" t="s">
        <v>54</v>
      </c>
      <c r="AE6">
        <f t="shared" ref="AE6:AE13" si="4">$K$13</f>
        <v>480.4</v>
      </c>
      <c r="AF6">
        <f t="shared" si="3"/>
        <v>49.020408163265301</v>
      </c>
    </row>
    <row r="7" spans="10:32">
      <c r="T7">
        <v>4</v>
      </c>
      <c r="U7">
        <v>7</v>
      </c>
      <c r="V7">
        <v>0.28000000000000003</v>
      </c>
      <c r="W7" t="s">
        <v>54</v>
      </c>
      <c r="X7">
        <v>0.38</v>
      </c>
      <c r="Y7" t="s">
        <v>54</v>
      </c>
      <c r="Z7">
        <f t="shared" si="0"/>
        <v>2650</v>
      </c>
      <c r="AA7">
        <f t="shared" si="1"/>
        <v>1.32</v>
      </c>
      <c r="AB7" t="s">
        <v>54</v>
      </c>
      <c r="AC7">
        <f t="shared" si="2"/>
        <v>8.511724443668263E-4</v>
      </c>
      <c r="AD7" t="s">
        <v>54</v>
      </c>
      <c r="AE7">
        <f t="shared" si="4"/>
        <v>480.4</v>
      </c>
      <c r="AF7">
        <f t="shared" si="3"/>
        <v>49.020408163265301</v>
      </c>
    </row>
    <row r="8" spans="10:32">
      <c r="J8" t="s">
        <v>20</v>
      </c>
      <c r="K8" t="s">
        <v>21</v>
      </c>
      <c r="T8">
        <v>5</v>
      </c>
      <c r="U8">
        <v>6</v>
      </c>
      <c r="V8">
        <v>0.38</v>
      </c>
      <c r="W8" t="s">
        <v>54</v>
      </c>
      <c r="X8">
        <v>0.53</v>
      </c>
      <c r="Y8" t="s">
        <v>54</v>
      </c>
      <c r="Z8">
        <f t="shared" si="0"/>
        <v>2285</v>
      </c>
      <c r="AA8">
        <f t="shared" si="1"/>
        <v>1.82</v>
      </c>
      <c r="AB8" t="s">
        <v>54</v>
      </c>
      <c r="AC8">
        <f t="shared" si="2"/>
        <v>1.8306023722205332E-3</v>
      </c>
      <c r="AD8" t="s">
        <v>54</v>
      </c>
      <c r="AE8">
        <f t="shared" si="4"/>
        <v>480.4</v>
      </c>
      <c r="AF8">
        <f t="shared" si="3"/>
        <v>49.020408163265301</v>
      </c>
    </row>
    <row r="9" spans="10:32">
      <c r="K9" t="s">
        <v>22</v>
      </c>
      <c r="T9">
        <v>6</v>
      </c>
      <c r="U9">
        <v>5</v>
      </c>
      <c r="V9">
        <v>0.38</v>
      </c>
      <c r="W9" t="s">
        <v>54</v>
      </c>
      <c r="X9">
        <v>0.53</v>
      </c>
      <c r="Y9" t="s">
        <v>54</v>
      </c>
      <c r="Z9">
        <f t="shared" si="0"/>
        <v>1920</v>
      </c>
      <c r="AA9">
        <f t="shared" si="1"/>
        <v>1.82</v>
      </c>
      <c r="AB9" t="s">
        <v>54</v>
      </c>
      <c r="AC9">
        <f t="shared" si="2"/>
        <v>3.085666232638889E-3</v>
      </c>
      <c r="AD9" t="s">
        <v>54</v>
      </c>
      <c r="AE9">
        <f t="shared" si="4"/>
        <v>480.4</v>
      </c>
      <c r="AF9">
        <f t="shared" si="3"/>
        <v>49.020408163265301</v>
      </c>
    </row>
    <row r="10" spans="10:32">
      <c r="T10">
        <v>7</v>
      </c>
      <c r="U10">
        <v>4</v>
      </c>
      <c r="V10">
        <v>0.46</v>
      </c>
      <c r="W10" t="s">
        <v>54</v>
      </c>
      <c r="X10">
        <v>0.65</v>
      </c>
      <c r="Y10" t="s">
        <v>54</v>
      </c>
      <c r="Z10">
        <f t="shared" si="0"/>
        <v>1555</v>
      </c>
      <c r="AA10">
        <f t="shared" si="1"/>
        <v>2.2200000000000002</v>
      </c>
      <c r="AB10" t="s">
        <v>54</v>
      </c>
      <c r="AC10">
        <f t="shared" si="2"/>
        <v>7.0850519731713493E-3</v>
      </c>
      <c r="AD10" t="s">
        <v>54</v>
      </c>
      <c r="AE10">
        <f t="shared" si="4"/>
        <v>480.4</v>
      </c>
      <c r="AF10">
        <f t="shared" si="3"/>
        <v>49.020408163265301</v>
      </c>
    </row>
    <row r="11" spans="10:32">
      <c r="N11" t="s">
        <v>49</v>
      </c>
      <c r="O11">
        <v>980</v>
      </c>
      <c r="P11" t="s">
        <v>51</v>
      </c>
      <c r="Q11" t="s">
        <v>48</v>
      </c>
      <c r="T11">
        <v>8</v>
      </c>
      <c r="U11">
        <v>3</v>
      </c>
      <c r="V11">
        <v>0.46</v>
      </c>
      <c r="W11" t="s">
        <v>54</v>
      </c>
      <c r="X11">
        <v>0.65</v>
      </c>
      <c r="Y11" t="s">
        <v>54</v>
      </c>
      <c r="Z11">
        <f t="shared" si="0"/>
        <v>1190</v>
      </c>
      <c r="AA11">
        <f t="shared" si="1"/>
        <v>2.2200000000000002</v>
      </c>
      <c r="AB11" t="s">
        <v>54</v>
      </c>
      <c r="AC11">
        <f t="shared" si="2"/>
        <v>1.580859728963261E-2</v>
      </c>
      <c r="AD11" t="s">
        <v>54</v>
      </c>
      <c r="AE11">
        <f t="shared" si="4"/>
        <v>480.4</v>
      </c>
      <c r="AF11">
        <f t="shared" si="3"/>
        <v>49.020408163265301</v>
      </c>
    </row>
    <row r="12" spans="10:32">
      <c r="J12" t="s">
        <v>23</v>
      </c>
      <c r="K12">
        <v>400.35</v>
      </c>
      <c r="L12" t="s">
        <v>24</v>
      </c>
      <c r="N12" t="s">
        <v>49</v>
      </c>
      <c r="O12">
        <v>9.8000000000000007</v>
      </c>
      <c r="P12" t="s">
        <v>50</v>
      </c>
      <c r="T12">
        <v>9</v>
      </c>
      <c r="U12">
        <v>2</v>
      </c>
      <c r="V12">
        <v>0.65</v>
      </c>
      <c r="W12" t="s">
        <v>54</v>
      </c>
      <c r="X12">
        <v>1</v>
      </c>
      <c r="Y12" t="s">
        <v>54</v>
      </c>
      <c r="Z12">
        <f>Z13+$O$13</f>
        <v>825</v>
      </c>
      <c r="AA12">
        <f t="shared" si="1"/>
        <v>3.3</v>
      </c>
      <c r="AB12" t="s">
        <v>54</v>
      </c>
      <c r="AC12">
        <f t="shared" si="2"/>
        <v>7.0523415977961426E-2</v>
      </c>
      <c r="AD12" t="s">
        <v>54</v>
      </c>
      <c r="AE12">
        <f t="shared" si="4"/>
        <v>480.4</v>
      </c>
      <c r="AF12">
        <f t="shared" si="3"/>
        <v>49.020408163265301</v>
      </c>
    </row>
    <row r="13" spans="10:32">
      <c r="J13" t="s">
        <v>25</v>
      </c>
      <c r="K13">
        <v>480.4</v>
      </c>
      <c r="L13" t="s">
        <v>24</v>
      </c>
      <c r="N13" t="s">
        <v>44</v>
      </c>
      <c r="O13">
        <v>365</v>
      </c>
      <c r="P13" t="s">
        <v>45</v>
      </c>
      <c r="T13">
        <v>10</v>
      </c>
      <c r="U13">
        <v>1</v>
      </c>
      <c r="V13">
        <v>0.65</v>
      </c>
      <c r="W13" t="s">
        <v>54</v>
      </c>
      <c r="X13">
        <v>1</v>
      </c>
      <c r="Y13" t="s">
        <v>54</v>
      </c>
      <c r="Z13">
        <v>460</v>
      </c>
      <c r="AA13">
        <f t="shared" si="1"/>
        <v>3.3</v>
      </c>
      <c r="AB13" t="s">
        <v>54</v>
      </c>
      <c r="AC13">
        <f t="shared" si="2"/>
        <v>0.40683816881729273</v>
      </c>
      <c r="AD13" t="s">
        <v>54</v>
      </c>
      <c r="AE13">
        <f t="shared" si="4"/>
        <v>480.4</v>
      </c>
      <c r="AF13">
        <f t="shared" si="3"/>
        <v>49.020408163265301</v>
      </c>
    </row>
    <row r="18" spans="10:12">
      <c r="J18" t="s">
        <v>61</v>
      </c>
      <c r="K18" t="s">
        <v>62</v>
      </c>
      <c r="L18" t="s">
        <v>60</v>
      </c>
    </row>
    <row r="19" spans="10:12">
      <c r="J19" t="s">
        <v>63</v>
      </c>
      <c r="K19">
        <v>2</v>
      </c>
      <c r="L19" t="s">
        <v>64</v>
      </c>
    </row>
    <row r="24" spans="10:12">
      <c r="J24" t="s">
        <v>65</v>
      </c>
    </row>
    <row r="28" spans="10:12">
      <c r="J28" t="s">
        <v>0</v>
      </c>
      <c r="K28">
        <v>7</v>
      </c>
      <c r="L28" t="s">
        <v>66</v>
      </c>
    </row>
    <row r="29" spans="10:12">
      <c r="J29" t="s">
        <v>67</v>
      </c>
      <c r="K29">
        <v>11</v>
      </c>
      <c r="L29" t="s">
        <v>66</v>
      </c>
    </row>
    <row r="101" spans="2:2">
      <c r="B101" t="s">
        <v>68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Pregunta 1</vt:lpstr>
      <vt:lpstr>Pregunta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Contreras R</dc:creator>
  <cp:lastModifiedBy>Alexis Contreras R</cp:lastModifiedBy>
  <dcterms:created xsi:type="dcterms:W3CDTF">2022-07-22T06:43:39Z</dcterms:created>
  <dcterms:modified xsi:type="dcterms:W3CDTF">2022-07-27T07:21:11Z</dcterms:modified>
</cp:coreProperties>
</file>