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stadistica\"/>
    </mc:Choice>
  </mc:AlternateContent>
  <bookViews>
    <workbookView xWindow="0" yWindow="0" windowWidth="20490" windowHeight="7650" activeTab="5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  <sheet name="Hoja1" sheetId="7" r:id="rId6"/>
  </sheets>
  <definedNames>
    <definedName name="_xlchart.0" hidden="1">Hoja1!$F$15:$F$20</definedName>
    <definedName name="_xlchart.1" hidden="1">Hoja1!$G$15:$G$20</definedName>
    <definedName name="_xlchart.2" hidden="1">Hoja1!$I$15:$I$20</definedName>
    <definedName name="_xlchart.3" hidden="1">Hoja1!$F$15:$F$20</definedName>
    <definedName name="_xlchart.4" hidden="1">Hoja1!$G$15:$G$20</definedName>
    <definedName name="_xlchart.5" hidden="1">Hoja1!$I$15:$I$20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7" l="1"/>
  <c r="H15" i="7"/>
  <c r="G15" i="7"/>
  <c r="F15" i="7"/>
  <c r="C14" i="6"/>
  <c r="C15" i="6"/>
  <c r="C18" i="7"/>
  <c r="C16" i="7"/>
  <c r="C15" i="7"/>
  <c r="C14" i="7"/>
  <c r="F16" i="7" l="1"/>
  <c r="H20" i="6"/>
  <c r="H21" i="6" s="1"/>
  <c r="H22" i="6" s="1"/>
  <c r="H23" i="6" s="1"/>
  <c r="H19" i="6"/>
  <c r="H18" i="6"/>
  <c r="G24" i="6"/>
  <c r="G19" i="6"/>
  <c r="G20" i="6"/>
  <c r="G21" i="6"/>
  <c r="G22" i="6"/>
  <c r="G23" i="6"/>
  <c r="G18" i="6"/>
  <c r="E24" i="6"/>
  <c r="F21" i="6"/>
  <c r="F22" i="6" s="1"/>
  <c r="F23" i="6" s="1"/>
  <c r="F20" i="6"/>
  <c r="F19" i="6"/>
  <c r="G16" i="7" l="1"/>
  <c r="H16" i="7" s="1"/>
  <c r="E18" i="6" a="1"/>
  <c r="E19" i="6" s="1"/>
  <c r="D19" i="6"/>
  <c r="D20" i="6"/>
  <c r="D21" i="6"/>
  <c r="D22" i="6"/>
  <c r="D23" i="6"/>
  <c r="D18" i="6"/>
  <c r="B20" i="6"/>
  <c r="B19" i="6"/>
  <c r="C19" i="6" s="1"/>
  <c r="C20" i="6"/>
  <c r="B21" i="6" s="1"/>
  <c r="C21" i="6" s="1"/>
  <c r="B22" i="6" s="1"/>
  <c r="C22" i="6" s="1"/>
  <c r="B23" i="6" s="1"/>
  <c r="C23" i="6" s="1"/>
  <c r="C18" i="6"/>
  <c r="B18" i="6"/>
  <c r="C13" i="6"/>
  <c r="C11" i="6"/>
  <c r="C12" i="6"/>
  <c r="D12" i="6"/>
  <c r="C9" i="6"/>
  <c r="C10" i="6"/>
  <c r="F8" i="5"/>
  <c r="F9" i="5" s="1"/>
  <c r="F7" i="5"/>
  <c r="D8" i="5"/>
  <c r="D9" i="5" s="1"/>
  <c r="D7" i="5"/>
  <c r="E10" i="5"/>
  <c r="D18" i="4"/>
  <c r="E7" i="5"/>
  <c r="E8" i="5"/>
  <c r="E9" i="5"/>
  <c r="E6" i="5"/>
  <c r="C10" i="5"/>
  <c r="C9" i="5"/>
  <c r="C7" i="5"/>
  <c r="C8" i="5"/>
  <c r="C6" i="5"/>
  <c r="D12" i="4"/>
  <c r="D14" i="4"/>
  <c r="D15" i="4"/>
  <c r="D16" i="4"/>
  <c r="D17" i="4"/>
  <c r="C18" i="4"/>
  <c r="D13" i="4"/>
  <c r="C17" i="4"/>
  <c r="C13" i="4"/>
  <c r="C14" i="4"/>
  <c r="C15" i="4"/>
  <c r="C16" i="4"/>
  <c r="C12" i="4"/>
  <c r="F17" i="7" l="1"/>
  <c r="E23" i="6"/>
  <c r="E20" i="6"/>
  <c r="E18" i="6"/>
  <c r="E22" i="6"/>
  <c r="E21" i="6"/>
  <c r="D11" i="3"/>
  <c r="E11" i="3"/>
  <c r="F11" i="3"/>
  <c r="G11" i="3"/>
  <c r="H11" i="3"/>
  <c r="I11" i="3"/>
  <c r="J11" i="3"/>
  <c r="K11" i="3"/>
  <c r="L11" i="3"/>
  <c r="D12" i="3"/>
  <c r="E12" i="3"/>
  <c r="F12" i="3"/>
  <c r="G12" i="3"/>
  <c r="H12" i="3"/>
  <c r="I12" i="3"/>
  <c r="J12" i="3"/>
  <c r="K12" i="3"/>
  <c r="L12" i="3"/>
  <c r="D13" i="3"/>
  <c r="E13" i="3"/>
  <c r="F13" i="3"/>
  <c r="G13" i="3"/>
  <c r="H13" i="3"/>
  <c r="I13" i="3"/>
  <c r="J13" i="3"/>
  <c r="K13" i="3"/>
  <c r="L13" i="3"/>
  <c r="D14" i="3"/>
  <c r="E14" i="3"/>
  <c r="F14" i="3"/>
  <c r="G14" i="3"/>
  <c r="H14" i="3"/>
  <c r="I14" i="3"/>
  <c r="J14" i="3"/>
  <c r="K14" i="3"/>
  <c r="L14" i="3"/>
  <c r="D15" i="3"/>
  <c r="E15" i="3"/>
  <c r="F15" i="3"/>
  <c r="G15" i="3"/>
  <c r="H15" i="3"/>
  <c r="I15" i="3"/>
  <c r="J15" i="3"/>
  <c r="K15" i="3"/>
  <c r="L15" i="3"/>
  <c r="D16" i="3"/>
  <c r="E16" i="3"/>
  <c r="F16" i="3"/>
  <c r="G16" i="3"/>
  <c r="H16" i="3"/>
  <c r="I16" i="3"/>
  <c r="J16" i="3"/>
  <c r="K16" i="3"/>
  <c r="L16" i="3"/>
  <c r="D17" i="3"/>
  <c r="E17" i="3"/>
  <c r="F17" i="3"/>
  <c r="G17" i="3"/>
  <c r="H17" i="3"/>
  <c r="I17" i="3"/>
  <c r="J17" i="3"/>
  <c r="K17" i="3"/>
  <c r="L17" i="3"/>
  <c r="D18" i="3"/>
  <c r="E18" i="3"/>
  <c r="F18" i="3"/>
  <c r="G18" i="3"/>
  <c r="H18" i="3"/>
  <c r="I18" i="3"/>
  <c r="J18" i="3"/>
  <c r="K18" i="3"/>
  <c r="L18" i="3"/>
  <c r="D19" i="3"/>
  <c r="E19" i="3"/>
  <c r="F19" i="3"/>
  <c r="G19" i="3"/>
  <c r="H19" i="3"/>
  <c r="I19" i="3"/>
  <c r="J19" i="3"/>
  <c r="K19" i="3"/>
  <c r="L19" i="3"/>
  <c r="D20" i="3"/>
  <c r="E20" i="3"/>
  <c r="F20" i="3"/>
  <c r="G20" i="3"/>
  <c r="H20" i="3"/>
  <c r="I20" i="3"/>
  <c r="J20" i="3"/>
  <c r="K20" i="3"/>
  <c r="L20" i="3"/>
  <c r="C12" i="3"/>
  <c r="C13" i="3"/>
  <c r="C14" i="3"/>
  <c r="C15" i="3"/>
  <c r="C16" i="3"/>
  <c r="C17" i="3"/>
  <c r="C18" i="3"/>
  <c r="C19" i="3"/>
  <c r="C20" i="3"/>
  <c r="C11" i="3"/>
  <c r="E20" i="2"/>
  <c r="F16" i="2"/>
  <c r="F17" i="2"/>
  <c r="F18" i="2" s="1"/>
  <c r="F19" i="2" s="1"/>
  <c r="F15" i="2"/>
  <c r="F14" i="2"/>
  <c r="D16" i="2"/>
  <c r="D17" i="2"/>
  <c r="D18" i="2"/>
  <c r="D19" i="2"/>
  <c r="D15" i="2"/>
  <c r="G4" i="3"/>
  <c r="G5" i="3"/>
  <c r="G3" i="3"/>
  <c r="C15" i="2"/>
  <c r="C16" i="2"/>
  <c r="C17" i="2"/>
  <c r="C18" i="2"/>
  <c r="C19" i="2"/>
  <c r="C14" i="2"/>
  <c r="E4" i="3"/>
  <c r="E5" i="3"/>
  <c r="F3" i="3"/>
  <c r="E3" i="3"/>
  <c r="F4" i="3"/>
  <c r="F5" i="3"/>
  <c r="G17" i="7" l="1"/>
  <c r="H17" i="7" s="1"/>
  <c r="C20" i="2"/>
  <c r="E17" i="2" s="1"/>
  <c r="F18" i="7" l="1"/>
  <c r="E14" i="2"/>
  <c r="E16" i="2"/>
  <c r="E15" i="2"/>
  <c r="E19" i="2"/>
  <c r="E18" i="2"/>
  <c r="G18" i="7" l="1"/>
  <c r="H18" i="7"/>
  <c r="F19" i="7" l="1"/>
  <c r="G19" i="7" l="1"/>
  <c r="F20" i="7" s="1"/>
  <c r="G20" i="7" l="1"/>
  <c r="I15" i="7" s="1" a="1"/>
  <c r="H20" i="7"/>
  <c r="H19" i="7"/>
  <c r="I17" i="7" l="1"/>
  <c r="I16" i="7"/>
  <c r="I19" i="7"/>
  <c r="I18" i="7"/>
  <c r="I20" i="7"/>
  <c r="I15" i="7"/>
  <c r="I21" i="7" l="1"/>
  <c r="K21" i="7" s="1"/>
  <c r="J15" i="7"/>
  <c r="J16" i="7" s="1"/>
  <c r="J17" i="7" s="1"/>
  <c r="J18" i="7" s="1"/>
  <c r="J19" i="7" s="1"/>
  <c r="J20" i="7" s="1"/>
  <c r="K17" i="7" l="1"/>
  <c r="K20" i="7"/>
  <c r="K16" i="7"/>
  <c r="K18" i="7"/>
  <c r="K15" i="7"/>
  <c r="L15" i="7" s="1"/>
  <c r="L16" i="7" s="1"/>
  <c r="L17" i="7" s="1"/>
  <c r="L18" i="7" s="1"/>
  <c r="K19" i="7"/>
  <c r="L19" i="7" l="1"/>
  <c r="L20" i="7" s="1"/>
</calcChain>
</file>

<file path=xl/sharedStrings.xml><?xml version="1.0" encoding="utf-8"?>
<sst xmlns="http://schemas.openxmlformats.org/spreadsheetml/2006/main" count="202" uniqueCount="39">
  <si>
    <t>Azul</t>
  </si>
  <si>
    <t>Verde</t>
  </si>
  <si>
    <t>Rojo</t>
  </si>
  <si>
    <t>Blanco</t>
  </si>
  <si>
    <t>Negro</t>
  </si>
  <si>
    <t>Color</t>
  </si>
  <si>
    <t>f</t>
  </si>
  <si>
    <t>F</t>
  </si>
  <si>
    <t>h</t>
  </si>
  <si>
    <t>H</t>
  </si>
  <si>
    <t>Productos</t>
  </si>
  <si>
    <t>Costo</t>
  </si>
  <si>
    <t xml:space="preserve">Café </t>
  </si>
  <si>
    <t>Te</t>
  </si>
  <si>
    <t>Cebada</t>
  </si>
  <si>
    <t>Pr. Venta1</t>
  </si>
  <si>
    <t>Pr. Venta2</t>
  </si>
  <si>
    <t>Utilidades1</t>
  </si>
  <si>
    <t>Utilidades2</t>
  </si>
  <si>
    <t>Margen</t>
  </si>
  <si>
    <t>TOTAL</t>
  </si>
  <si>
    <t>Amarillo</t>
  </si>
  <si>
    <t>E</t>
  </si>
  <si>
    <t>B</t>
  </si>
  <si>
    <t>R</t>
  </si>
  <si>
    <t>M</t>
  </si>
  <si>
    <t>calificacion</t>
  </si>
  <si>
    <t>Min</t>
  </si>
  <si>
    <t>Max</t>
  </si>
  <si>
    <t>Rango</t>
  </si>
  <si>
    <t>N° de Grupos</t>
  </si>
  <si>
    <t>Ancho</t>
  </si>
  <si>
    <t>Dif</t>
  </si>
  <si>
    <t>Rango'</t>
  </si>
  <si>
    <t>LI</t>
  </si>
  <si>
    <t>LS</t>
  </si>
  <si>
    <t>x</t>
  </si>
  <si>
    <t>Grupos</t>
  </si>
  <si>
    <t>En esta muestra de 90 tuvos, 52 matuvieron el promedio deseado de 200mm no obstante, 27 tuvos estuvieron un poco lejos de este promedio y 11 estuvieron bastante lejos del promedio buscado. En conclusion, mas de lamitad de tuvos estuvieron acercandose al tamaño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</si>
</sst>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Hoja4!$C$11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Hoja4!$B$12:$B$17</c:f>
              <c:strCache>
                <c:ptCount val="6"/>
                <c:pt idx="0">
                  <c:v>Rojo</c:v>
                </c:pt>
                <c:pt idx="1">
                  <c:v>Verde</c:v>
                </c:pt>
                <c:pt idx="2">
                  <c:v>Azul</c:v>
                </c:pt>
                <c:pt idx="3">
                  <c:v>Blanco</c:v>
                </c:pt>
                <c:pt idx="4">
                  <c:v>Negro</c:v>
                </c:pt>
                <c:pt idx="5">
                  <c:v>Amarillo</c:v>
                </c:pt>
              </c:strCache>
            </c:strRef>
          </c:cat>
          <c:val>
            <c:numRef>
              <c:f>Hoja4!$C$12:$C$17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4-40F9-BAF8-875AD1E9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0662032"/>
        <c:axId val="820659120"/>
      </c:barChart>
      <c:catAx>
        <c:axId val="8206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59120"/>
        <c:crosses val="autoZero"/>
        <c:auto val="1"/>
        <c:lblAlgn val="ctr"/>
        <c:lblOffset val="100"/>
        <c:noMultiLvlLbl val="0"/>
      </c:catAx>
      <c:valAx>
        <c:axId val="8206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6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Hoja4!$C$11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C1-49C6-B3E4-23AACC76EE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C1-49C6-B3E4-23AACC76EE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C1-49C6-B3E4-23AACC76EE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C1-49C6-B3E4-23AACC76EE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1C1-49C6-B3E4-23AACC76EE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1C1-49C6-B3E4-23AACC76EEC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Hoja4!$B$12:$B$17</c:f>
              <c:strCache>
                <c:ptCount val="6"/>
                <c:pt idx="0">
                  <c:v>Rojo</c:v>
                </c:pt>
                <c:pt idx="1">
                  <c:v>Verde</c:v>
                </c:pt>
                <c:pt idx="2">
                  <c:v>Azul</c:v>
                </c:pt>
                <c:pt idx="3">
                  <c:v>Blanco</c:v>
                </c:pt>
                <c:pt idx="4">
                  <c:v>Negro</c:v>
                </c:pt>
                <c:pt idx="5">
                  <c:v>Amarillo</c:v>
                </c:pt>
              </c:strCache>
            </c:strRef>
          </c:cat>
          <c:val>
            <c:numRef>
              <c:f>Hoja4!$C$12:$C$17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2-4E95-AD6E-C2D2F01276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Hoja1!$H$15:$H$20</c:f>
              <c:numCache>
                <c:formatCode>General</c:formatCode>
                <c:ptCount val="6"/>
                <c:pt idx="0">
                  <c:v>162.5</c:v>
                </c:pt>
                <c:pt idx="1">
                  <c:v>183.5</c:v>
                </c:pt>
                <c:pt idx="2">
                  <c:v>204.5</c:v>
                </c:pt>
                <c:pt idx="3">
                  <c:v>225.5</c:v>
                </c:pt>
                <c:pt idx="4">
                  <c:v>246.5</c:v>
                </c:pt>
                <c:pt idx="5">
                  <c:v>267.5</c:v>
                </c:pt>
              </c:numCache>
            </c:numRef>
          </c:cat>
          <c:val>
            <c:numRef>
              <c:f>Hoja1!$I$15:$I$20</c:f>
              <c:numCache>
                <c:formatCode>General</c:formatCode>
                <c:ptCount val="6"/>
                <c:pt idx="0">
                  <c:v>7</c:v>
                </c:pt>
                <c:pt idx="1">
                  <c:v>21</c:v>
                </c:pt>
                <c:pt idx="2">
                  <c:v>52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6-4763-84FB-9974C49EC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977689103"/>
        <c:axId val="977687439"/>
      </c:barChart>
      <c:catAx>
        <c:axId val="97768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87439"/>
        <c:crosses val="autoZero"/>
        <c:auto val="1"/>
        <c:lblAlgn val="ctr"/>
        <c:lblOffset val="100"/>
        <c:noMultiLvlLbl val="0"/>
      </c:catAx>
      <c:valAx>
        <c:axId val="97768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8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11257</xdr:colOff>
      <xdr:row>9</xdr:row>
      <xdr:rowOff>40697</xdr:rowOff>
    </xdr:from>
    <xdr:to>
      <xdr:col>17</xdr:col>
      <xdr:colOff>11257</xdr:colOff>
      <xdr:row>23</xdr:row>
      <xdr:rowOff>116897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707571</xdr:colOff>
      <xdr:row>9</xdr:row>
      <xdr:rowOff>40821</xdr:rowOff>
    </xdr:from>
    <xdr:to>
      <xdr:col>10</xdr:col>
      <xdr:colOff>707571</xdr:colOff>
      <xdr:row>23</xdr:row>
      <xdr:rowOff>108857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21</xdr:row>
      <xdr:rowOff>114300</xdr:rowOff>
    </xdr:from>
    <xdr:to>
      <xdr:col>8</xdr:col>
      <xdr:colOff>276225</xdr:colOff>
      <xdr:row>36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B14" sqref="B14:B20"/>
    </sheetView>
  </sheetViews>
  <sheetFormatPr baseColWidth="10" defaultRowHeight="15" x14ac:dyDescent="0.25"/>
  <cols>
    <col min="3" max="3" width="11.855468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  <c r="G2" s="1" t="s">
        <v>1</v>
      </c>
      <c r="H2" s="1" t="s">
        <v>2</v>
      </c>
    </row>
    <row r="3" spans="2:8" x14ac:dyDescent="0.25">
      <c r="B3" s="1" t="s">
        <v>2</v>
      </c>
      <c r="C3" s="1" t="s">
        <v>0</v>
      </c>
      <c r="D3" s="1" t="s">
        <v>0</v>
      </c>
      <c r="E3" s="1" t="s">
        <v>3</v>
      </c>
      <c r="F3" s="1" t="s">
        <v>1</v>
      </c>
      <c r="G3" s="1" t="s">
        <v>0</v>
      </c>
      <c r="H3" s="1" t="s">
        <v>2</v>
      </c>
    </row>
    <row r="4" spans="2:8" x14ac:dyDescent="0.25">
      <c r="B4" s="1" t="s">
        <v>1</v>
      </c>
      <c r="C4" s="1" t="s">
        <v>0</v>
      </c>
      <c r="D4" s="1" t="s">
        <v>0</v>
      </c>
      <c r="E4" s="1" t="s">
        <v>2</v>
      </c>
      <c r="F4" s="1" t="s">
        <v>1</v>
      </c>
      <c r="G4" s="1" t="s">
        <v>0</v>
      </c>
      <c r="H4" s="1" t="s">
        <v>2</v>
      </c>
    </row>
    <row r="5" spans="2:8" x14ac:dyDescent="0.25">
      <c r="B5" s="1" t="s">
        <v>1</v>
      </c>
      <c r="C5" s="1" t="s">
        <v>1</v>
      </c>
      <c r="D5" s="1" t="s">
        <v>0</v>
      </c>
      <c r="E5" s="1" t="s">
        <v>2</v>
      </c>
      <c r="F5" s="1" t="s">
        <v>4</v>
      </c>
      <c r="G5" s="1" t="s">
        <v>4</v>
      </c>
      <c r="H5" s="1" t="s">
        <v>4</v>
      </c>
    </row>
    <row r="6" spans="2:8" x14ac:dyDescent="0.25">
      <c r="B6" s="1" t="s">
        <v>0</v>
      </c>
      <c r="C6" s="1" t="s">
        <v>1</v>
      </c>
      <c r="D6" s="1" t="s">
        <v>1</v>
      </c>
      <c r="E6" s="1" t="s">
        <v>1</v>
      </c>
      <c r="F6" s="1" t="s">
        <v>3</v>
      </c>
      <c r="G6" s="1" t="s">
        <v>0</v>
      </c>
      <c r="H6" s="1" t="s">
        <v>2</v>
      </c>
    </row>
    <row r="7" spans="2:8" x14ac:dyDescent="0.25">
      <c r="B7" s="1" t="s">
        <v>4</v>
      </c>
      <c r="C7" s="1" t="s">
        <v>4</v>
      </c>
      <c r="D7" s="1" t="s">
        <v>0</v>
      </c>
      <c r="E7" s="1" t="s">
        <v>4</v>
      </c>
      <c r="F7" s="1" t="s">
        <v>3</v>
      </c>
      <c r="G7" s="1" t="s">
        <v>2</v>
      </c>
      <c r="H7" s="1" t="s">
        <v>0</v>
      </c>
    </row>
    <row r="8" spans="2:8" x14ac:dyDescent="0.25">
      <c r="B8" s="1" t="s">
        <v>3</v>
      </c>
      <c r="C8" s="1" t="s">
        <v>0</v>
      </c>
      <c r="D8" s="1" t="s">
        <v>4</v>
      </c>
      <c r="E8" s="1" t="s">
        <v>0</v>
      </c>
      <c r="F8" s="1" t="s">
        <v>0</v>
      </c>
      <c r="G8" s="1" t="s">
        <v>3</v>
      </c>
      <c r="H8" s="1" t="s">
        <v>0</v>
      </c>
    </row>
    <row r="9" spans="2:8" x14ac:dyDescent="0.25">
      <c r="B9" s="1" t="s">
        <v>2</v>
      </c>
      <c r="C9" s="1" t="s">
        <v>3</v>
      </c>
      <c r="D9" s="1" t="s">
        <v>2</v>
      </c>
      <c r="E9" s="1" t="s">
        <v>3</v>
      </c>
      <c r="F9" s="1" t="s">
        <v>2</v>
      </c>
      <c r="G9" s="1" t="s">
        <v>3</v>
      </c>
      <c r="H9" s="1" t="s">
        <v>1</v>
      </c>
    </row>
    <row r="10" spans="2:8" x14ac:dyDescent="0.25">
      <c r="B10" s="1" t="s">
        <v>3</v>
      </c>
      <c r="C10" s="1" t="s">
        <v>0</v>
      </c>
      <c r="D10" s="1" t="s">
        <v>1</v>
      </c>
      <c r="E10" s="1" t="s">
        <v>0</v>
      </c>
      <c r="F10" s="1" t="s">
        <v>2</v>
      </c>
      <c r="G10" s="1" t="s">
        <v>1</v>
      </c>
      <c r="H10" s="1" t="s">
        <v>4</v>
      </c>
    </row>
    <row r="11" spans="2:8" x14ac:dyDescent="0.25">
      <c r="B11" s="1" t="s">
        <v>3</v>
      </c>
      <c r="C11" s="1" t="s">
        <v>2</v>
      </c>
      <c r="D11" s="1" t="s">
        <v>0</v>
      </c>
      <c r="E11" s="1" t="s">
        <v>0</v>
      </c>
      <c r="F11" s="1" t="s">
        <v>2</v>
      </c>
      <c r="G11" s="1" t="s">
        <v>0</v>
      </c>
      <c r="H11" s="1" t="s">
        <v>3</v>
      </c>
    </row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C13" s="9" t="s">
        <v>6</v>
      </c>
      <c r="D13" s="9" t="s">
        <v>7</v>
      </c>
      <c r="E13" s="9" t="s">
        <v>8</v>
      </c>
      <c r="F13" s="9" t="s">
        <v>9</v>
      </c>
    </row>
    <row r="14" spans="2:8" x14ac:dyDescent="0.25">
      <c r="B14" s="1" t="s">
        <v>0</v>
      </c>
      <c r="C14" s="1">
        <f>COUNTIF($B$2:$H$11,B14)</f>
        <v>21</v>
      </c>
      <c r="D14" s="1">
        <v>21</v>
      </c>
      <c r="E14" s="1">
        <f>C14/$C$20</f>
        <v>0.2441860465116279</v>
      </c>
      <c r="F14" s="1">
        <f>E14</f>
        <v>0.2441860465116279</v>
      </c>
    </row>
    <row r="15" spans="2:8" x14ac:dyDescent="0.25">
      <c r="B15" s="1" t="s">
        <v>2</v>
      </c>
      <c r="C15" s="1">
        <f>COUNTIF($B$2:$H$11,B15)</f>
        <v>16</v>
      </c>
      <c r="D15" s="1">
        <f>D14+C15</f>
        <v>37</v>
      </c>
      <c r="E15" s="1">
        <f t="shared" ref="E15:E19" si="0">C15/$C$20</f>
        <v>0.18604651162790697</v>
      </c>
      <c r="F15" s="1">
        <f>F14+E15</f>
        <v>0.43023255813953487</v>
      </c>
    </row>
    <row r="16" spans="2:8" x14ac:dyDescent="0.25">
      <c r="B16" s="1" t="s">
        <v>1</v>
      </c>
      <c r="C16" s="1">
        <f t="shared" ref="C16:C19" si="1">COUNTIF($B$2:$H$11,B16)</f>
        <v>13</v>
      </c>
      <c r="D16" s="1">
        <f t="shared" ref="D16:D19" si="2">D15+C16</f>
        <v>50</v>
      </c>
      <c r="E16" s="1">
        <f t="shared" si="0"/>
        <v>0.15116279069767441</v>
      </c>
      <c r="F16" s="1">
        <f t="shared" ref="F16:F19" si="3">F15+E16</f>
        <v>0.58139534883720922</v>
      </c>
    </row>
    <row r="17" spans="2:6" x14ac:dyDescent="0.25">
      <c r="B17" s="1" t="s">
        <v>3</v>
      </c>
      <c r="C17" s="1">
        <f t="shared" si="1"/>
        <v>12</v>
      </c>
      <c r="D17" s="1">
        <f t="shared" si="2"/>
        <v>62</v>
      </c>
      <c r="E17" s="1">
        <f t="shared" si="0"/>
        <v>0.13953488372093023</v>
      </c>
      <c r="F17" s="1">
        <f t="shared" si="3"/>
        <v>0.72093023255813948</v>
      </c>
    </row>
    <row r="18" spans="2:6" x14ac:dyDescent="0.25">
      <c r="B18" s="1" t="s">
        <v>2</v>
      </c>
      <c r="C18" s="1">
        <f t="shared" si="1"/>
        <v>16</v>
      </c>
      <c r="D18" s="1">
        <f t="shared" si="2"/>
        <v>78</v>
      </c>
      <c r="E18" s="1">
        <f t="shared" si="0"/>
        <v>0.18604651162790697</v>
      </c>
      <c r="F18" s="1">
        <f t="shared" si="3"/>
        <v>0.90697674418604646</v>
      </c>
    </row>
    <row r="19" spans="2:6" x14ac:dyDescent="0.25">
      <c r="B19" s="1" t="s">
        <v>4</v>
      </c>
      <c r="C19" s="1">
        <f t="shared" si="1"/>
        <v>8</v>
      </c>
      <c r="D19" s="1">
        <f t="shared" si="2"/>
        <v>86</v>
      </c>
      <c r="E19" s="1">
        <f t="shared" si="0"/>
        <v>9.3023255813953487E-2</v>
      </c>
      <c r="F19" s="1">
        <f t="shared" si="3"/>
        <v>1</v>
      </c>
    </row>
    <row r="20" spans="2:6" x14ac:dyDescent="0.25">
      <c r="B20" s="10" t="s">
        <v>20</v>
      </c>
      <c r="C20" s="1">
        <f>SUM(C14:C19)</f>
        <v>86</v>
      </c>
      <c r="D20" s="1"/>
      <c r="E20" s="1">
        <f>SUM(E14:E19)</f>
        <v>1</v>
      </c>
      <c r="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zoomScale="85" zoomScaleNormal="85" workbookViewId="0">
      <selection activeCell="N22" sqref="N22"/>
    </sheetView>
  </sheetViews>
  <sheetFormatPr baseColWidth="10" defaultRowHeight="15" x14ac:dyDescent="0.25"/>
  <sheetData>
    <row r="2" spans="2:15" x14ac:dyDescent="0.25">
      <c r="B2" s="4" t="s">
        <v>10</v>
      </c>
      <c r="C2" s="4" t="s">
        <v>11</v>
      </c>
      <c r="D2" s="4" t="s">
        <v>17</v>
      </c>
      <c r="E2" s="4" t="s">
        <v>18</v>
      </c>
      <c r="F2" s="4" t="s">
        <v>15</v>
      </c>
      <c r="G2" s="4" t="s">
        <v>16</v>
      </c>
      <c r="I2" s="1" t="s">
        <v>19</v>
      </c>
      <c r="J2" s="1">
        <v>0.3</v>
      </c>
    </row>
    <row r="3" spans="2:15" x14ac:dyDescent="0.25">
      <c r="B3" s="4" t="s">
        <v>12</v>
      </c>
      <c r="C3" s="1">
        <v>12</v>
      </c>
      <c r="D3" s="1">
        <v>3</v>
      </c>
      <c r="E3" s="1">
        <f>C3*$J$2</f>
        <v>3.5999999999999996</v>
      </c>
      <c r="F3" s="1">
        <f>C3+D3</f>
        <v>15</v>
      </c>
      <c r="G3" s="1">
        <f>C3+E3</f>
        <v>15.6</v>
      </c>
    </row>
    <row r="4" spans="2:15" x14ac:dyDescent="0.25">
      <c r="B4" s="4" t="s">
        <v>13</v>
      </c>
      <c r="C4" s="1">
        <v>10</v>
      </c>
      <c r="D4" s="1">
        <v>2</v>
      </c>
      <c r="E4" s="1">
        <f t="shared" ref="E4:E5" si="0">C4*$J$2</f>
        <v>3</v>
      </c>
      <c r="F4" s="1">
        <f>C4+D4</f>
        <v>12</v>
      </c>
      <c r="G4" s="1">
        <f t="shared" ref="G4:G5" si="1">C4+E4</f>
        <v>13</v>
      </c>
    </row>
    <row r="5" spans="2:15" x14ac:dyDescent="0.25">
      <c r="B5" s="4" t="s">
        <v>14</v>
      </c>
      <c r="C5" s="1">
        <v>6</v>
      </c>
      <c r="D5" s="1">
        <v>2</v>
      </c>
      <c r="E5" s="1">
        <f t="shared" si="0"/>
        <v>1.7999999999999998</v>
      </c>
      <c r="F5" s="1">
        <f>C5+D5</f>
        <v>8</v>
      </c>
      <c r="G5" s="1">
        <f t="shared" si="1"/>
        <v>7.8</v>
      </c>
    </row>
    <row r="10" spans="2:15" x14ac:dyDescent="0.25">
      <c r="C10" s="7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O10" s="6"/>
    </row>
    <row r="11" spans="2:15" x14ac:dyDescent="0.25">
      <c r="B11" s="8">
        <v>1</v>
      </c>
      <c r="C11" s="5">
        <f>C$10*$B11</f>
        <v>1</v>
      </c>
      <c r="D11" s="5">
        <f t="shared" ref="D11:L11" si="2">D$10*$B11</f>
        <v>2</v>
      </c>
      <c r="E11" s="5">
        <f t="shared" si="2"/>
        <v>3</v>
      </c>
      <c r="F11" s="5">
        <f t="shared" si="2"/>
        <v>4</v>
      </c>
      <c r="G11" s="5">
        <f t="shared" si="2"/>
        <v>5</v>
      </c>
      <c r="H11" s="5">
        <f t="shared" si="2"/>
        <v>6</v>
      </c>
      <c r="I11" s="5">
        <f t="shared" si="2"/>
        <v>7</v>
      </c>
      <c r="J11" s="5">
        <f t="shared" si="2"/>
        <v>8</v>
      </c>
      <c r="K11" s="5">
        <f t="shared" si="2"/>
        <v>9</v>
      </c>
      <c r="L11" s="5">
        <f t="shared" si="2"/>
        <v>10</v>
      </c>
    </row>
    <row r="12" spans="2:15" x14ac:dyDescent="0.25">
      <c r="B12" s="5">
        <v>2</v>
      </c>
      <c r="C12" s="5">
        <f t="shared" ref="C12:L20" si="3">C$10*$B12</f>
        <v>2</v>
      </c>
      <c r="D12" s="5">
        <f t="shared" si="3"/>
        <v>4</v>
      </c>
      <c r="E12" s="5">
        <f t="shared" si="3"/>
        <v>6</v>
      </c>
      <c r="F12" s="5">
        <f t="shared" si="3"/>
        <v>8</v>
      </c>
      <c r="G12" s="5">
        <f t="shared" si="3"/>
        <v>10</v>
      </c>
      <c r="H12" s="5">
        <f t="shared" si="3"/>
        <v>12</v>
      </c>
      <c r="I12" s="5">
        <f t="shared" si="3"/>
        <v>14</v>
      </c>
      <c r="J12" s="5">
        <f t="shared" si="3"/>
        <v>16</v>
      </c>
      <c r="K12" s="5">
        <f t="shared" si="3"/>
        <v>18</v>
      </c>
      <c r="L12" s="5">
        <f t="shared" si="3"/>
        <v>20</v>
      </c>
    </row>
    <row r="13" spans="2:15" x14ac:dyDescent="0.25">
      <c r="B13" s="5">
        <v>3</v>
      </c>
      <c r="C13" s="5">
        <f t="shared" si="3"/>
        <v>3</v>
      </c>
      <c r="D13" s="5">
        <f t="shared" si="3"/>
        <v>6</v>
      </c>
      <c r="E13" s="5">
        <f t="shared" si="3"/>
        <v>9</v>
      </c>
      <c r="F13" s="5">
        <f t="shared" si="3"/>
        <v>12</v>
      </c>
      <c r="G13" s="5">
        <f t="shared" si="3"/>
        <v>15</v>
      </c>
      <c r="H13" s="5">
        <f t="shared" si="3"/>
        <v>18</v>
      </c>
      <c r="I13" s="5">
        <f t="shared" si="3"/>
        <v>21</v>
      </c>
      <c r="J13" s="5">
        <f t="shared" si="3"/>
        <v>24</v>
      </c>
      <c r="K13" s="5">
        <f t="shared" si="3"/>
        <v>27</v>
      </c>
      <c r="L13" s="5">
        <f t="shared" si="3"/>
        <v>30</v>
      </c>
    </row>
    <row r="14" spans="2:15" x14ac:dyDescent="0.25">
      <c r="B14" s="5">
        <v>4</v>
      </c>
      <c r="C14" s="5">
        <f t="shared" si="3"/>
        <v>4</v>
      </c>
      <c r="D14" s="5">
        <f t="shared" si="3"/>
        <v>8</v>
      </c>
      <c r="E14" s="5">
        <f t="shared" si="3"/>
        <v>12</v>
      </c>
      <c r="F14" s="5">
        <f t="shared" si="3"/>
        <v>16</v>
      </c>
      <c r="G14" s="5">
        <f t="shared" si="3"/>
        <v>20</v>
      </c>
      <c r="H14" s="5">
        <f t="shared" si="3"/>
        <v>24</v>
      </c>
      <c r="I14" s="5">
        <f t="shared" si="3"/>
        <v>28</v>
      </c>
      <c r="J14" s="5">
        <f t="shared" si="3"/>
        <v>32</v>
      </c>
      <c r="K14" s="5">
        <f t="shared" si="3"/>
        <v>36</v>
      </c>
      <c r="L14" s="5">
        <f t="shared" si="3"/>
        <v>40</v>
      </c>
    </row>
    <row r="15" spans="2:15" x14ac:dyDescent="0.25">
      <c r="B15" s="5">
        <v>5</v>
      </c>
      <c r="C15" s="5">
        <f t="shared" si="3"/>
        <v>5</v>
      </c>
      <c r="D15" s="5">
        <f t="shared" si="3"/>
        <v>10</v>
      </c>
      <c r="E15" s="5">
        <f t="shared" si="3"/>
        <v>15</v>
      </c>
      <c r="F15" s="5">
        <f t="shared" si="3"/>
        <v>20</v>
      </c>
      <c r="G15" s="5">
        <f t="shared" si="3"/>
        <v>25</v>
      </c>
      <c r="H15" s="5">
        <f t="shared" si="3"/>
        <v>30</v>
      </c>
      <c r="I15" s="5">
        <f t="shared" si="3"/>
        <v>35</v>
      </c>
      <c r="J15" s="5">
        <f t="shared" si="3"/>
        <v>40</v>
      </c>
      <c r="K15" s="5">
        <f t="shared" si="3"/>
        <v>45</v>
      </c>
      <c r="L15" s="5">
        <f t="shared" si="3"/>
        <v>50</v>
      </c>
    </row>
    <row r="16" spans="2:15" x14ac:dyDescent="0.25">
      <c r="B16" s="5">
        <v>6</v>
      </c>
      <c r="C16" s="5">
        <f t="shared" si="3"/>
        <v>6</v>
      </c>
      <c r="D16" s="5">
        <f t="shared" si="3"/>
        <v>12</v>
      </c>
      <c r="E16" s="5">
        <f t="shared" si="3"/>
        <v>18</v>
      </c>
      <c r="F16" s="5">
        <f t="shared" si="3"/>
        <v>24</v>
      </c>
      <c r="G16" s="5">
        <f t="shared" si="3"/>
        <v>30</v>
      </c>
      <c r="H16" s="5">
        <f t="shared" si="3"/>
        <v>36</v>
      </c>
      <c r="I16" s="5">
        <f t="shared" si="3"/>
        <v>42</v>
      </c>
      <c r="J16" s="5">
        <f t="shared" si="3"/>
        <v>48</v>
      </c>
      <c r="K16" s="5">
        <f t="shared" si="3"/>
        <v>54</v>
      </c>
      <c r="L16" s="5">
        <f t="shared" si="3"/>
        <v>60</v>
      </c>
    </row>
    <row r="17" spans="2:12" x14ac:dyDescent="0.25">
      <c r="B17" s="5">
        <v>7</v>
      </c>
      <c r="C17" s="5">
        <f t="shared" si="3"/>
        <v>7</v>
      </c>
      <c r="D17" s="5">
        <f t="shared" si="3"/>
        <v>14</v>
      </c>
      <c r="E17" s="5">
        <f t="shared" si="3"/>
        <v>21</v>
      </c>
      <c r="F17" s="5">
        <f t="shared" si="3"/>
        <v>28</v>
      </c>
      <c r="G17" s="5">
        <f t="shared" si="3"/>
        <v>35</v>
      </c>
      <c r="H17" s="5">
        <f t="shared" si="3"/>
        <v>42</v>
      </c>
      <c r="I17" s="5">
        <f t="shared" si="3"/>
        <v>49</v>
      </c>
      <c r="J17" s="5">
        <f t="shared" si="3"/>
        <v>56</v>
      </c>
      <c r="K17" s="5">
        <f t="shared" si="3"/>
        <v>63</v>
      </c>
      <c r="L17" s="5">
        <f t="shared" si="3"/>
        <v>70</v>
      </c>
    </row>
    <row r="18" spans="2:12" x14ac:dyDescent="0.25">
      <c r="B18" s="5">
        <v>8</v>
      </c>
      <c r="C18" s="5">
        <f t="shared" si="3"/>
        <v>8</v>
      </c>
      <c r="D18" s="5">
        <f t="shared" si="3"/>
        <v>16</v>
      </c>
      <c r="E18" s="5">
        <f t="shared" si="3"/>
        <v>24</v>
      </c>
      <c r="F18" s="5">
        <f t="shared" si="3"/>
        <v>32</v>
      </c>
      <c r="G18" s="5">
        <f t="shared" si="3"/>
        <v>40</v>
      </c>
      <c r="H18" s="5">
        <f t="shared" si="3"/>
        <v>48</v>
      </c>
      <c r="I18" s="5">
        <f t="shared" si="3"/>
        <v>56</v>
      </c>
      <c r="J18" s="5">
        <f t="shared" si="3"/>
        <v>64</v>
      </c>
      <c r="K18" s="5">
        <f t="shared" si="3"/>
        <v>72</v>
      </c>
      <c r="L18" s="5">
        <f t="shared" si="3"/>
        <v>80</v>
      </c>
    </row>
    <row r="19" spans="2:12" x14ac:dyDescent="0.25">
      <c r="B19" s="5">
        <v>9</v>
      </c>
      <c r="C19" s="5">
        <f t="shared" si="3"/>
        <v>9</v>
      </c>
      <c r="D19" s="5">
        <f t="shared" si="3"/>
        <v>18</v>
      </c>
      <c r="E19" s="5">
        <f t="shared" si="3"/>
        <v>27</v>
      </c>
      <c r="F19" s="5">
        <f t="shared" si="3"/>
        <v>36</v>
      </c>
      <c r="G19" s="5">
        <f t="shared" si="3"/>
        <v>45</v>
      </c>
      <c r="H19" s="5">
        <f t="shared" si="3"/>
        <v>54</v>
      </c>
      <c r="I19" s="5">
        <f t="shared" si="3"/>
        <v>63</v>
      </c>
      <c r="J19" s="5">
        <f t="shared" si="3"/>
        <v>72</v>
      </c>
      <c r="K19" s="5">
        <f t="shared" si="3"/>
        <v>81</v>
      </c>
      <c r="L19" s="5">
        <f t="shared" si="3"/>
        <v>90</v>
      </c>
    </row>
    <row r="20" spans="2:12" x14ac:dyDescent="0.25">
      <c r="B20" s="5">
        <v>10</v>
      </c>
      <c r="C20" s="5">
        <f t="shared" si="3"/>
        <v>10</v>
      </c>
      <c r="D20" s="5">
        <f t="shared" si="3"/>
        <v>20</v>
      </c>
      <c r="E20" s="5">
        <f t="shared" si="3"/>
        <v>30</v>
      </c>
      <c r="F20" s="5">
        <f t="shared" si="3"/>
        <v>40</v>
      </c>
      <c r="G20" s="5">
        <f t="shared" si="3"/>
        <v>50</v>
      </c>
      <c r="H20" s="5">
        <f t="shared" si="3"/>
        <v>60</v>
      </c>
      <c r="I20" s="5">
        <f t="shared" si="3"/>
        <v>70</v>
      </c>
      <c r="J20" s="5">
        <f t="shared" si="3"/>
        <v>80</v>
      </c>
      <c r="K20" s="5">
        <f t="shared" si="3"/>
        <v>90</v>
      </c>
      <c r="L20" s="5">
        <f t="shared" si="3"/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zoomScale="70" zoomScaleNormal="70" workbookViewId="0">
      <selection activeCell="K28" sqref="K28"/>
    </sheetView>
  </sheetViews>
  <sheetFormatPr baseColWidth="10" defaultRowHeight="15" x14ac:dyDescent="0.25"/>
  <cols>
    <col min="3" max="3" width="11.85546875" bestFit="1" customWidth="1"/>
    <col min="4" max="4" width="13.5703125" bestFit="1" customWidth="1"/>
  </cols>
  <sheetData>
    <row r="2" spans="2:5" x14ac:dyDescent="0.25">
      <c r="B2" s="1" t="s">
        <v>2</v>
      </c>
      <c r="C2" s="1" t="s">
        <v>1</v>
      </c>
      <c r="D2" s="1" t="s">
        <v>0</v>
      </c>
      <c r="E2" s="1" t="s">
        <v>1</v>
      </c>
    </row>
    <row r="3" spans="2:5" x14ac:dyDescent="0.25">
      <c r="B3" s="1" t="s">
        <v>4</v>
      </c>
      <c r="C3" s="1" t="s">
        <v>21</v>
      </c>
      <c r="D3" s="1" t="s">
        <v>0</v>
      </c>
      <c r="E3" s="1" t="s">
        <v>2</v>
      </c>
    </row>
    <row r="4" spans="2:5" x14ac:dyDescent="0.25">
      <c r="B4" s="1" t="s">
        <v>2</v>
      </c>
      <c r="C4" s="1" t="s">
        <v>1</v>
      </c>
      <c r="D4" s="1" t="s">
        <v>4</v>
      </c>
      <c r="E4" s="1" t="s">
        <v>0</v>
      </c>
    </row>
    <row r="5" spans="2:5" x14ac:dyDescent="0.25">
      <c r="B5" s="1" t="s">
        <v>3</v>
      </c>
      <c r="C5" s="1" t="s">
        <v>4</v>
      </c>
      <c r="D5" s="1" t="s">
        <v>1</v>
      </c>
      <c r="E5" s="1" t="s">
        <v>2</v>
      </c>
    </row>
    <row r="6" spans="2:5" x14ac:dyDescent="0.25">
      <c r="B6" s="1" t="s">
        <v>4</v>
      </c>
      <c r="C6" s="1" t="s">
        <v>2</v>
      </c>
      <c r="D6" s="1" t="s">
        <v>3</v>
      </c>
      <c r="E6" s="1" t="s">
        <v>0</v>
      </c>
    </row>
    <row r="7" spans="2:5" x14ac:dyDescent="0.25">
      <c r="B7" s="1" t="s">
        <v>2</v>
      </c>
      <c r="C7" s="1" t="s">
        <v>1</v>
      </c>
      <c r="D7" s="1" t="s">
        <v>1</v>
      </c>
      <c r="E7" s="1" t="s">
        <v>4</v>
      </c>
    </row>
    <row r="11" spans="2:5" x14ac:dyDescent="0.25">
      <c r="B11" s="11" t="s">
        <v>5</v>
      </c>
      <c r="C11" s="11" t="s">
        <v>6</v>
      </c>
      <c r="D11" s="11" t="s">
        <v>8</v>
      </c>
    </row>
    <row r="12" spans="2:5" x14ac:dyDescent="0.25">
      <c r="B12" s="11" t="s">
        <v>2</v>
      </c>
      <c r="C12" s="11">
        <f>COUNTIF($B$2:$E$7,B12)</f>
        <v>6</v>
      </c>
      <c r="D12" s="11">
        <f>C12/$C$18</f>
        <v>0.25</v>
      </c>
    </row>
    <row r="13" spans="2:5" x14ac:dyDescent="0.25">
      <c r="B13" s="11" t="s">
        <v>1</v>
      </c>
      <c r="C13" s="11">
        <f t="shared" ref="C13:C16" si="0">COUNTIF($B$2:$E$7,B13)</f>
        <v>6</v>
      </c>
      <c r="D13" s="11">
        <f>C13/$C$18</f>
        <v>0.25</v>
      </c>
    </row>
    <row r="14" spans="2:5" x14ac:dyDescent="0.25">
      <c r="B14" s="11" t="s">
        <v>0</v>
      </c>
      <c r="C14" s="11">
        <f t="shared" si="0"/>
        <v>4</v>
      </c>
      <c r="D14" s="11">
        <f t="shared" ref="D14:D17" si="1">C14/$C$18</f>
        <v>0.16666666666666666</v>
      </c>
    </row>
    <row r="15" spans="2:5" x14ac:dyDescent="0.25">
      <c r="B15" s="11" t="s">
        <v>3</v>
      </c>
      <c r="C15" s="11">
        <f t="shared" si="0"/>
        <v>2</v>
      </c>
      <c r="D15" s="11">
        <f t="shared" si="1"/>
        <v>8.3333333333333329E-2</v>
      </c>
    </row>
    <row r="16" spans="2:5" x14ac:dyDescent="0.25">
      <c r="B16" s="11" t="s">
        <v>4</v>
      </c>
      <c r="C16" s="11">
        <f t="shared" si="0"/>
        <v>5</v>
      </c>
      <c r="D16" s="11">
        <f t="shared" si="1"/>
        <v>0.20833333333333334</v>
      </c>
    </row>
    <row r="17" spans="2:4" x14ac:dyDescent="0.25">
      <c r="B17" s="11" t="s">
        <v>21</v>
      </c>
      <c r="C17" s="11">
        <f>COUNTIF($B$2:$E$7,B17)</f>
        <v>1</v>
      </c>
      <c r="D17" s="11">
        <f t="shared" si="1"/>
        <v>4.1666666666666664E-2</v>
      </c>
    </row>
    <row r="18" spans="2:4" x14ac:dyDescent="0.25">
      <c r="B18" s="11" t="s">
        <v>20</v>
      </c>
      <c r="C18" s="11">
        <f>SUM(C12:C17)</f>
        <v>24</v>
      </c>
      <c r="D18" s="11">
        <f>SUM(D12:D17)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0"/>
  <sheetViews>
    <sheetView zoomScale="85" zoomScaleNormal="85" workbookViewId="0">
      <selection activeCell="N20" sqref="N20"/>
    </sheetView>
  </sheetViews>
  <sheetFormatPr baseColWidth="10" defaultRowHeight="15" x14ac:dyDescent="0.25"/>
  <sheetData>
    <row r="2" spans="2:41" x14ac:dyDescent="0.25">
      <c r="B2" s="1" t="s">
        <v>22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25</v>
      </c>
      <c r="H2" s="1" t="s">
        <v>23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23</v>
      </c>
      <c r="P2" s="1" t="s">
        <v>23</v>
      </c>
      <c r="Q2" s="1" t="s">
        <v>22</v>
      </c>
      <c r="R2" s="1" t="s">
        <v>25</v>
      </c>
      <c r="S2" s="1" t="s">
        <v>22</v>
      </c>
      <c r="T2" s="1" t="s">
        <v>24</v>
      </c>
      <c r="U2" s="1" t="s">
        <v>24</v>
      </c>
      <c r="V2" s="1" t="s">
        <v>23</v>
      </c>
      <c r="W2" s="1" t="s">
        <v>23</v>
      </c>
      <c r="X2" s="1" t="s">
        <v>22</v>
      </c>
      <c r="Y2" s="1" t="s">
        <v>24</v>
      </c>
      <c r="Z2" s="1" t="s">
        <v>24</v>
      </c>
      <c r="AA2" s="1" t="s">
        <v>23</v>
      </c>
      <c r="AB2" s="1" t="s">
        <v>23</v>
      </c>
      <c r="AC2" s="1" t="s">
        <v>22</v>
      </c>
      <c r="AD2" s="1" t="s">
        <v>24</v>
      </c>
      <c r="AE2" s="1" t="s">
        <v>25</v>
      </c>
      <c r="AF2" s="1" t="s">
        <v>22</v>
      </c>
      <c r="AG2" s="1" t="s">
        <v>22</v>
      </c>
      <c r="AH2" s="1" t="s">
        <v>23</v>
      </c>
      <c r="AI2" s="1" t="s">
        <v>22</v>
      </c>
      <c r="AJ2" s="1" t="s">
        <v>23</v>
      </c>
      <c r="AK2" s="1" t="s">
        <v>23</v>
      </c>
      <c r="AL2" s="1" t="s">
        <v>24</v>
      </c>
      <c r="AM2" s="1" t="s">
        <v>25</v>
      </c>
      <c r="AN2" s="1" t="s">
        <v>24</v>
      </c>
      <c r="AO2" s="1" t="s">
        <v>22</v>
      </c>
    </row>
    <row r="5" spans="2:41" x14ac:dyDescent="0.25">
      <c r="B5" s="11" t="s">
        <v>26</v>
      </c>
      <c r="C5" s="11" t="s">
        <v>6</v>
      </c>
      <c r="D5" s="11" t="s">
        <v>7</v>
      </c>
      <c r="E5" s="11" t="s">
        <v>8</v>
      </c>
      <c r="F5" s="11" t="s">
        <v>9</v>
      </c>
    </row>
    <row r="6" spans="2:41" x14ac:dyDescent="0.25">
      <c r="B6" s="11" t="s">
        <v>22</v>
      </c>
      <c r="C6" s="11">
        <f>COUNTIF($B$2:$AO$2,B6)</f>
        <v>11</v>
      </c>
      <c r="D6" s="11">
        <v>11</v>
      </c>
      <c r="E6" s="11">
        <f>C6/$C$10</f>
        <v>0.27500000000000002</v>
      </c>
      <c r="F6" s="11">
        <v>0.27500000000000002</v>
      </c>
    </row>
    <row r="7" spans="2:41" x14ac:dyDescent="0.25">
      <c r="B7" s="11" t="s">
        <v>23</v>
      </c>
      <c r="C7" s="11">
        <f t="shared" ref="C7:C8" si="0">COUNTIF($B$2:$AO$2,B7)</f>
        <v>13</v>
      </c>
      <c r="D7" s="11">
        <f>D6+C7</f>
        <v>24</v>
      </c>
      <c r="E7" s="11">
        <f>C7/$C$10</f>
        <v>0.32500000000000001</v>
      </c>
      <c r="F7" s="11">
        <f>F6+E7</f>
        <v>0.60000000000000009</v>
      </c>
    </row>
    <row r="8" spans="2:41" x14ac:dyDescent="0.25">
      <c r="B8" s="11" t="s">
        <v>24</v>
      </c>
      <c r="C8" s="11">
        <f t="shared" si="0"/>
        <v>11</v>
      </c>
      <c r="D8" s="11">
        <f t="shared" ref="D8:D9" si="1">D7+C8</f>
        <v>35</v>
      </c>
      <c r="E8" s="11">
        <f>C8/$C$10</f>
        <v>0.27500000000000002</v>
      </c>
      <c r="F8" s="11">
        <f t="shared" ref="F8:F9" si="2">F7+E8</f>
        <v>0.87500000000000011</v>
      </c>
    </row>
    <row r="9" spans="2:41" x14ac:dyDescent="0.25">
      <c r="B9" s="11" t="s">
        <v>25</v>
      </c>
      <c r="C9" s="11">
        <f>COUNTIF($B$2:$AO$2,B9)</f>
        <v>5</v>
      </c>
      <c r="D9" s="11">
        <f t="shared" si="1"/>
        <v>40</v>
      </c>
      <c r="E9" s="11">
        <f>C9/$C$10</f>
        <v>0.125</v>
      </c>
      <c r="F9" s="11">
        <f t="shared" si="2"/>
        <v>1</v>
      </c>
    </row>
    <row r="10" spans="2:41" x14ac:dyDescent="0.25">
      <c r="B10" s="11" t="s">
        <v>20</v>
      </c>
      <c r="C10" s="11">
        <f>SUM(C6:C9)</f>
        <v>40</v>
      </c>
      <c r="D10" s="11"/>
      <c r="E10" s="11">
        <f>SUM(E6:E9)</f>
        <v>1</v>
      </c>
      <c r="F1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6" workbookViewId="0">
      <selection activeCell="E18" sqref="E18"/>
    </sheetView>
  </sheetViews>
  <sheetFormatPr baseColWidth="10" defaultRowHeight="15" x14ac:dyDescent="0.25"/>
  <cols>
    <col min="2" max="3" width="12.5703125" bestFit="1" customWidth="1"/>
    <col min="5" max="5" width="11.85546875" bestFit="1" customWidth="1"/>
  </cols>
  <sheetData>
    <row r="2" spans="2:6" x14ac:dyDescent="0.25">
      <c r="B2" s="1">
        <v>14.1</v>
      </c>
      <c r="C2" s="1">
        <v>14.2</v>
      </c>
      <c r="D2" s="1">
        <v>13.9</v>
      </c>
      <c r="E2" s="1">
        <v>14.7</v>
      </c>
      <c r="F2" s="1">
        <v>12.9</v>
      </c>
    </row>
    <row r="3" spans="2:6" x14ac:dyDescent="0.25">
      <c r="B3" s="1">
        <v>15</v>
      </c>
      <c r="C3" s="1">
        <v>14.1</v>
      </c>
      <c r="D3" s="1">
        <v>14.5</v>
      </c>
      <c r="E3" s="1">
        <v>14.9</v>
      </c>
      <c r="F3" s="1">
        <v>13.6</v>
      </c>
    </row>
    <row r="4" spans="2:6" x14ac:dyDescent="0.25">
      <c r="B4" s="1">
        <v>14.5</v>
      </c>
      <c r="C4" s="1">
        <v>14</v>
      </c>
      <c r="D4" s="1">
        <v>15.1</v>
      </c>
      <c r="E4" s="1">
        <v>14.7</v>
      </c>
      <c r="F4" s="1">
        <v>13.8</v>
      </c>
    </row>
    <row r="5" spans="2:6" x14ac:dyDescent="0.25">
      <c r="B5" s="1">
        <v>14.2</v>
      </c>
      <c r="C5" s="1">
        <v>14.2</v>
      </c>
      <c r="D5" s="1">
        <v>14.7</v>
      </c>
      <c r="E5" s="1">
        <v>13.9</v>
      </c>
      <c r="F5" s="1">
        <v>13</v>
      </c>
    </row>
    <row r="6" spans="2:6" x14ac:dyDescent="0.25">
      <c r="B6" s="1">
        <v>14.6</v>
      </c>
      <c r="C6" s="1">
        <v>14.1</v>
      </c>
      <c r="D6" s="1">
        <v>14</v>
      </c>
      <c r="E6" s="1">
        <v>14.8</v>
      </c>
      <c r="F6" s="1">
        <v>14.7</v>
      </c>
    </row>
    <row r="7" spans="2:6" x14ac:dyDescent="0.25">
      <c r="B7" s="1">
        <v>15.2</v>
      </c>
      <c r="C7" s="1">
        <v>13.5</v>
      </c>
      <c r="D7" s="1">
        <v>14.2</v>
      </c>
      <c r="E7" s="1">
        <v>14.8</v>
      </c>
      <c r="F7" s="1">
        <v>14.5</v>
      </c>
    </row>
    <row r="9" spans="2:6" x14ac:dyDescent="0.25">
      <c r="B9" s="1" t="s">
        <v>27</v>
      </c>
      <c r="C9" s="1">
        <f>MIN(B2:F7)</f>
        <v>12.9</v>
      </c>
    </row>
    <row r="10" spans="2:6" x14ac:dyDescent="0.25">
      <c r="B10" s="1" t="s">
        <v>28</v>
      </c>
      <c r="C10" s="12">
        <f>MAX(B2:F7)</f>
        <v>15.2</v>
      </c>
    </row>
    <row r="11" spans="2:6" x14ac:dyDescent="0.25">
      <c r="B11" s="1" t="s">
        <v>29</v>
      </c>
      <c r="C11" s="12">
        <f>C10-C9</f>
        <v>2.2999999999999989</v>
      </c>
    </row>
    <row r="12" spans="2:6" x14ac:dyDescent="0.25">
      <c r="B12" s="1" t="s">
        <v>30</v>
      </c>
      <c r="C12" s="14">
        <f>LOG(COUNT(B2:F7))+1+3.33</f>
        <v>5.8071212547196627</v>
      </c>
      <c r="D12" s="13">
        <f>ROUND(C12,0)</f>
        <v>6</v>
      </c>
    </row>
    <row r="13" spans="2:6" x14ac:dyDescent="0.25">
      <c r="B13" s="1" t="s">
        <v>31</v>
      </c>
      <c r="C13" s="1">
        <f>C11/D12</f>
        <v>0.38333333333333314</v>
      </c>
      <c r="D13" s="1">
        <v>0.4</v>
      </c>
    </row>
    <row r="14" spans="2:6" x14ac:dyDescent="0.25">
      <c r="B14" s="1" t="s">
        <v>32</v>
      </c>
      <c r="C14" s="2">
        <f>(C15-C11)/2</f>
        <v>5.0000000000000711E-2</v>
      </c>
    </row>
    <row r="15" spans="2:6" x14ac:dyDescent="0.25">
      <c r="B15" s="1" t="s">
        <v>33</v>
      </c>
      <c r="C15" s="1">
        <f>D13*D12</f>
        <v>2.4000000000000004</v>
      </c>
    </row>
    <row r="17" spans="2:8" x14ac:dyDescent="0.25">
      <c r="B17" s="1" t="s">
        <v>34</v>
      </c>
      <c r="C17" s="1" t="s">
        <v>35</v>
      </c>
      <c r="D17" s="1" t="s">
        <v>36</v>
      </c>
      <c r="E17" s="1" t="s">
        <v>6</v>
      </c>
      <c r="F17" s="1" t="s">
        <v>7</v>
      </c>
      <c r="G17" s="1" t="s">
        <v>8</v>
      </c>
      <c r="H17" s="1" t="s">
        <v>9</v>
      </c>
    </row>
    <row r="18" spans="2:8" x14ac:dyDescent="0.25">
      <c r="B18" s="2">
        <f>C9-C14</f>
        <v>12.85</v>
      </c>
      <c r="C18" s="2">
        <f>$D$13+B18</f>
        <v>13.25</v>
      </c>
      <c r="D18" s="1">
        <f>(B18+C18)/2</f>
        <v>13.05</v>
      </c>
      <c r="E18" s="1">
        <f t="array" ref="E18:E23">FREQUENCY(B2:F7,C18:C23)</f>
        <v>2</v>
      </c>
      <c r="F18" s="1">
        <v>2</v>
      </c>
      <c r="G18" s="1">
        <f>E18/$E$24</f>
        <v>6.6666666666666666E-2</v>
      </c>
      <c r="H18" s="1">
        <f>F18/$E$24</f>
        <v>6.6666666666666666E-2</v>
      </c>
    </row>
    <row r="19" spans="2:8" x14ac:dyDescent="0.25">
      <c r="B19" s="2">
        <f>C18</f>
        <v>13.25</v>
      </c>
      <c r="C19" s="2">
        <f t="shared" ref="C19:C23" si="0">$D$13+B19</f>
        <v>13.65</v>
      </c>
      <c r="D19" s="1">
        <f t="shared" ref="D19:D23" si="1">(B19+C19)/2</f>
        <v>13.45</v>
      </c>
      <c r="E19" s="1">
        <v>2</v>
      </c>
      <c r="F19" s="1">
        <f>F18+E19</f>
        <v>4</v>
      </c>
      <c r="G19" s="1">
        <f t="shared" ref="G19:G23" si="2">E19/$E$24</f>
        <v>6.6666666666666666E-2</v>
      </c>
      <c r="H19" s="1">
        <f>H18+G19</f>
        <v>0.13333333333333333</v>
      </c>
    </row>
    <row r="20" spans="2:8" x14ac:dyDescent="0.25">
      <c r="B20" s="2">
        <f t="shared" ref="B20:B23" si="3">C19</f>
        <v>13.65</v>
      </c>
      <c r="C20" s="2">
        <f t="shared" si="0"/>
        <v>14.05</v>
      </c>
      <c r="D20" s="1">
        <f t="shared" si="1"/>
        <v>13.850000000000001</v>
      </c>
      <c r="E20" s="1">
        <v>5</v>
      </c>
      <c r="F20" s="1">
        <f>F19+E20</f>
        <v>9</v>
      </c>
      <c r="G20" s="1">
        <f t="shared" si="2"/>
        <v>0.16666666666666666</v>
      </c>
      <c r="H20" s="1">
        <f t="shared" ref="H20:H23" si="4">H19+G20</f>
        <v>0.3</v>
      </c>
    </row>
    <row r="21" spans="2:8" x14ac:dyDescent="0.25">
      <c r="B21" s="2">
        <f t="shared" si="3"/>
        <v>14.05</v>
      </c>
      <c r="C21" s="2">
        <f t="shared" si="0"/>
        <v>14.450000000000001</v>
      </c>
      <c r="D21" s="1">
        <f t="shared" si="1"/>
        <v>14.25</v>
      </c>
      <c r="E21" s="1">
        <v>7</v>
      </c>
      <c r="F21" s="1">
        <f t="shared" ref="F21:F23" si="5">F20+E21</f>
        <v>16</v>
      </c>
      <c r="G21" s="1">
        <f t="shared" si="2"/>
        <v>0.23333333333333334</v>
      </c>
      <c r="H21" s="1">
        <f t="shared" si="4"/>
        <v>0.53333333333333333</v>
      </c>
    </row>
    <row r="22" spans="2:8" x14ac:dyDescent="0.25">
      <c r="B22" s="2">
        <f t="shared" si="3"/>
        <v>14.450000000000001</v>
      </c>
      <c r="C22" s="2">
        <f t="shared" si="0"/>
        <v>14.850000000000001</v>
      </c>
      <c r="D22" s="1">
        <f t="shared" si="1"/>
        <v>14.650000000000002</v>
      </c>
      <c r="E22" s="1">
        <v>10</v>
      </c>
      <c r="F22" s="1">
        <f t="shared" si="5"/>
        <v>26</v>
      </c>
      <c r="G22" s="1">
        <f t="shared" si="2"/>
        <v>0.33333333333333331</v>
      </c>
      <c r="H22" s="1">
        <f t="shared" si="4"/>
        <v>0.8666666666666667</v>
      </c>
    </row>
    <row r="23" spans="2:8" x14ac:dyDescent="0.25">
      <c r="B23" s="2">
        <f t="shared" si="3"/>
        <v>14.850000000000001</v>
      </c>
      <c r="C23" s="2">
        <f t="shared" si="0"/>
        <v>15.250000000000002</v>
      </c>
      <c r="D23" s="1">
        <f t="shared" si="1"/>
        <v>15.05</v>
      </c>
      <c r="E23" s="1">
        <v>4</v>
      </c>
      <c r="F23" s="1">
        <f t="shared" si="5"/>
        <v>30</v>
      </c>
      <c r="G23" s="1">
        <f t="shared" si="2"/>
        <v>0.13333333333333333</v>
      </c>
      <c r="H23" s="1">
        <f t="shared" si="4"/>
        <v>1</v>
      </c>
    </row>
    <row r="24" spans="2:8" x14ac:dyDescent="0.25">
      <c r="E24" s="1">
        <f>SUM(E18:E23)</f>
        <v>30</v>
      </c>
      <c r="G24" s="9">
        <f>SUM(G18:G23)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topLeftCell="C15" workbookViewId="0">
      <selection activeCell="N22" sqref="N22"/>
    </sheetView>
  </sheetViews>
  <sheetFormatPr baseColWidth="10" defaultRowHeight="15" x14ac:dyDescent="0.25"/>
  <cols>
    <col min="3" max="3" width="11.85546875" bestFit="1" customWidth="1"/>
  </cols>
  <sheetData>
    <row r="1" spans="2:12" ht="15.75" thickBot="1" x14ac:dyDescent="0.3"/>
    <row r="2" spans="2:12" ht="16.5" thickBot="1" x14ac:dyDescent="0.3">
      <c r="B2" s="15">
        <v>196</v>
      </c>
      <c r="C2" s="16">
        <v>193</v>
      </c>
      <c r="D2" s="16">
        <v>196</v>
      </c>
      <c r="E2" s="16">
        <v>199</v>
      </c>
      <c r="F2" s="16">
        <v>197</v>
      </c>
      <c r="G2" s="16">
        <v>199</v>
      </c>
      <c r="H2" s="16">
        <v>203</v>
      </c>
      <c r="I2" s="16">
        <v>209</v>
      </c>
      <c r="J2" s="16">
        <v>152</v>
      </c>
    </row>
    <row r="3" spans="2:12" ht="16.5" thickBot="1" x14ac:dyDescent="0.3">
      <c r="B3" s="17">
        <v>187</v>
      </c>
      <c r="C3" s="18">
        <v>208</v>
      </c>
      <c r="D3" s="18">
        <v>196</v>
      </c>
      <c r="E3" s="18">
        <v>197</v>
      </c>
      <c r="F3" s="18">
        <v>194</v>
      </c>
      <c r="G3" s="18">
        <v>199</v>
      </c>
      <c r="H3" s="18">
        <v>191</v>
      </c>
      <c r="I3" s="18">
        <v>180</v>
      </c>
      <c r="J3" s="18">
        <v>172</v>
      </c>
    </row>
    <row r="4" spans="2:12" ht="16.5" thickBot="1" x14ac:dyDescent="0.3">
      <c r="B4" s="17">
        <v>202</v>
      </c>
      <c r="C4" s="18">
        <v>188</v>
      </c>
      <c r="D4" s="18">
        <v>213</v>
      </c>
      <c r="E4" s="18">
        <v>200</v>
      </c>
      <c r="F4" s="18">
        <v>205</v>
      </c>
      <c r="G4" s="18">
        <v>204</v>
      </c>
      <c r="H4" s="18">
        <v>260</v>
      </c>
      <c r="I4" s="18">
        <v>201</v>
      </c>
      <c r="J4" s="18">
        <v>200</v>
      </c>
    </row>
    <row r="5" spans="2:12" ht="16.5" thickBot="1" x14ac:dyDescent="0.3">
      <c r="B5" s="17">
        <v>221</v>
      </c>
      <c r="C5" s="18">
        <v>190</v>
      </c>
      <c r="D5" s="18">
        <v>212</v>
      </c>
      <c r="E5" s="18">
        <v>203</v>
      </c>
      <c r="F5" s="18">
        <v>197</v>
      </c>
      <c r="G5" s="18">
        <v>200</v>
      </c>
      <c r="H5" s="18">
        <v>179</v>
      </c>
      <c r="I5" s="18">
        <v>191</v>
      </c>
      <c r="J5" s="18">
        <v>171</v>
      </c>
    </row>
    <row r="6" spans="2:12" ht="16.5" thickBot="1" x14ac:dyDescent="0.3">
      <c r="B6" s="17">
        <v>211</v>
      </c>
      <c r="C6" s="18">
        <v>192</v>
      </c>
      <c r="D6" s="18">
        <v>198</v>
      </c>
      <c r="E6" s="18">
        <v>203</v>
      </c>
      <c r="F6" s="18">
        <v>197</v>
      </c>
      <c r="G6" s="18">
        <v>200</v>
      </c>
      <c r="H6" s="18">
        <v>228</v>
      </c>
      <c r="I6" s="18">
        <v>187</v>
      </c>
      <c r="J6" s="18">
        <v>207</v>
      </c>
    </row>
    <row r="7" spans="2:12" ht="16.5" thickBot="1" x14ac:dyDescent="0.3">
      <c r="B7" s="17">
        <v>217</v>
      </c>
      <c r="C7" s="18">
        <v>178</v>
      </c>
      <c r="D7" s="18">
        <v>194</v>
      </c>
      <c r="E7" s="18">
        <v>205</v>
      </c>
      <c r="F7" s="18">
        <v>195</v>
      </c>
      <c r="G7" s="18">
        <v>198</v>
      </c>
      <c r="H7" s="18">
        <v>200</v>
      </c>
      <c r="I7" s="18">
        <v>194</v>
      </c>
      <c r="J7" s="18">
        <v>172</v>
      </c>
    </row>
    <row r="8" spans="2:12" ht="16.5" thickBot="1" x14ac:dyDescent="0.3">
      <c r="B8" s="17">
        <v>178</v>
      </c>
      <c r="C8" s="18">
        <v>194</v>
      </c>
      <c r="D8" s="18">
        <v>219</v>
      </c>
      <c r="E8" s="18">
        <v>194</v>
      </c>
      <c r="F8" s="18">
        <v>198</v>
      </c>
      <c r="G8" s="18">
        <v>206</v>
      </c>
      <c r="H8" s="18">
        <v>200</v>
      </c>
      <c r="I8" s="18">
        <v>211</v>
      </c>
      <c r="J8" s="18">
        <v>214</v>
      </c>
    </row>
    <row r="9" spans="2:12" ht="16.5" thickBot="1" x14ac:dyDescent="0.3">
      <c r="B9" s="17">
        <v>197</v>
      </c>
      <c r="C9" s="18">
        <v>195</v>
      </c>
      <c r="D9" s="18">
        <v>208</v>
      </c>
      <c r="E9" s="18">
        <v>199</v>
      </c>
      <c r="F9" s="18">
        <v>202</v>
      </c>
      <c r="G9" s="18">
        <v>203</v>
      </c>
      <c r="H9" s="18">
        <v>169</v>
      </c>
      <c r="I9" s="18">
        <v>245</v>
      </c>
      <c r="J9" s="18">
        <v>278</v>
      </c>
    </row>
    <row r="10" spans="2:12" ht="16.5" thickBot="1" x14ac:dyDescent="0.3">
      <c r="B10" s="17">
        <v>215</v>
      </c>
      <c r="C10" s="18">
        <v>201</v>
      </c>
      <c r="D10" s="18">
        <v>223</v>
      </c>
      <c r="E10" s="18">
        <v>203</v>
      </c>
      <c r="F10" s="18">
        <v>200</v>
      </c>
      <c r="G10" s="18">
        <v>208</v>
      </c>
      <c r="H10" s="18">
        <v>190</v>
      </c>
      <c r="I10" s="18">
        <v>229</v>
      </c>
      <c r="J10" s="18">
        <v>170</v>
      </c>
    </row>
    <row r="11" spans="2:12" ht="16.5" thickBot="1" x14ac:dyDescent="0.3">
      <c r="B11" s="17">
        <v>189</v>
      </c>
      <c r="C11" s="18">
        <v>196</v>
      </c>
      <c r="D11" s="18">
        <v>193</v>
      </c>
      <c r="E11" s="18">
        <v>197</v>
      </c>
      <c r="F11" s="18">
        <v>199</v>
      </c>
      <c r="G11" s="18">
        <v>198</v>
      </c>
      <c r="H11" s="18">
        <v>193</v>
      </c>
      <c r="I11" s="18">
        <v>243</v>
      </c>
      <c r="J11" s="18">
        <v>160</v>
      </c>
    </row>
    <row r="12" spans="2:12" ht="15.75" x14ac:dyDescent="0.25">
      <c r="B12" s="19"/>
    </row>
    <row r="14" spans="2:12" x14ac:dyDescent="0.25">
      <c r="B14" s="1" t="s">
        <v>27</v>
      </c>
      <c r="C14" s="1">
        <f>MIN(B2:J11)</f>
        <v>152</v>
      </c>
      <c r="F14" s="1" t="s">
        <v>34</v>
      </c>
      <c r="G14" s="1" t="s">
        <v>35</v>
      </c>
      <c r="H14" s="1" t="s">
        <v>36</v>
      </c>
      <c r="I14" s="1" t="s">
        <v>6</v>
      </c>
      <c r="J14" s="1" t="s">
        <v>7</v>
      </c>
      <c r="K14" s="1" t="s">
        <v>8</v>
      </c>
      <c r="L14" s="1" t="s">
        <v>9</v>
      </c>
    </row>
    <row r="15" spans="2:12" x14ac:dyDescent="0.25">
      <c r="B15" s="1" t="s">
        <v>28</v>
      </c>
      <c r="C15" s="1">
        <f>MAX(B2:J11)</f>
        <v>278</v>
      </c>
      <c r="F15" s="2">
        <f>C14</f>
        <v>152</v>
      </c>
      <c r="G15" s="2">
        <f>F15+$C$18</f>
        <v>173</v>
      </c>
      <c r="H15" s="1">
        <f>(F15+G15)/2</f>
        <v>162.5</v>
      </c>
      <c r="I15" s="1">
        <f t="array" ref="I15:I20">FREQUENCY(B2:J11,G15:G20)</f>
        <v>7</v>
      </c>
      <c r="J15" s="1">
        <f>I15</f>
        <v>7</v>
      </c>
      <c r="K15" s="1">
        <f>I15/$I$21</f>
        <v>7.7777777777777779E-2</v>
      </c>
      <c r="L15" s="1">
        <f>K15</f>
        <v>7.7777777777777779E-2</v>
      </c>
    </row>
    <row r="16" spans="2:12" x14ac:dyDescent="0.25">
      <c r="B16" s="1" t="s">
        <v>29</v>
      </c>
      <c r="C16" s="1">
        <f>C15-C14</f>
        <v>126</v>
      </c>
      <c r="F16" s="2">
        <f>G15</f>
        <v>173</v>
      </c>
      <c r="G16" s="2">
        <f t="shared" ref="G16:G20" si="0">F16+$C$18</f>
        <v>194</v>
      </c>
      <c r="H16" s="1">
        <f t="shared" ref="H16:H20" si="1">(F16+G16)/2</f>
        <v>183.5</v>
      </c>
      <c r="I16" s="1">
        <v>21</v>
      </c>
      <c r="J16" s="1">
        <f>J15+I16</f>
        <v>28</v>
      </c>
      <c r="K16" s="1">
        <f>I16/$I$21</f>
        <v>0.23333333333333334</v>
      </c>
      <c r="L16" s="1">
        <f>L15+K16</f>
        <v>0.31111111111111112</v>
      </c>
    </row>
    <row r="17" spans="2:14" x14ac:dyDescent="0.25">
      <c r="B17" s="1" t="s">
        <v>37</v>
      </c>
      <c r="C17" s="1">
        <f>1+3.322*LOG10(COUNT(B2:J11))</f>
        <v>7.4919936163574379</v>
      </c>
      <c r="D17" s="1">
        <v>6</v>
      </c>
      <c r="F17" s="2">
        <f t="shared" ref="F17:F20" si="2">G16</f>
        <v>194</v>
      </c>
      <c r="G17" s="2">
        <f t="shared" si="0"/>
        <v>215</v>
      </c>
      <c r="H17" s="1">
        <f t="shared" si="1"/>
        <v>204.5</v>
      </c>
      <c r="I17" s="1">
        <v>52</v>
      </c>
      <c r="J17" s="1">
        <f t="shared" ref="J17:J20" si="3">J16+I17</f>
        <v>80</v>
      </c>
      <c r="K17" s="1">
        <f>I17/$I$21</f>
        <v>0.57777777777777772</v>
      </c>
      <c r="L17" s="1">
        <f t="shared" ref="L17:L20" si="4">L16+K17</f>
        <v>0.88888888888888884</v>
      </c>
    </row>
    <row r="18" spans="2:14" x14ac:dyDescent="0.25">
      <c r="B18" s="1" t="s">
        <v>31</v>
      </c>
      <c r="C18" s="1">
        <f>C16/D17</f>
        <v>21</v>
      </c>
      <c r="F18" s="2">
        <f t="shared" si="2"/>
        <v>215</v>
      </c>
      <c r="G18" s="2">
        <f t="shared" si="0"/>
        <v>236</v>
      </c>
      <c r="H18" s="1">
        <f t="shared" si="1"/>
        <v>225.5</v>
      </c>
      <c r="I18" s="1">
        <v>6</v>
      </c>
      <c r="J18" s="1">
        <f t="shared" si="3"/>
        <v>86</v>
      </c>
      <c r="K18" s="1">
        <f>I18/$I$21</f>
        <v>6.6666666666666666E-2</v>
      </c>
      <c r="L18" s="1">
        <f t="shared" si="4"/>
        <v>0.95555555555555549</v>
      </c>
    </row>
    <row r="19" spans="2:14" x14ac:dyDescent="0.25">
      <c r="F19" s="2">
        <f t="shared" si="2"/>
        <v>236</v>
      </c>
      <c r="G19" s="2">
        <f t="shared" si="0"/>
        <v>257</v>
      </c>
      <c r="H19" s="1">
        <f t="shared" si="1"/>
        <v>246.5</v>
      </c>
      <c r="I19" s="1">
        <v>2</v>
      </c>
      <c r="J19" s="1">
        <f t="shared" si="3"/>
        <v>88</v>
      </c>
      <c r="K19" s="1">
        <f>I19/$I$21</f>
        <v>2.2222222222222223E-2</v>
      </c>
      <c r="L19" s="1">
        <f t="shared" si="4"/>
        <v>0.97777777777777775</v>
      </c>
    </row>
    <row r="20" spans="2:14" x14ac:dyDescent="0.25">
      <c r="F20" s="2">
        <f t="shared" si="2"/>
        <v>257</v>
      </c>
      <c r="G20" s="2">
        <f t="shared" si="0"/>
        <v>278</v>
      </c>
      <c r="H20" s="1">
        <f t="shared" si="1"/>
        <v>267.5</v>
      </c>
      <c r="I20" s="1">
        <v>2</v>
      </c>
      <c r="J20" s="1">
        <f t="shared" si="3"/>
        <v>90</v>
      </c>
      <c r="K20" s="1">
        <f>I20/$I$21</f>
        <v>2.2222222222222223E-2</v>
      </c>
      <c r="L20" s="1">
        <f t="shared" si="4"/>
        <v>1</v>
      </c>
    </row>
    <row r="21" spans="2:14" x14ac:dyDescent="0.25">
      <c r="I21" s="1">
        <f>SUM(I15:I20)</f>
        <v>90</v>
      </c>
      <c r="K21" s="1">
        <f>I21/$I$21</f>
        <v>1</v>
      </c>
    </row>
    <row r="24" spans="2:14" x14ac:dyDescent="0.25">
      <c r="J24" s="20" t="s">
        <v>38</v>
      </c>
      <c r="K24" s="20"/>
      <c r="L24" s="20"/>
      <c r="M24" s="20"/>
      <c r="N24" s="20"/>
    </row>
    <row r="25" spans="2:14" x14ac:dyDescent="0.25">
      <c r="J25" s="20"/>
      <c r="K25" s="20"/>
      <c r="L25" s="20"/>
      <c r="M25" s="20"/>
      <c r="N25" s="20"/>
    </row>
    <row r="26" spans="2:14" x14ac:dyDescent="0.25">
      <c r="J26" s="20"/>
      <c r="K26" s="20"/>
      <c r="L26" s="20"/>
      <c r="M26" s="20"/>
      <c r="N26" s="20"/>
    </row>
    <row r="27" spans="2:14" x14ac:dyDescent="0.25">
      <c r="J27" s="20"/>
      <c r="K27" s="20"/>
      <c r="L27" s="20"/>
      <c r="M27" s="20"/>
      <c r="N27" s="20"/>
    </row>
    <row r="28" spans="2:14" x14ac:dyDescent="0.25">
      <c r="J28" s="20"/>
      <c r="K28" s="20"/>
      <c r="L28" s="20"/>
      <c r="M28" s="20"/>
      <c r="N28" s="20"/>
    </row>
    <row r="29" spans="2:14" x14ac:dyDescent="0.25">
      <c r="J29" s="20"/>
      <c r="K29" s="20"/>
      <c r="L29" s="20"/>
      <c r="M29" s="20"/>
      <c r="N29" s="20"/>
    </row>
    <row r="30" spans="2:14" x14ac:dyDescent="0.25">
      <c r="J30" s="20"/>
      <c r="K30" s="20"/>
      <c r="L30" s="20"/>
      <c r="M30" s="20"/>
      <c r="N30" s="20"/>
    </row>
    <row r="31" spans="2:14" x14ac:dyDescent="0.25">
      <c r="J31" s="20"/>
      <c r="K31" s="20"/>
      <c r="L31" s="20"/>
      <c r="M31" s="20"/>
      <c r="N31" s="20"/>
    </row>
    <row r="32" spans="2:14" x14ac:dyDescent="0.25">
      <c r="J32" s="20"/>
      <c r="K32" s="20"/>
      <c r="L32" s="20"/>
      <c r="M32" s="20"/>
      <c r="N32" s="20"/>
    </row>
    <row r="33" spans="10:14" x14ac:dyDescent="0.25">
      <c r="J33" s="20"/>
      <c r="K33" s="20"/>
      <c r="L33" s="20"/>
      <c r="M33" s="20"/>
      <c r="N33" s="20"/>
    </row>
    <row r="34" spans="10:14" x14ac:dyDescent="0.25">
      <c r="J34" s="20"/>
      <c r="K34" s="20"/>
      <c r="L34" s="20"/>
      <c r="M34" s="20"/>
      <c r="N34" s="20"/>
    </row>
  </sheetData>
  <mergeCells count="1">
    <mergeCell ref="J24:N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Hoja3</vt:lpstr>
      <vt:lpstr>Hoja4</vt:lpstr>
      <vt:lpstr>Hoja5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2019-08-18T19:38:04Z</dcterms:created>
  <dcterms:modified xsi:type="dcterms:W3CDTF">2019-09-02T17:43:09Z</dcterms:modified>
</cp:coreProperties>
</file>