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"/>
    </mc:Choice>
  </mc:AlternateContent>
  <bookViews>
    <workbookView xWindow="120" yWindow="60" windowWidth="19095" windowHeight="8445" activeTab="1"/>
  </bookViews>
  <sheets>
    <sheet name="Plan1" sheetId="1" r:id="rId1"/>
    <sheet name="Plan3" sheetId="3" r:id="rId2"/>
  </sheets>
  <calcPr calcId="152511"/>
</workbook>
</file>

<file path=xl/calcChain.xml><?xml version="1.0" encoding="utf-8"?>
<calcChain xmlns="http://schemas.openxmlformats.org/spreadsheetml/2006/main">
  <c r="L18" i="3" l="1"/>
  <c r="L17" i="3"/>
  <c r="L16" i="3"/>
  <c r="L15" i="3"/>
  <c r="L14" i="3"/>
  <c r="L13" i="3"/>
  <c r="B8" i="3"/>
  <c r="L12" i="3"/>
  <c r="L11" i="3"/>
  <c r="L10" i="3"/>
  <c r="L9" i="3"/>
  <c r="M9" i="3" s="1"/>
  <c r="N9" i="3" s="1"/>
  <c r="L8" i="3"/>
  <c r="L7" i="3"/>
  <c r="B31" i="3"/>
  <c r="B30" i="3"/>
  <c r="B29" i="3"/>
  <c r="B28" i="3"/>
  <c r="B27" i="3"/>
  <c r="B26" i="3"/>
  <c r="B25" i="3"/>
  <c r="B24" i="3"/>
  <c r="B23" i="3"/>
  <c r="B22" i="3"/>
  <c r="B21" i="3"/>
  <c r="B18" i="3"/>
  <c r="O7" i="3"/>
  <c r="O8" i="3" s="1"/>
  <c r="B17" i="3"/>
  <c r="B16" i="3"/>
  <c r="B15" i="3"/>
  <c r="B14" i="3"/>
  <c r="B13" i="3"/>
  <c r="B12" i="3"/>
  <c r="B11" i="3"/>
  <c r="B10" i="3"/>
  <c r="B9" i="3"/>
  <c r="M18" i="3"/>
  <c r="M17" i="3"/>
  <c r="M16" i="3"/>
  <c r="M15" i="3"/>
  <c r="M14" i="3"/>
  <c r="M13" i="3"/>
  <c r="M12" i="3"/>
  <c r="M11" i="3"/>
  <c r="N11" i="3" s="1"/>
  <c r="M10" i="3"/>
  <c r="N10" i="3" s="1"/>
  <c r="M8" i="3"/>
  <c r="M7" i="3"/>
  <c r="N8" i="3" s="1"/>
  <c r="N16" i="3" l="1"/>
  <c r="O9" i="3"/>
  <c r="O10" i="3" s="1"/>
  <c r="O11" i="3" s="1"/>
  <c r="O12" i="3" s="1"/>
  <c r="O13" i="3" s="1"/>
  <c r="N12" i="3"/>
  <c r="N13" i="3"/>
  <c r="N18" i="3"/>
  <c r="N15" i="3"/>
  <c r="N17" i="3"/>
  <c r="N14" i="3"/>
  <c r="O14" i="3"/>
  <c r="O15" i="3" s="1"/>
  <c r="O16" i="3" s="1"/>
  <c r="O17" i="3" s="1"/>
  <c r="O18" i="3" s="1"/>
</calcChain>
</file>

<file path=xl/sharedStrings.xml><?xml version="1.0" encoding="utf-8"?>
<sst xmlns="http://schemas.openxmlformats.org/spreadsheetml/2006/main" count="301" uniqueCount="93">
  <si>
    <t>Hematita</t>
  </si>
  <si>
    <t>baba de sapo</t>
  </si>
  <si>
    <t>Imã peq</t>
  </si>
  <si>
    <t>x</t>
  </si>
  <si>
    <t>Unha de gigante</t>
  </si>
  <si>
    <t>Polen</t>
  </si>
  <si>
    <t>Ima Gde</t>
  </si>
  <si>
    <t>Ima mag</t>
  </si>
  <si>
    <t>Teia aranha</t>
  </si>
  <si>
    <t>Corda duende</t>
  </si>
  <si>
    <t>Lágrima de viuva</t>
  </si>
  <si>
    <t>Rabo de camaleao</t>
  </si>
  <si>
    <t>Espinho ouriço</t>
  </si>
  <si>
    <t>Tronco de cedro</t>
  </si>
  <si>
    <t>Escama de cobra</t>
  </si>
  <si>
    <t>Ovo de dragão</t>
  </si>
  <si>
    <t>dragao adulto</t>
  </si>
  <si>
    <t>Pelo de coelho</t>
  </si>
  <si>
    <t>Cogumelo magico</t>
  </si>
  <si>
    <t>Fermento ce fada</t>
  </si>
  <si>
    <t>Casco de cavallo</t>
  </si>
  <si>
    <t>Linha de parca</t>
  </si>
  <si>
    <t>Ataque</t>
  </si>
  <si>
    <t>Defesa</t>
  </si>
  <si>
    <t>Prosperidade</t>
  </si>
  <si>
    <t>Estrategia</t>
  </si>
  <si>
    <t>Escudo P</t>
  </si>
  <si>
    <t>Espino Ouriço</t>
  </si>
  <si>
    <t>Escudo G</t>
  </si>
  <si>
    <t>Esc M</t>
  </si>
  <si>
    <t>A1</t>
  </si>
  <si>
    <t>A2</t>
  </si>
  <si>
    <t>A3</t>
  </si>
  <si>
    <t>B1</t>
  </si>
  <si>
    <t>Pena gavião</t>
  </si>
  <si>
    <t>B2</t>
  </si>
  <si>
    <t>B3</t>
  </si>
  <si>
    <t>B4</t>
  </si>
  <si>
    <t>C1</t>
  </si>
  <si>
    <t>C2</t>
  </si>
  <si>
    <t>C3</t>
  </si>
  <si>
    <t>P1</t>
  </si>
  <si>
    <t>p2</t>
  </si>
  <si>
    <t>p3</t>
  </si>
  <si>
    <t>P3</t>
  </si>
  <si>
    <t>P4</t>
  </si>
  <si>
    <t>Teia de aranha</t>
  </si>
  <si>
    <t>=</t>
  </si>
  <si>
    <t>+</t>
  </si>
  <si>
    <t>Ação</t>
  </si>
  <si>
    <t>Frequencia</t>
  </si>
  <si>
    <t>Bolota Madura</t>
  </si>
  <si>
    <t>Bolota Verde</t>
  </si>
  <si>
    <t>Galho de cedro</t>
  </si>
  <si>
    <t>Sujeito</t>
  </si>
  <si>
    <t>Modo</t>
  </si>
  <si>
    <t>Artefato</t>
  </si>
  <si>
    <t>Item Mágico</t>
  </si>
  <si>
    <t>Gaiola</t>
  </si>
  <si>
    <t>Rede de Borboleta</t>
  </si>
  <si>
    <t>Arpão</t>
  </si>
  <si>
    <t>Ratoeira</t>
  </si>
  <si>
    <t>Tarrafa</t>
  </si>
  <si>
    <t>Arapuca</t>
  </si>
  <si>
    <t>Laço</t>
  </si>
  <si>
    <t>Vara de Pesca</t>
  </si>
  <si>
    <t>Mão Mecanica</t>
  </si>
  <si>
    <t>Ganho Pts</t>
  </si>
  <si>
    <t>Ganho (Unid)</t>
  </si>
  <si>
    <t>Imã Pequeno</t>
  </si>
  <si>
    <t>Imã Grande</t>
  </si>
  <si>
    <t>Acumulado</t>
  </si>
  <si>
    <t>Sagüi</t>
  </si>
  <si>
    <t>Escudo pequeno</t>
  </si>
  <si>
    <t>Poção de mau cheiro</t>
  </si>
  <si>
    <t>Escorpião</t>
  </si>
  <si>
    <t>Guizo de Cobra</t>
  </si>
  <si>
    <t>Pote de sal grosso</t>
  </si>
  <si>
    <t>Ganso</t>
  </si>
  <si>
    <t>Arruda</t>
  </si>
  <si>
    <t>Escudo de ferro</t>
  </si>
  <si>
    <t>Escudo Grande</t>
  </si>
  <si>
    <t>Redoma mágica</t>
  </si>
  <si>
    <t>Cerca Eletrificada</t>
  </si>
  <si>
    <t>Fosso</t>
  </si>
  <si>
    <t>Evita Roubo</t>
  </si>
  <si>
    <t>Bloqueio</t>
  </si>
  <si>
    <t>Pontos</t>
  </si>
  <si>
    <t>Custo (Art)</t>
  </si>
  <si>
    <t>Razão Pts/Art</t>
  </si>
  <si>
    <t>Evolução %</t>
  </si>
  <si>
    <t>Rouba</t>
  </si>
  <si>
    <t>Mais Próximo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</si>
</sst>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quotePrefix="1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1" fontId="1" fillId="0" borderId="0" xfId="0" applyNumberFormat="1" applyFont="1" applyAlignment="1">
      <alignment horizontal="center"/>
    </xf>
    <xf numFmtId="0" fontId="0" fillId="0" borderId="0" xfId="0" applyAlignment="1"/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workbookViewId="0">
      <selection activeCell="D12" sqref="D12"/>
    </sheetView>
  </sheetViews>
  <sheetFormatPr defaultRowHeight="15" x14ac:dyDescent="0.25"/>
  <cols>
    <col min="1" max="1" width="15" customWidth="1"/>
    <col min="2" max="2" width="25.42578125" customWidth="1"/>
  </cols>
  <sheetData>
    <row r="1" spans="1:27" x14ac:dyDescent="0.25">
      <c r="C1" s="11" t="s">
        <v>22</v>
      </c>
      <c r="D1" s="11"/>
      <c r="E1" s="11"/>
      <c r="F1" s="11" t="s">
        <v>23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 t="s">
        <v>24</v>
      </c>
      <c r="T1" s="11"/>
      <c r="U1" s="11"/>
      <c r="V1" s="11"/>
      <c r="W1" s="11"/>
      <c r="X1" s="11"/>
      <c r="Y1" s="11" t="s">
        <v>25</v>
      </c>
      <c r="Z1" s="11"/>
      <c r="AA1" s="11"/>
    </row>
    <row r="2" spans="1:27" x14ac:dyDescent="0.25">
      <c r="A2" t="s">
        <v>50</v>
      </c>
      <c r="C2" t="s">
        <v>2</v>
      </c>
      <c r="D2" t="s">
        <v>6</v>
      </c>
      <c r="E2" t="s">
        <v>7</v>
      </c>
      <c r="F2" t="s">
        <v>26</v>
      </c>
      <c r="G2" t="s">
        <v>28</v>
      </c>
      <c r="H2" t="s">
        <v>29</v>
      </c>
      <c r="I2" t="s">
        <v>30</v>
      </c>
      <c r="J2" t="s">
        <v>31</v>
      </c>
      <c r="K2" t="s">
        <v>32</v>
      </c>
      <c r="L2" t="s">
        <v>33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41</v>
      </c>
      <c r="W2" t="s">
        <v>44</v>
      </c>
      <c r="X2" t="s">
        <v>45</v>
      </c>
    </row>
    <row r="3" spans="1:27" x14ac:dyDescent="0.25">
      <c r="A3">
        <v>5</v>
      </c>
      <c r="B3" s="2" t="s">
        <v>0</v>
      </c>
      <c r="C3" s="2" t="s">
        <v>3</v>
      </c>
      <c r="D3" t="s">
        <v>3</v>
      </c>
      <c r="E3" t="s">
        <v>3</v>
      </c>
      <c r="F3" t="s">
        <v>3</v>
      </c>
      <c r="G3" t="s">
        <v>3</v>
      </c>
      <c r="H3" t="s">
        <v>3</v>
      </c>
      <c r="I3" t="s">
        <v>3</v>
      </c>
      <c r="J3" t="s">
        <v>3</v>
      </c>
      <c r="K3" t="s">
        <v>3</v>
      </c>
      <c r="M3" t="s">
        <v>3</v>
      </c>
      <c r="N3" t="s">
        <v>3</v>
      </c>
      <c r="O3" t="s">
        <v>3</v>
      </c>
      <c r="V3" t="s">
        <v>3</v>
      </c>
      <c r="W3" t="s">
        <v>3</v>
      </c>
      <c r="X3" t="s">
        <v>3</v>
      </c>
    </row>
    <row r="4" spans="1:27" x14ac:dyDescent="0.25">
      <c r="A4">
        <v>1</v>
      </c>
      <c r="B4" t="s">
        <v>1</v>
      </c>
      <c r="C4" t="s">
        <v>3</v>
      </c>
      <c r="D4" t="s">
        <v>3</v>
      </c>
      <c r="E4" t="s">
        <v>3</v>
      </c>
    </row>
    <row r="5" spans="1:27" x14ac:dyDescent="0.25">
      <c r="B5" t="s">
        <v>4</v>
      </c>
      <c r="D5" t="s">
        <v>3</v>
      </c>
      <c r="E5" t="s">
        <v>3</v>
      </c>
      <c r="G5" t="s">
        <v>3</v>
      </c>
      <c r="H5" t="s">
        <v>3</v>
      </c>
      <c r="J5" t="s">
        <v>3</v>
      </c>
      <c r="K5" t="s">
        <v>3</v>
      </c>
      <c r="M5" t="s">
        <v>3</v>
      </c>
      <c r="N5" t="s">
        <v>3</v>
      </c>
      <c r="O5" t="s">
        <v>3</v>
      </c>
      <c r="Q5" t="s">
        <v>3</v>
      </c>
      <c r="T5" t="s">
        <v>3</v>
      </c>
      <c r="U5" t="s">
        <v>3</v>
      </c>
      <c r="W5" t="s">
        <v>3</v>
      </c>
      <c r="X5" t="s">
        <v>3</v>
      </c>
    </row>
    <row r="6" spans="1:27" x14ac:dyDescent="0.25">
      <c r="B6" t="s">
        <v>5</v>
      </c>
      <c r="E6" t="s">
        <v>3</v>
      </c>
      <c r="H6" t="s">
        <v>3</v>
      </c>
      <c r="K6" t="s">
        <v>3</v>
      </c>
      <c r="O6" t="s">
        <v>3</v>
      </c>
      <c r="R6" t="s">
        <v>3</v>
      </c>
      <c r="U6" t="s">
        <v>3</v>
      </c>
      <c r="X6" t="s">
        <v>3</v>
      </c>
      <c r="AA6" t="s">
        <v>3</v>
      </c>
    </row>
    <row r="8" spans="1:27" x14ac:dyDescent="0.25">
      <c r="B8" t="s">
        <v>27</v>
      </c>
      <c r="F8" t="s">
        <v>3</v>
      </c>
      <c r="G8" t="s">
        <v>3</v>
      </c>
      <c r="H8" t="s">
        <v>3</v>
      </c>
    </row>
    <row r="9" spans="1:27" x14ac:dyDescent="0.25">
      <c r="B9" t="s">
        <v>8</v>
      </c>
    </row>
    <row r="10" spans="1:27" x14ac:dyDescent="0.25">
      <c r="B10" t="s">
        <v>9</v>
      </c>
    </row>
    <row r="11" spans="1:27" x14ac:dyDescent="0.25">
      <c r="B11" t="s">
        <v>34</v>
      </c>
      <c r="L11" t="s">
        <v>3</v>
      </c>
      <c r="P11" t="s">
        <v>3</v>
      </c>
    </row>
    <row r="12" spans="1:27" x14ac:dyDescent="0.25">
      <c r="B12" s="1" t="s">
        <v>10</v>
      </c>
    </row>
    <row r="13" spans="1:27" x14ac:dyDescent="0.25">
      <c r="B13" t="s">
        <v>11</v>
      </c>
    </row>
    <row r="14" spans="1:27" x14ac:dyDescent="0.25">
      <c r="B14" t="s">
        <v>12</v>
      </c>
    </row>
    <row r="15" spans="1:27" x14ac:dyDescent="0.25">
      <c r="B15" s="2" t="s">
        <v>13</v>
      </c>
      <c r="I15" t="s">
        <v>3</v>
      </c>
      <c r="J15" t="s">
        <v>3</v>
      </c>
      <c r="K15" t="s">
        <v>3</v>
      </c>
      <c r="M15" t="s">
        <v>3</v>
      </c>
      <c r="N15" t="s">
        <v>3</v>
      </c>
      <c r="O15" t="s">
        <v>3</v>
      </c>
    </row>
    <row r="16" spans="1:27" x14ac:dyDescent="0.25">
      <c r="B16" t="s">
        <v>14</v>
      </c>
      <c r="L16" t="s">
        <v>3</v>
      </c>
      <c r="P16" t="s">
        <v>3</v>
      </c>
    </row>
    <row r="17" spans="2:27" x14ac:dyDescent="0.25">
      <c r="B17" t="s">
        <v>15</v>
      </c>
      <c r="Q17" t="s">
        <v>3</v>
      </c>
    </row>
    <row r="18" spans="2:27" x14ac:dyDescent="0.25">
      <c r="B18" t="s">
        <v>16</v>
      </c>
      <c r="R18" t="s">
        <v>3</v>
      </c>
    </row>
    <row r="19" spans="2:27" x14ac:dyDescent="0.25">
      <c r="B19" s="2" t="s">
        <v>17</v>
      </c>
      <c r="S19" t="s">
        <v>3</v>
      </c>
      <c r="T19" t="s">
        <v>3</v>
      </c>
      <c r="U19" t="s">
        <v>3</v>
      </c>
    </row>
    <row r="20" spans="2:27" x14ac:dyDescent="0.25">
      <c r="B20" t="s">
        <v>18</v>
      </c>
      <c r="S20" t="s">
        <v>3</v>
      </c>
      <c r="T20" t="s">
        <v>3</v>
      </c>
      <c r="U20" t="s">
        <v>3</v>
      </c>
    </row>
    <row r="21" spans="2:27" x14ac:dyDescent="0.25">
      <c r="B21" t="s">
        <v>19</v>
      </c>
    </row>
    <row r="22" spans="2:27" x14ac:dyDescent="0.25">
      <c r="B22" t="s">
        <v>20</v>
      </c>
      <c r="V22" t="s">
        <v>3</v>
      </c>
      <c r="W22" t="s">
        <v>3</v>
      </c>
      <c r="X22" t="s">
        <v>3</v>
      </c>
    </row>
    <row r="23" spans="2:27" x14ac:dyDescent="0.25">
      <c r="B23" s="2" t="s">
        <v>46</v>
      </c>
      <c r="Y23" t="s">
        <v>3</v>
      </c>
      <c r="Z23" t="s">
        <v>3</v>
      </c>
      <c r="AA23" t="s">
        <v>3</v>
      </c>
    </row>
    <row r="24" spans="2:27" x14ac:dyDescent="0.25">
      <c r="B24" t="s">
        <v>21</v>
      </c>
      <c r="Z24" t="s">
        <v>3</v>
      </c>
      <c r="AA24" t="s">
        <v>3</v>
      </c>
    </row>
  </sheetData>
  <mergeCells count="4">
    <mergeCell ref="C1:E1"/>
    <mergeCell ref="Y1:AA1"/>
    <mergeCell ref="F1:R1"/>
    <mergeCell ref="S1:X1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tabSelected="1" topLeftCell="E1" workbookViewId="0">
      <selection activeCell="F16" sqref="F16"/>
    </sheetView>
  </sheetViews>
  <sheetFormatPr defaultRowHeight="15" x14ac:dyDescent="0.25"/>
  <cols>
    <col min="1" max="1" width="9.140625" style="3"/>
    <col min="2" max="2" width="23" style="3" customWidth="1"/>
    <col min="3" max="3" width="2.5703125" customWidth="1"/>
    <col min="4" max="4" width="16.85546875" customWidth="1"/>
    <col min="5" max="5" width="2.85546875" customWidth="1"/>
    <col min="6" max="6" width="23" style="4" customWidth="1"/>
    <col min="7" max="9" width="17.85546875" customWidth="1"/>
    <col min="10" max="10" width="12.28515625" customWidth="1"/>
    <col min="11" max="11" width="13.5703125" style="3" customWidth="1"/>
    <col min="12" max="12" width="11.7109375" style="4" customWidth="1"/>
    <col min="13" max="13" width="13.85546875" customWidth="1"/>
    <col min="14" max="14" width="12" customWidth="1"/>
    <col min="15" max="15" width="12.5703125" customWidth="1"/>
    <col min="18" max="18" width="9.140625" style="7"/>
  </cols>
  <sheetData>
    <row r="1" spans="1:18" x14ac:dyDescent="0.25">
      <c r="B1" s="3" t="s">
        <v>51</v>
      </c>
      <c r="D1">
        <v>200</v>
      </c>
    </row>
    <row r="2" spans="1:18" x14ac:dyDescent="0.25">
      <c r="B2" s="3" t="s">
        <v>52</v>
      </c>
      <c r="D2">
        <v>50</v>
      </c>
    </row>
    <row r="4" spans="1:18" x14ac:dyDescent="0.25">
      <c r="F4" s="9"/>
      <c r="G4" s="9"/>
      <c r="H4" s="9"/>
      <c r="I4" s="9"/>
      <c r="J4" s="9"/>
      <c r="K4" s="9"/>
    </row>
    <row r="5" spans="1:18" x14ac:dyDescent="0.25">
      <c r="G5" s="9"/>
      <c r="H5" s="9"/>
      <c r="I5" s="9"/>
      <c r="J5" s="9"/>
      <c r="K5" s="9"/>
      <c r="O5" s="5"/>
    </row>
    <row r="6" spans="1:18" s="5" customFormat="1" x14ac:dyDescent="0.25">
      <c r="B6" s="5" t="s">
        <v>56</v>
      </c>
      <c r="D6" s="5" t="s">
        <v>56</v>
      </c>
      <c r="F6" s="5" t="s">
        <v>57</v>
      </c>
      <c r="G6" s="5" t="s">
        <v>49</v>
      </c>
      <c r="H6" s="5" t="s">
        <v>54</v>
      </c>
      <c r="I6" s="5" t="s">
        <v>55</v>
      </c>
      <c r="J6" s="5" t="s">
        <v>88</v>
      </c>
      <c r="K6" s="5" t="s">
        <v>68</v>
      </c>
      <c r="L6" s="5" t="s">
        <v>67</v>
      </c>
      <c r="M6" s="5" t="s">
        <v>89</v>
      </c>
      <c r="N6" s="5" t="s">
        <v>90</v>
      </c>
      <c r="O6" s="5" t="s">
        <v>71</v>
      </c>
      <c r="R6" s="8"/>
    </row>
    <row r="7" spans="1:18" s="3" customFormat="1" x14ac:dyDescent="0.25">
      <c r="A7" s="3">
        <v>1</v>
      </c>
      <c r="B7" s="3" t="s">
        <v>0</v>
      </c>
      <c r="C7" s="3" t="s">
        <v>48</v>
      </c>
      <c r="D7" s="3" t="s">
        <v>0</v>
      </c>
      <c r="E7" s="3" t="s">
        <v>47</v>
      </c>
      <c r="F7" s="4" t="s">
        <v>69</v>
      </c>
      <c r="G7" s="4" t="s">
        <v>91</v>
      </c>
      <c r="H7" s="3" t="s">
        <v>52</v>
      </c>
      <c r="I7" s="4" t="s">
        <v>92</v>
      </c>
      <c r="J7" s="4">
        <v>2</v>
      </c>
      <c r="K7" s="3">
        <v>1</v>
      </c>
      <c r="L7" s="4">
        <f>K7*50</f>
        <v>50</v>
      </c>
      <c r="M7" s="6">
        <f>L7/J7</f>
        <v>25</v>
      </c>
      <c r="N7" s="6"/>
      <c r="O7" s="3">
        <f>L7</f>
        <v>50</v>
      </c>
      <c r="R7" s="6"/>
    </row>
    <row r="8" spans="1:18" x14ac:dyDescent="0.25">
      <c r="A8" s="3">
        <v>2</v>
      </c>
      <c r="B8" s="4" t="str">
        <f t="shared" ref="B8:B18" si="0">F7</f>
        <v>Imã Pequeno</v>
      </c>
      <c r="C8" s="3" t="s">
        <v>48</v>
      </c>
      <c r="D8" s="3" t="s">
        <v>0</v>
      </c>
      <c r="E8" s="3" t="s">
        <v>47</v>
      </c>
      <c r="F8" s="4" t="s">
        <v>59</v>
      </c>
      <c r="G8" s="4" t="s">
        <v>91</v>
      </c>
      <c r="H8" s="3" t="s">
        <v>52</v>
      </c>
      <c r="I8" s="4" t="s">
        <v>92</v>
      </c>
      <c r="J8" s="4">
        <v>3</v>
      </c>
      <c r="K8" s="3">
        <v>3</v>
      </c>
      <c r="L8" s="4">
        <f t="shared" ref="L8:L12" si="1">K8*50</f>
        <v>150</v>
      </c>
      <c r="M8" s="6">
        <f t="shared" ref="M8:M18" si="2">L8/J8</f>
        <v>50</v>
      </c>
      <c r="N8" s="6">
        <f>(M8-M7)*100/M7</f>
        <v>100</v>
      </c>
      <c r="O8" s="4">
        <f>L8+O7</f>
        <v>200</v>
      </c>
      <c r="Q8" s="4"/>
      <c r="R8" s="6"/>
    </row>
    <row r="9" spans="1:18" x14ac:dyDescent="0.25">
      <c r="A9" s="3">
        <v>3</v>
      </c>
      <c r="B9" s="4" t="str">
        <f t="shared" si="0"/>
        <v>Rede de Borboleta</v>
      </c>
      <c r="C9" s="3" t="s">
        <v>48</v>
      </c>
      <c r="D9" s="3" t="s">
        <v>0</v>
      </c>
      <c r="E9" s="3" t="s">
        <v>47</v>
      </c>
      <c r="F9" s="4" t="s">
        <v>63</v>
      </c>
      <c r="G9" s="4" t="s">
        <v>91</v>
      </c>
      <c r="H9" s="3" t="s">
        <v>52</v>
      </c>
      <c r="I9" s="4" t="s">
        <v>92</v>
      </c>
      <c r="J9" s="4">
        <v>4</v>
      </c>
      <c r="K9" s="3">
        <v>5</v>
      </c>
      <c r="L9" s="4">
        <f t="shared" si="1"/>
        <v>250</v>
      </c>
      <c r="M9" s="6">
        <f t="shared" si="2"/>
        <v>62.5</v>
      </c>
      <c r="N9" s="6">
        <f t="shared" ref="N9:N18" si="3">(M9-M8)*100/M8</f>
        <v>25</v>
      </c>
      <c r="O9" s="4">
        <f t="shared" ref="O9:O18" si="4">L9+O8</f>
        <v>450</v>
      </c>
      <c r="Q9" s="4"/>
      <c r="R9" s="6"/>
    </row>
    <row r="10" spans="1:18" x14ac:dyDescent="0.25">
      <c r="A10" s="3">
        <v>4</v>
      </c>
      <c r="B10" s="4" t="str">
        <f t="shared" si="0"/>
        <v>Arapuca</v>
      </c>
      <c r="C10" s="3" t="s">
        <v>48</v>
      </c>
      <c r="D10" s="3" t="s">
        <v>0</v>
      </c>
      <c r="E10" s="3" t="s">
        <v>47</v>
      </c>
      <c r="F10" s="4" t="s">
        <v>61</v>
      </c>
      <c r="G10" s="4" t="s">
        <v>91</v>
      </c>
      <c r="H10" s="4" t="s">
        <v>52</v>
      </c>
      <c r="I10" s="4" t="s">
        <v>92</v>
      </c>
      <c r="J10" s="4">
        <v>5</v>
      </c>
      <c r="K10" s="3">
        <v>10</v>
      </c>
      <c r="L10" s="4">
        <f t="shared" si="1"/>
        <v>500</v>
      </c>
      <c r="M10" s="6">
        <f t="shared" si="2"/>
        <v>100</v>
      </c>
      <c r="N10" s="6">
        <f t="shared" si="3"/>
        <v>60</v>
      </c>
      <c r="O10" s="4">
        <f t="shared" si="4"/>
        <v>950</v>
      </c>
      <c r="Q10" s="4"/>
      <c r="R10" s="6"/>
    </row>
    <row r="11" spans="1:18" x14ac:dyDescent="0.25">
      <c r="A11" s="3">
        <v>5</v>
      </c>
      <c r="B11" s="4" t="str">
        <f t="shared" si="0"/>
        <v>Ratoeira</v>
      </c>
      <c r="C11" s="3" t="s">
        <v>48</v>
      </c>
      <c r="D11" s="3" t="s">
        <v>0</v>
      </c>
      <c r="E11" s="3" t="s">
        <v>47</v>
      </c>
      <c r="F11" s="4" t="s">
        <v>65</v>
      </c>
      <c r="G11" s="4" t="s">
        <v>91</v>
      </c>
      <c r="H11" s="4" t="s">
        <v>52</v>
      </c>
      <c r="I11" s="4" t="s">
        <v>92</v>
      </c>
      <c r="J11" s="4">
        <v>6</v>
      </c>
      <c r="K11" s="3">
        <v>15</v>
      </c>
      <c r="L11" s="4">
        <f t="shared" si="1"/>
        <v>750</v>
      </c>
      <c r="M11" s="6">
        <f t="shared" si="2"/>
        <v>125</v>
      </c>
      <c r="N11" s="6">
        <f t="shared" si="3"/>
        <v>25</v>
      </c>
      <c r="O11" s="4">
        <f t="shared" si="4"/>
        <v>1700</v>
      </c>
      <c r="Q11" s="4"/>
      <c r="R11" s="6"/>
    </row>
    <row r="12" spans="1:18" x14ac:dyDescent="0.25">
      <c r="A12" s="3">
        <v>6</v>
      </c>
      <c r="B12" s="4" t="str">
        <f t="shared" si="0"/>
        <v>Vara de Pesca</v>
      </c>
      <c r="C12" s="3" t="s">
        <v>48</v>
      </c>
      <c r="D12" s="3" t="s">
        <v>0</v>
      </c>
      <c r="E12" s="3" t="s">
        <v>47</v>
      </c>
      <c r="F12" s="4" t="s">
        <v>66</v>
      </c>
      <c r="G12" s="4" t="s">
        <v>91</v>
      </c>
      <c r="H12" s="4" t="s">
        <v>52</v>
      </c>
      <c r="I12" s="4" t="s">
        <v>92</v>
      </c>
      <c r="J12" s="4">
        <v>7</v>
      </c>
      <c r="K12" s="3">
        <v>20</v>
      </c>
      <c r="L12" s="4">
        <f t="shared" si="1"/>
        <v>1000</v>
      </c>
      <c r="M12" s="6">
        <f t="shared" si="2"/>
        <v>142.85714285714286</v>
      </c>
      <c r="N12" s="6">
        <f t="shared" si="3"/>
        <v>14.28571428571429</v>
      </c>
      <c r="O12" s="4">
        <f t="shared" si="4"/>
        <v>2700</v>
      </c>
      <c r="Q12" s="4"/>
      <c r="R12" s="6"/>
    </row>
    <row r="13" spans="1:18" x14ac:dyDescent="0.25">
      <c r="A13" s="3">
        <v>7</v>
      </c>
      <c r="B13" s="4" t="str">
        <f t="shared" si="0"/>
        <v>Mão Mecanica</v>
      </c>
      <c r="C13" s="3" t="s">
        <v>48</v>
      </c>
      <c r="D13" s="3" t="s">
        <v>0</v>
      </c>
      <c r="E13" s="3" t="s">
        <v>47</v>
      </c>
      <c r="F13" s="4" t="s">
        <v>70</v>
      </c>
      <c r="G13" s="4" t="s">
        <v>91</v>
      </c>
      <c r="H13" s="4" t="s">
        <v>51</v>
      </c>
      <c r="I13" s="4" t="s">
        <v>92</v>
      </c>
      <c r="J13" s="4">
        <v>8</v>
      </c>
      <c r="K13" s="4">
        <v>21</v>
      </c>
      <c r="L13" s="4">
        <f>1000+((K13-20)*200)</f>
        <v>1200</v>
      </c>
      <c r="M13" s="10">
        <f t="shared" si="2"/>
        <v>150</v>
      </c>
      <c r="N13" s="6">
        <f t="shared" si="3"/>
        <v>4.9999999999999973</v>
      </c>
      <c r="O13" s="4">
        <f t="shared" si="4"/>
        <v>3900</v>
      </c>
      <c r="Q13" s="4"/>
      <c r="R13" s="6"/>
    </row>
    <row r="14" spans="1:18" x14ac:dyDescent="0.25">
      <c r="A14" s="3">
        <v>8</v>
      </c>
      <c r="B14" s="4" t="str">
        <f t="shared" si="0"/>
        <v>Imã Grande</v>
      </c>
      <c r="C14" s="3" t="s">
        <v>48</v>
      </c>
      <c r="D14" s="3" t="s">
        <v>0</v>
      </c>
      <c r="E14" s="3" t="s">
        <v>47</v>
      </c>
      <c r="F14" s="4" t="s">
        <v>64</v>
      </c>
      <c r="G14" s="4" t="s">
        <v>91</v>
      </c>
      <c r="H14" s="4" t="s">
        <v>51</v>
      </c>
      <c r="I14" s="4" t="s">
        <v>92</v>
      </c>
      <c r="J14" s="4">
        <v>9</v>
      </c>
      <c r="K14" s="4">
        <v>22</v>
      </c>
      <c r="L14" s="4">
        <f t="shared" ref="L14:L18" si="5">1000+((K14-20)*200)</f>
        <v>1400</v>
      </c>
      <c r="M14" s="10">
        <f t="shared" si="2"/>
        <v>155.55555555555554</v>
      </c>
      <c r="N14" s="6">
        <f t="shared" si="3"/>
        <v>3.7037037037036953</v>
      </c>
      <c r="O14" s="4">
        <f t="shared" si="4"/>
        <v>5300</v>
      </c>
      <c r="Q14" s="4"/>
      <c r="R14" s="6"/>
    </row>
    <row r="15" spans="1:18" x14ac:dyDescent="0.25">
      <c r="A15" s="3">
        <v>9</v>
      </c>
      <c r="B15" s="4" t="str">
        <f t="shared" si="0"/>
        <v>Laço</v>
      </c>
      <c r="C15" s="3" t="s">
        <v>48</v>
      </c>
      <c r="D15" s="3" t="s">
        <v>0</v>
      </c>
      <c r="E15" s="3" t="s">
        <v>47</v>
      </c>
      <c r="F15" s="4" t="s">
        <v>60</v>
      </c>
      <c r="G15" s="4" t="s">
        <v>91</v>
      </c>
      <c r="H15" s="4" t="s">
        <v>51</v>
      </c>
      <c r="I15" s="4" t="s">
        <v>92</v>
      </c>
      <c r="J15" s="4">
        <v>10</v>
      </c>
      <c r="K15" s="4">
        <v>23</v>
      </c>
      <c r="L15" s="4">
        <f t="shared" si="5"/>
        <v>1600</v>
      </c>
      <c r="M15" s="10">
        <f t="shared" si="2"/>
        <v>160</v>
      </c>
      <c r="N15" s="6">
        <f t="shared" si="3"/>
        <v>2.8571428571428656</v>
      </c>
      <c r="O15" s="4">
        <f t="shared" si="4"/>
        <v>6900</v>
      </c>
      <c r="Q15" s="4"/>
      <c r="R15" s="6"/>
    </row>
    <row r="16" spans="1:18" x14ac:dyDescent="0.25">
      <c r="A16" s="3">
        <v>10</v>
      </c>
      <c r="B16" s="4" t="str">
        <f t="shared" si="0"/>
        <v>Arpão</v>
      </c>
      <c r="C16" s="3" t="s">
        <v>48</v>
      </c>
      <c r="D16" s="3" t="s">
        <v>0</v>
      </c>
      <c r="E16" s="3" t="s">
        <v>47</v>
      </c>
      <c r="F16" s="4" t="s">
        <v>58</v>
      </c>
      <c r="G16" s="4" t="s">
        <v>91</v>
      </c>
      <c r="H16" s="4" t="s">
        <v>51</v>
      </c>
      <c r="I16" s="4" t="s">
        <v>92</v>
      </c>
      <c r="J16" s="4">
        <v>11</v>
      </c>
      <c r="K16" s="4">
        <v>25</v>
      </c>
      <c r="L16" s="4">
        <f t="shared" si="5"/>
        <v>2000</v>
      </c>
      <c r="M16" s="6">
        <f t="shared" si="2"/>
        <v>181.81818181818181</v>
      </c>
      <c r="N16" s="6">
        <f t="shared" si="3"/>
        <v>13.636363636363631</v>
      </c>
      <c r="O16" s="4">
        <f t="shared" si="4"/>
        <v>8900</v>
      </c>
      <c r="P16" s="4"/>
      <c r="Q16" s="4"/>
      <c r="R16" s="6"/>
    </row>
    <row r="17" spans="1:18" x14ac:dyDescent="0.25">
      <c r="A17" s="3">
        <v>11</v>
      </c>
      <c r="B17" s="4" t="str">
        <f t="shared" si="0"/>
        <v>Gaiola</v>
      </c>
      <c r="C17" s="3" t="s">
        <v>48</v>
      </c>
      <c r="D17" s="3" t="s">
        <v>0</v>
      </c>
      <c r="E17" s="3" t="s">
        <v>47</v>
      </c>
      <c r="F17" s="4" t="s">
        <v>62</v>
      </c>
      <c r="G17" s="4" t="s">
        <v>91</v>
      </c>
      <c r="H17" s="4" t="s">
        <v>51</v>
      </c>
      <c r="I17" s="4" t="s">
        <v>92</v>
      </c>
      <c r="J17" s="4">
        <v>12</v>
      </c>
      <c r="K17" s="4">
        <v>28</v>
      </c>
      <c r="L17" s="4">
        <f t="shared" si="5"/>
        <v>2600</v>
      </c>
      <c r="M17" s="6">
        <f t="shared" si="2"/>
        <v>216.66666666666666</v>
      </c>
      <c r="N17" s="6">
        <f t="shared" si="3"/>
        <v>19.166666666666664</v>
      </c>
      <c r="O17" s="4">
        <f t="shared" si="4"/>
        <v>11500</v>
      </c>
      <c r="P17" s="4"/>
      <c r="Q17" s="4"/>
      <c r="R17" s="6"/>
    </row>
    <row r="18" spans="1:18" x14ac:dyDescent="0.25">
      <c r="A18" s="3">
        <v>12</v>
      </c>
      <c r="B18" s="4" t="str">
        <f t="shared" si="0"/>
        <v>Tarrafa</v>
      </c>
      <c r="C18" s="3" t="s">
        <v>48</v>
      </c>
      <c r="D18" s="3" t="s">
        <v>0</v>
      </c>
      <c r="E18" s="3" t="s">
        <v>47</v>
      </c>
      <c r="F18" s="4" t="s">
        <v>72</v>
      </c>
      <c r="G18" s="4" t="s">
        <v>91</v>
      </c>
      <c r="H18" s="4" t="s">
        <v>51</v>
      </c>
      <c r="I18" s="4" t="s">
        <v>92</v>
      </c>
      <c r="J18" s="4">
        <v>13</v>
      </c>
      <c r="K18" s="4">
        <v>33</v>
      </c>
      <c r="L18" s="4">
        <f t="shared" si="5"/>
        <v>3600</v>
      </c>
      <c r="M18" s="6">
        <f t="shared" si="2"/>
        <v>276.92307692307691</v>
      </c>
      <c r="N18" s="6">
        <f t="shared" si="3"/>
        <v>27.81065088757396</v>
      </c>
      <c r="O18" s="4">
        <f t="shared" si="4"/>
        <v>15100</v>
      </c>
      <c r="P18" s="4"/>
      <c r="Q18" s="4"/>
      <c r="R18" s="6"/>
    </row>
    <row r="20" spans="1:18" x14ac:dyDescent="0.25">
      <c r="A20" s="4">
        <v>1</v>
      </c>
      <c r="B20" s="3" t="s">
        <v>53</v>
      </c>
      <c r="C20" s="4" t="s">
        <v>48</v>
      </c>
      <c r="D20" s="3" t="s">
        <v>53</v>
      </c>
      <c r="E20" s="4" t="s">
        <v>47</v>
      </c>
      <c r="F20" s="4" t="s">
        <v>77</v>
      </c>
      <c r="G20" s="4" t="s">
        <v>85</v>
      </c>
      <c r="H20" s="4" t="s">
        <v>52</v>
      </c>
      <c r="I20" s="4" t="s">
        <v>86</v>
      </c>
      <c r="J20" s="4">
        <v>2</v>
      </c>
      <c r="K20" s="4">
        <v>1</v>
      </c>
      <c r="L20" s="4">
        <v>50</v>
      </c>
    </row>
    <row r="21" spans="1:18" x14ac:dyDescent="0.25">
      <c r="A21" s="4">
        <v>2</v>
      </c>
      <c r="B21" s="4" t="str">
        <f t="shared" ref="B21:B31" si="6">F20</f>
        <v>Pote de sal grosso</v>
      </c>
      <c r="C21" s="4" t="s">
        <v>48</v>
      </c>
      <c r="D21" s="4" t="s">
        <v>53</v>
      </c>
      <c r="E21" s="4" t="s">
        <v>47</v>
      </c>
      <c r="F21" s="4" t="s">
        <v>79</v>
      </c>
      <c r="G21" s="4" t="s">
        <v>85</v>
      </c>
      <c r="H21" s="4" t="s">
        <v>52</v>
      </c>
      <c r="I21" s="4" t="s">
        <v>86</v>
      </c>
      <c r="J21" s="4">
        <v>3</v>
      </c>
      <c r="K21" s="4">
        <v>3</v>
      </c>
      <c r="L21" s="4">
        <v>150</v>
      </c>
    </row>
    <row r="22" spans="1:18" x14ac:dyDescent="0.25">
      <c r="A22" s="4">
        <v>3</v>
      </c>
      <c r="B22" s="4" t="str">
        <f t="shared" si="6"/>
        <v>Arruda</v>
      </c>
      <c r="C22" s="4" t="s">
        <v>48</v>
      </c>
      <c r="D22" s="4" t="s">
        <v>53</v>
      </c>
      <c r="E22" s="4" t="s">
        <v>47</v>
      </c>
      <c r="F22" s="4" t="s">
        <v>74</v>
      </c>
      <c r="G22" s="4" t="s">
        <v>85</v>
      </c>
      <c r="H22" s="4" t="s">
        <v>52</v>
      </c>
      <c r="I22" s="4" t="s">
        <v>86</v>
      </c>
      <c r="J22" s="4">
        <v>4</v>
      </c>
      <c r="K22" s="4">
        <v>5</v>
      </c>
      <c r="L22" s="4">
        <v>250</v>
      </c>
    </row>
    <row r="23" spans="1:18" x14ac:dyDescent="0.25">
      <c r="A23" s="4">
        <v>4</v>
      </c>
      <c r="B23" s="4" t="str">
        <f t="shared" si="6"/>
        <v>Poção de mau cheiro</v>
      </c>
      <c r="C23" s="4" t="s">
        <v>48</v>
      </c>
      <c r="D23" s="4" t="s">
        <v>53</v>
      </c>
      <c r="E23" s="4" t="s">
        <v>47</v>
      </c>
      <c r="F23" s="4" t="s">
        <v>76</v>
      </c>
      <c r="G23" s="4" t="s">
        <v>85</v>
      </c>
      <c r="H23" s="4" t="s">
        <v>52</v>
      </c>
      <c r="I23" s="4" t="s">
        <v>86</v>
      </c>
      <c r="J23" s="4">
        <v>5</v>
      </c>
      <c r="K23" s="4">
        <v>10</v>
      </c>
      <c r="L23" s="4">
        <v>400</v>
      </c>
    </row>
    <row r="24" spans="1:18" x14ac:dyDescent="0.25">
      <c r="A24" s="4">
        <v>5</v>
      </c>
      <c r="B24" s="4" t="str">
        <f t="shared" si="6"/>
        <v>Guizo de Cobra</v>
      </c>
      <c r="C24" s="4" t="s">
        <v>48</v>
      </c>
      <c r="D24" s="4" t="s">
        <v>53</v>
      </c>
      <c r="E24" s="4" t="s">
        <v>47</v>
      </c>
      <c r="F24" s="4" t="s">
        <v>73</v>
      </c>
      <c r="G24" s="4" t="s">
        <v>85</v>
      </c>
      <c r="H24" s="4" t="s">
        <v>52</v>
      </c>
      <c r="I24" s="4" t="s">
        <v>86</v>
      </c>
      <c r="J24" s="4">
        <v>6</v>
      </c>
      <c r="K24" s="4">
        <v>15</v>
      </c>
      <c r="L24" s="4">
        <v>800</v>
      </c>
    </row>
    <row r="25" spans="1:18" x14ac:dyDescent="0.25">
      <c r="A25" s="4">
        <v>6</v>
      </c>
      <c r="B25" s="4" t="str">
        <f t="shared" si="6"/>
        <v>Escudo pequeno</v>
      </c>
      <c r="C25" s="4" t="s">
        <v>48</v>
      </c>
      <c r="D25" s="4" t="s">
        <v>53</v>
      </c>
      <c r="E25" s="4" t="s">
        <v>47</v>
      </c>
      <c r="F25" s="4" t="s">
        <v>84</v>
      </c>
      <c r="G25" s="4" t="s">
        <v>85</v>
      </c>
      <c r="H25" s="4" t="s">
        <v>52</v>
      </c>
      <c r="I25" s="4" t="s">
        <v>86</v>
      </c>
      <c r="J25" s="4">
        <v>7</v>
      </c>
      <c r="K25" s="4">
        <v>20</v>
      </c>
      <c r="L25" s="4">
        <v>1600</v>
      </c>
    </row>
    <row r="26" spans="1:18" x14ac:dyDescent="0.25">
      <c r="A26" s="4">
        <v>7</v>
      </c>
      <c r="B26" s="4" t="str">
        <f t="shared" si="6"/>
        <v>Fosso</v>
      </c>
      <c r="C26" s="4" t="s">
        <v>48</v>
      </c>
      <c r="D26" s="4" t="s">
        <v>53</v>
      </c>
      <c r="E26" s="4" t="s">
        <v>47</v>
      </c>
      <c r="F26" s="4" t="s">
        <v>81</v>
      </c>
      <c r="G26" s="4" t="s">
        <v>85</v>
      </c>
      <c r="H26" s="4" t="s">
        <v>87</v>
      </c>
      <c r="I26" s="4" t="s">
        <v>86</v>
      </c>
      <c r="J26" s="4">
        <v>8</v>
      </c>
      <c r="L26" s="4">
        <v>1800</v>
      </c>
    </row>
    <row r="27" spans="1:18" x14ac:dyDescent="0.25">
      <c r="A27" s="4">
        <v>8</v>
      </c>
      <c r="B27" s="4" t="str">
        <f t="shared" si="6"/>
        <v>Escudo Grande</v>
      </c>
      <c r="C27" s="4" t="s">
        <v>48</v>
      </c>
      <c r="D27" s="4" t="s">
        <v>53</v>
      </c>
      <c r="E27" s="4" t="s">
        <v>47</v>
      </c>
      <c r="F27" s="4" t="s">
        <v>78</v>
      </c>
      <c r="G27" s="4" t="s">
        <v>85</v>
      </c>
      <c r="H27" s="4" t="s">
        <v>87</v>
      </c>
      <c r="I27" s="4" t="s">
        <v>86</v>
      </c>
      <c r="J27" s="4">
        <v>9</v>
      </c>
      <c r="L27" s="4">
        <v>2000</v>
      </c>
    </row>
    <row r="28" spans="1:18" x14ac:dyDescent="0.25">
      <c r="A28" s="4">
        <v>9</v>
      </c>
      <c r="B28" s="4" t="str">
        <f t="shared" si="6"/>
        <v>Ganso</v>
      </c>
      <c r="C28" s="4" t="s">
        <v>48</v>
      </c>
      <c r="D28" s="4" t="s">
        <v>53</v>
      </c>
      <c r="E28" s="4" t="s">
        <v>47</v>
      </c>
      <c r="F28" s="4" t="s">
        <v>83</v>
      </c>
      <c r="G28" s="4" t="s">
        <v>85</v>
      </c>
      <c r="H28" s="4" t="s">
        <v>87</v>
      </c>
      <c r="I28" s="4" t="s">
        <v>86</v>
      </c>
      <c r="J28" s="4">
        <v>10</v>
      </c>
      <c r="L28" s="4">
        <v>2200</v>
      </c>
    </row>
    <row r="29" spans="1:18" x14ac:dyDescent="0.25">
      <c r="A29" s="4">
        <v>10</v>
      </c>
      <c r="B29" s="4" t="str">
        <f t="shared" si="6"/>
        <v>Cerca Eletrificada</v>
      </c>
      <c r="C29" s="4" t="s">
        <v>48</v>
      </c>
      <c r="D29" s="4" t="s">
        <v>53</v>
      </c>
      <c r="E29" s="4" t="s">
        <v>47</v>
      </c>
      <c r="F29" s="4" t="s">
        <v>80</v>
      </c>
      <c r="G29" s="4" t="s">
        <v>85</v>
      </c>
      <c r="H29" s="4" t="s">
        <v>87</v>
      </c>
      <c r="I29" s="4" t="s">
        <v>86</v>
      </c>
      <c r="J29" s="4">
        <v>11</v>
      </c>
      <c r="L29" s="4">
        <v>2600</v>
      </c>
    </row>
    <row r="30" spans="1:18" x14ac:dyDescent="0.25">
      <c r="A30" s="4">
        <v>11</v>
      </c>
      <c r="B30" s="4" t="str">
        <f t="shared" si="6"/>
        <v>Escudo de ferro</v>
      </c>
      <c r="C30" s="4" t="s">
        <v>48</v>
      </c>
      <c r="D30" s="4" t="s">
        <v>53</v>
      </c>
      <c r="E30" s="4" t="s">
        <v>47</v>
      </c>
      <c r="F30" s="4" t="s">
        <v>82</v>
      </c>
      <c r="G30" s="4" t="s">
        <v>85</v>
      </c>
      <c r="H30" s="4" t="s">
        <v>87</v>
      </c>
      <c r="I30" s="4" t="s">
        <v>86</v>
      </c>
      <c r="J30" s="4">
        <v>12</v>
      </c>
      <c r="L30" s="4">
        <v>3200</v>
      </c>
    </row>
    <row r="31" spans="1:18" x14ac:dyDescent="0.25">
      <c r="A31" s="4">
        <v>12</v>
      </c>
      <c r="B31" s="4" t="str">
        <f t="shared" si="6"/>
        <v>Redoma mágica</v>
      </c>
      <c r="C31" s="4" t="s">
        <v>48</v>
      </c>
      <c r="D31" s="4" t="s">
        <v>53</v>
      </c>
      <c r="E31" s="4" t="s">
        <v>47</v>
      </c>
      <c r="F31" s="4" t="s">
        <v>75</v>
      </c>
      <c r="G31" s="4" t="s">
        <v>85</v>
      </c>
      <c r="H31" s="4" t="s">
        <v>87</v>
      </c>
      <c r="I31" s="4" t="s">
        <v>86</v>
      </c>
      <c r="J31" s="4">
        <v>13</v>
      </c>
      <c r="L31" s="4">
        <v>4200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Gadioli</dc:creator>
  <cp:lastModifiedBy>Alexandre Bonfá</cp:lastModifiedBy>
  <dcterms:created xsi:type="dcterms:W3CDTF">2013-11-24T18:00:00Z</dcterms:created>
  <dcterms:modified xsi:type="dcterms:W3CDTF">2013-12-04T18:55:00Z</dcterms:modified>
</cp:coreProperties>
</file>