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w265/Documents/upright bass/"/>
    </mc:Choice>
  </mc:AlternateContent>
  <xr:revisionPtr revIDLastSave="0" documentId="13_ncr:1_{C736D0D3-A376-A540-89F8-09AFB4FBC577}" xr6:coauthVersionLast="45" xr6:coauthVersionMax="45" xr10:uidLastSave="{00000000-0000-0000-0000-000000000000}"/>
  <bookViews>
    <workbookView xWindow="1200" yWindow="580" windowWidth="23200" windowHeight="15920" xr2:uid="{89B8235B-D933-424F-8E9B-0545DD383F4C}"/>
  </bookViews>
  <sheets>
    <sheet name="wk bass" sheetId="5" r:id="rId1"/>
    <sheet name="hm bass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8" l="1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" i="8"/>
  <c r="S25" i="8"/>
  <c r="T25" i="8" s="1"/>
  <c r="B25" i="8"/>
  <c r="C25" i="8" s="1"/>
  <c r="D25" i="8" s="1"/>
  <c r="E25" i="8" s="1"/>
  <c r="T24" i="8"/>
  <c r="S24" i="8"/>
  <c r="B24" i="8"/>
  <c r="C24" i="8" s="1"/>
  <c r="D24" i="8" s="1"/>
  <c r="T23" i="8"/>
  <c r="S23" i="8"/>
  <c r="B23" i="8"/>
  <c r="C23" i="8" s="1"/>
  <c r="D23" i="8" s="1"/>
  <c r="R22" i="8"/>
  <c r="S22" i="8" s="1"/>
  <c r="T22" i="8" s="1"/>
  <c r="Q22" i="8"/>
  <c r="I22" i="8"/>
  <c r="H22" i="8"/>
  <c r="J22" i="8" s="1"/>
  <c r="C22" i="8"/>
  <c r="D22" i="8" s="1"/>
  <c r="B22" i="8"/>
  <c r="R21" i="8"/>
  <c r="S21" i="8" s="1"/>
  <c r="T21" i="8" s="1"/>
  <c r="Q21" i="8"/>
  <c r="I21" i="8"/>
  <c r="H21" i="8"/>
  <c r="J21" i="8" s="1"/>
  <c r="C21" i="8"/>
  <c r="D21" i="8" s="1"/>
  <c r="B21" i="8"/>
  <c r="R20" i="8"/>
  <c r="S20" i="8" s="1"/>
  <c r="T20" i="8" s="1"/>
  <c r="Q20" i="8"/>
  <c r="I20" i="8"/>
  <c r="H20" i="8"/>
  <c r="J20" i="8" s="1"/>
  <c r="C20" i="8"/>
  <c r="D20" i="8" s="1"/>
  <c r="B20" i="8"/>
  <c r="R19" i="8"/>
  <c r="S19" i="8" s="1"/>
  <c r="T19" i="8" s="1"/>
  <c r="Q19" i="8"/>
  <c r="I19" i="8"/>
  <c r="H19" i="8"/>
  <c r="J19" i="8" s="1"/>
  <c r="B19" i="8"/>
  <c r="C19" i="8" s="1"/>
  <c r="D19" i="8" s="1"/>
  <c r="S18" i="8"/>
  <c r="T18" i="8" s="1"/>
  <c r="R18" i="8"/>
  <c r="Q18" i="8"/>
  <c r="I18" i="8"/>
  <c r="H18" i="8"/>
  <c r="J18" i="8" s="1"/>
  <c r="B18" i="8"/>
  <c r="C18" i="8" s="1"/>
  <c r="D18" i="8" s="1"/>
  <c r="R17" i="8"/>
  <c r="S17" i="8" s="1"/>
  <c r="T17" i="8" s="1"/>
  <c r="Q17" i="8"/>
  <c r="J17" i="8"/>
  <c r="I17" i="8"/>
  <c r="H17" i="8"/>
  <c r="B17" i="8"/>
  <c r="C17" i="8" s="1"/>
  <c r="D17" i="8" s="1"/>
  <c r="R16" i="8"/>
  <c r="S16" i="8" s="1"/>
  <c r="T16" i="8" s="1"/>
  <c r="Q16" i="8"/>
  <c r="I16" i="8"/>
  <c r="H16" i="8"/>
  <c r="J16" i="8" s="1"/>
  <c r="B16" i="8"/>
  <c r="C16" i="8" s="1"/>
  <c r="D16" i="8" s="1"/>
  <c r="R15" i="8"/>
  <c r="S15" i="8" s="1"/>
  <c r="T15" i="8" s="1"/>
  <c r="Q15" i="8"/>
  <c r="I15" i="8"/>
  <c r="H15" i="8"/>
  <c r="J15" i="8" s="1"/>
  <c r="B15" i="8"/>
  <c r="C15" i="8" s="1"/>
  <c r="D15" i="8" s="1"/>
  <c r="R14" i="8"/>
  <c r="S14" i="8" s="1"/>
  <c r="T14" i="8" s="1"/>
  <c r="Q14" i="8"/>
  <c r="I14" i="8"/>
  <c r="H14" i="8"/>
  <c r="J14" i="8" s="1"/>
  <c r="C14" i="8"/>
  <c r="D14" i="8" s="1"/>
  <c r="B14" i="8"/>
  <c r="R13" i="8"/>
  <c r="S13" i="8" s="1"/>
  <c r="T13" i="8" s="1"/>
  <c r="Q13" i="8"/>
  <c r="I13" i="8"/>
  <c r="H13" i="8"/>
  <c r="J13" i="8" s="1"/>
  <c r="C13" i="8"/>
  <c r="D13" i="8" s="1"/>
  <c r="B13" i="8"/>
  <c r="R12" i="8"/>
  <c r="S12" i="8" s="1"/>
  <c r="T12" i="8" s="1"/>
  <c r="Q12" i="8"/>
  <c r="I12" i="8"/>
  <c r="H12" i="8"/>
  <c r="J12" i="8" s="1"/>
  <c r="B12" i="8"/>
  <c r="C12" i="8" s="1"/>
  <c r="D12" i="8" s="1"/>
  <c r="S11" i="8"/>
  <c r="T11" i="8" s="1"/>
  <c r="R11" i="8"/>
  <c r="Q11" i="8"/>
  <c r="I11" i="8"/>
  <c r="H11" i="8"/>
  <c r="J11" i="8" s="1"/>
  <c r="B11" i="8"/>
  <c r="C11" i="8" s="1"/>
  <c r="D11" i="8" s="1"/>
  <c r="R10" i="8"/>
  <c r="S10" i="8" s="1"/>
  <c r="T10" i="8" s="1"/>
  <c r="Q10" i="8"/>
  <c r="I10" i="8"/>
  <c r="H10" i="8"/>
  <c r="J10" i="8" s="1"/>
  <c r="B10" i="8"/>
  <c r="C10" i="8" s="1"/>
  <c r="D10" i="8" s="1"/>
  <c r="R9" i="8"/>
  <c r="S9" i="8" s="1"/>
  <c r="T9" i="8" s="1"/>
  <c r="Q9" i="8"/>
  <c r="J9" i="8"/>
  <c r="I9" i="8"/>
  <c r="H9" i="8"/>
  <c r="B9" i="8"/>
  <c r="C9" i="8" s="1"/>
  <c r="D9" i="8" s="1"/>
  <c r="R8" i="8"/>
  <c r="S8" i="8" s="1"/>
  <c r="T8" i="8" s="1"/>
  <c r="Q8" i="8"/>
  <c r="I8" i="8"/>
  <c r="H8" i="8"/>
  <c r="J8" i="8" s="1"/>
  <c r="B8" i="8"/>
  <c r="C8" i="8" s="1"/>
  <c r="D8" i="8" s="1"/>
  <c r="R7" i="8"/>
  <c r="S7" i="8" s="1"/>
  <c r="T7" i="8" s="1"/>
  <c r="Q7" i="8"/>
  <c r="I7" i="8"/>
  <c r="H7" i="8"/>
  <c r="J7" i="8" s="1"/>
  <c r="B7" i="8"/>
  <c r="C7" i="8" s="1"/>
  <c r="D7" i="8" s="1"/>
  <c r="R6" i="8"/>
  <c r="S6" i="8" s="1"/>
  <c r="T6" i="8" s="1"/>
  <c r="Q6" i="8"/>
  <c r="I6" i="8"/>
  <c r="H6" i="8"/>
  <c r="J6" i="8" s="1"/>
  <c r="C6" i="8"/>
  <c r="D6" i="8" s="1"/>
  <c r="B6" i="8"/>
  <c r="R5" i="8"/>
  <c r="S5" i="8" s="1"/>
  <c r="T5" i="8" s="1"/>
  <c r="Q5" i="8"/>
  <c r="I5" i="8"/>
  <c r="H5" i="8"/>
  <c r="J5" i="8" s="1"/>
  <c r="C5" i="8"/>
  <c r="D5" i="8" s="1"/>
  <c r="B5" i="8"/>
  <c r="R4" i="8"/>
  <c r="S4" i="8" s="1"/>
  <c r="T4" i="8" s="1"/>
  <c r="Q4" i="8"/>
  <c r="J4" i="8"/>
  <c r="I4" i="8"/>
  <c r="H4" i="8"/>
  <c r="B4" i="8"/>
  <c r="C4" i="8" s="1"/>
  <c r="D4" i="8" s="1"/>
  <c r="R3" i="8"/>
  <c r="S3" i="8" s="1"/>
  <c r="T3" i="8" s="1"/>
  <c r="Q3" i="8"/>
  <c r="I3" i="8"/>
  <c r="H3" i="8"/>
  <c r="J3" i="8" s="1"/>
  <c r="B3" i="8"/>
  <c r="C3" i="8" s="1"/>
  <c r="D3" i="8" s="1"/>
  <c r="R2" i="8"/>
  <c r="S2" i="8" s="1"/>
  <c r="T2" i="8" s="1"/>
  <c r="Q2" i="8"/>
  <c r="I2" i="8"/>
  <c r="H2" i="8"/>
  <c r="J2" i="8" s="1"/>
  <c r="B2" i="8"/>
  <c r="C2" i="8" s="1"/>
  <c r="D2" i="8" s="1"/>
  <c r="C1" i="8"/>
  <c r="D1" i="8" s="1"/>
  <c r="E1" i="8" s="1"/>
  <c r="B1" i="8"/>
  <c r="J3" i="5"/>
  <c r="J4" i="5"/>
  <c r="J5" i="5"/>
  <c r="J6" i="5"/>
  <c r="J7" i="5"/>
  <c r="J8" i="5"/>
  <c r="J9" i="5"/>
  <c r="J10" i="5"/>
  <c r="J11" i="5"/>
  <c r="J12" i="5"/>
  <c r="L12" i="5" s="1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" i="5"/>
  <c r="L2" i="5" s="1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L13" i="5"/>
  <c r="L14" i="5"/>
  <c r="L21" i="5"/>
  <c r="L22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L20" i="5"/>
  <c r="E22" i="8" l="1"/>
  <c r="L22" i="8"/>
  <c r="L2" i="8"/>
  <c r="E6" i="8"/>
  <c r="L6" i="8" s="1"/>
  <c r="E16" i="8"/>
  <c r="L17" i="8"/>
  <c r="E20" i="8"/>
  <c r="L16" i="8"/>
  <c r="E19" i="8"/>
  <c r="L19" i="8" s="1"/>
  <c r="E4" i="8"/>
  <c r="E5" i="8"/>
  <c r="L5" i="8" s="1"/>
  <c r="E11" i="8"/>
  <c r="L11" i="8" s="1"/>
  <c r="E15" i="8"/>
  <c r="L15" i="8" s="1"/>
  <c r="L20" i="8"/>
  <c r="E23" i="8"/>
  <c r="E3" i="8"/>
  <c r="L18" i="8"/>
  <c r="L10" i="8"/>
  <c r="E14" i="8"/>
  <c r="L14" i="8" s="1"/>
  <c r="E9" i="8"/>
  <c r="E24" i="8"/>
  <c r="E12" i="8"/>
  <c r="L12" i="8" s="1"/>
  <c r="E13" i="8"/>
  <c r="L13" i="8" s="1"/>
  <c r="E21" i="8"/>
  <c r="L21" i="8"/>
  <c r="E8" i="8"/>
  <c r="L9" i="8"/>
  <c r="L8" i="8"/>
  <c r="E18" i="8"/>
  <c r="L3" i="8"/>
  <c r="L4" i="8"/>
  <c r="E7" i="8"/>
  <c r="L7" i="8" s="1"/>
  <c r="E10" i="8"/>
  <c r="E17" i="8"/>
  <c r="L10" i="5"/>
  <c r="L9" i="5"/>
  <c r="L16" i="5"/>
  <c r="L7" i="5"/>
  <c r="L19" i="5"/>
  <c r="L17" i="5"/>
  <c r="L8" i="5"/>
  <c r="L11" i="5"/>
  <c r="L18" i="5"/>
  <c r="L15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" i="5"/>
  <c r="R3" i="5" l="1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" i="5"/>
  <c r="L3" i="5"/>
  <c r="I3" i="5"/>
  <c r="L4" i="5"/>
  <c r="I4" i="5"/>
  <c r="L5" i="5"/>
  <c r="I5" i="5"/>
  <c r="L6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" i="5"/>
  <c r="H2" i="5"/>
  <c r="B2" i="5"/>
  <c r="C2" i="5" s="1"/>
  <c r="D2" i="5" s="1"/>
  <c r="E2" i="5" s="1"/>
  <c r="B3" i="5"/>
  <c r="C3" i="5" s="1"/>
  <c r="D3" i="5" s="1"/>
  <c r="E3" i="5" s="1"/>
  <c r="B4" i="5"/>
  <c r="C4" i="5" s="1"/>
  <c r="D4" i="5" s="1"/>
  <c r="E4" i="5" s="1"/>
  <c r="B5" i="5"/>
  <c r="C5" i="5" s="1"/>
  <c r="D5" i="5" s="1"/>
  <c r="E5" i="5" s="1"/>
  <c r="B6" i="5"/>
  <c r="C6" i="5" s="1"/>
  <c r="D6" i="5" s="1"/>
  <c r="E6" i="5" s="1"/>
  <c r="B7" i="5"/>
  <c r="C7" i="5" s="1"/>
  <c r="D7" i="5" s="1"/>
  <c r="E7" i="5" s="1"/>
  <c r="B8" i="5"/>
  <c r="C8" i="5" s="1"/>
  <c r="D8" i="5" s="1"/>
  <c r="E8" i="5" s="1"/>
  <c r="B9" i="5"/>
  <c r="C9" i="5" s="1"/>
  <c r="D9" i="5" s="1"/>
  <c r="E9" i="5" s="1"/>
  <c r="B10" i="5"/>
  <c r="C10" i="5" s="1"/>
  <c r="D10" i="5" s="1"/>
  <c r="E10" i="5" s="1"/>
  <c r="B11" i="5"/>
  <c r="C11" i="5" s="1"/>
  <c r="D11" i="5" s="1"/>
  <c r="E11" i="5" s="1"/>
  <c r="B12" i="5"/>
  <c r="C12" i="5" s="1"/>
  <c r="D12" i="5" s="1"/>
  <c r="E12" i="5" s="1"/>
  <c r="B13" i="5"/>
  <c r="C13" i="5" s="1"/>
  <c r="D13" i="5" s="1"/>
  <c r="E13" i="5" s="1"/>
  <c r="B14" i="5"/>
  <c r="C14" i="5" s="1"/>
  <c r="D14" i="5" s="1"/>
  <c r="E14" i="5" s="1"/>
  <c r="B15" i="5"/>
  <c r="C15" i="5" s="1"/>
  <c r="D15" i="5" s="1"/>
  <c r="E15" i="5" s="1"/>
  <c r="B16" i="5"/>
  <c r="C16" i="5" s="1"/>
  <c r="D16" i="5" s="1"/>
  <c r="E16" i="5" s="1"/>
  <c r="B17" i="5"/>
  <c r="C17" i="5" s="1"/>
  <c r="D17" i="5" s="1"/>
  <c r="E17" i="5" s="1"/>
  <c r="B18" i="5"/>
  <c r="C18" i="5" s="1"/>
  <c r="D18" i="5" s="1"/>
  <c r="E18" i="5" s="1"/>
  <c r="B19" i="5"/>
  <c r="C19" i="5" s="1"/>
  <c r="D19" i="5" s="1"/>
  <c r="E19" i="5" s="1"/>
  <c r="B20" i="5"/>
  <c r="C20" i="5" s="1"/>
  <c r="D20" i="5" s="1"/>
  <c r="E20" i="5" s="1"/>
  <c r="B21" i="5"/>
  <c r="C21" i="5" s="1"/>
  <c r="D21" i="5" s="1"/>
  <c r="E21" i="5" s="1"/>
  <c r="B22" i="5"/>
  <c r="C22" i="5" s="1"/>
  <c r="D22" i="5" s="1"/>
  <c r="E22" i="5" s="1"/>
  <c r="B23" i="5"/>
  <c r="C23" i="5" s="1"/>
  <c r="D23" i="5" s="1"/>
  <c r="E23" i="5" s="1"/>
  <c r="B24" i="5"/>
  <c r="C24" i="5" s="1"/>
  <c r="D24" i="5" s="1"/>
  <c r="E24" i="5" s="1"/>
  <c r="B25" i="5"/>
  <c r="C25" i="5" s="1"/>
  <c r="D25" i="5" s="1"/>
  <c r="E25" i="5" s="1"/>
  <c r="B1" i="5"/>
  <c r="C1" i="5" s="1"/>
  <c r="D1" i="5" s="1"/>
  <c r="E1" i="5" s="1"/>
</calcChain>
</file>

<file path=xl/sharedStrings.xml><?xml version="1.0" encoding="utf-8"?>
<sst xmlns="http://schemas.openxmlformats.org/spreadsheetml/2006/main" count="16" uniqueCount="6">
  <si>
    <t>for longer</t>
  </si>
  <si>
    <t>this one</t>
  </si>
  <si>
    <t>raw</t>
  </si>
  <si>
    <t>tape measure</t>
  </si>
  <si>
    <t>for shorter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</si>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</sst>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2.706146106736658E-2"/>
                  <c:y val="-5.13425925925925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'wk bass'!$R$2:$R$22</c:f>
              <c:numCache>
                <c:formatCode>General</c:formatCode>
                <c:ptCount val="21"/>
                <c:pt idx="0">
                  <c:v>8.9017039819844254E-2</c:v>
                </c:pt>
                <c:pt idx="1">
                  <c:v>0.17235911512074212</c:v>
                </c:pt>
                <c:pt idx="2">
                  <c:v>0.25087799664070848</c:v>
                </c:pt>
                <c:pt idx="3">
                  <c:v>0.32428063368897508</c:v>
                </c:pt>
                <c:pt idx="4">
                  <c:v>0.3853938360797684</c:v>
                </c:pt>
                <c:pt idx="5">
                  <c:v>0.45077940431621044</c:v>
                </c:pt>
                <c:pt idx="6">
                  <c:v>0.51053613706935341</c:v>
                </c:pt>
                <c:pt idx="7">
                  <c:v>0.56552781143339825</c:v>
                </c:pt>
                <c:pt idx="8">
                  <c:v>0.6125603332204751</c:v>
                </c:pt>
                <c:pt idx="9">
                  <c:v>0.65775595857229008</c:v>
                </c:pt>
                <c:pt idx="10">
                  <c:v>0.69483810903072307</c:v>
                </c:pt>
                <c:pt idx="11">
                  <c:v>0.7418224497780197</c:v>
                </c:pt>
                <c:pt idx="12">
                  <c:v>0.78072246205748219</c:v>
                </c:pt>
                <c:pt idx="13">
                  <c:v>0.82404389105612863</c:v>
                </c:pt>
                <c:pt idx="14">
                  <c:v>0.84665879191726112</c:v>
                </c:pt>
                <c:pt idx="15">
                  <c:v>0.87117405207857468</c:v>
                </c:pt>
                <c:pt idx="16">
                  <c:v>0.9126244419955547</c:v>
                </c:pt>
                <c:pt idx="17">
                  <c:v>0.94468842729970326</c:v>
                </c:pt>
                <c:pt idx="18">
                  <c:v>0.96846420384369558</c:v>
                </c:pt>
                <c:pt idx="19">
                  <c:v>0.99902391410444125</c:v>
                </c:pt>
                <c:pt idx="20">
                  <c:v>1.0272811862762565</c:v>
                </c:pt>
              </c:numCache>
            </c:numRef>
          </c:xVal>
          <c:yVal>
            <c:numRef>
              <c:f>'wk bass'!$N$2:$N$22</c:f>
              <c:numCache>
                <c:formatCode>General</c:formatCode>
                <c:ptCount val="21"/>
                <c:pt idx="0">
                  <c:v>5.8449290773284464</c:v>
                </c:pt>
                <c:pt idx="1">
                  <c:v>11.361807492865072</c:v>
                </c:pt>
                <c:pt idx="2">
                  <c:v>16.569047315478169</c:v>
                </c:pt>
                <c:pt idx="3">
                  <c:v>21.484027224015868</c:v>
                </c:pt>
                <c:pt idx="4">
                  <c:v>26.123150507031188</c:v>
                </c:pt>
                <c:pt idx="5">
                  <c:v>30.501899807232952</c:v>
                </c:pt>
                <c:pt idx="6">
                  <c:v>34.634888793366315</c:v>
                </c:pt>
                <c:pt idx="7">
                  <c:v>38.535910931973952</c:v>
                </c:pt>
                <c:pt idx="8">
                  <c:v>42.217985521808316</c:v>
                </c:pt>
                <c:pt idx="9">
                  <c:v>45.693401144530945</c:v>
                </c:pt>
                <c:pt idx="10">
                  <c:v>48.973756676711496</c:v>
                </c:pt>
                <c:pt idx="11">
                  <c:v>52.07</c:v>
                </c:pt>
                <c:pt idx="12">
                  <c:v>54.992464538664215</c:v>
                </c:pt>
                <c:pt idx="13">
                  <c:v>57.750903746432535</c:v>
                </c:pt>
                <c:pt idx="14">
                  <c:v>60.354523657739087</c:v>
                </c:pt>
                <c:pt idx="15">
                  <c:v>62.812013612007917</c:v>
                </c:pt>
                <c:pt idx="16">
                  <c:v>65.131575253515592</c:v>
                </c:pt>
                <c:pt idx="17">
                  <c:v>67.320949903616466</c:v>
                </c:pt>
                <c:pt idx="18">
                  <c:v>69.387444396683151</c:v>
                </c:pt>
                <c:pt idx="19">
                  <c:v>71.33795546598698</c:v>
                </c:pt>
                <c:pt idx="20">
                  <c:v>73.178992760904151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6-1447-9564-2A404710B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582079"/>
        <c:axId val="1783854511"/>
      </c:scatterChart>
      <c:valAx>
        <c:axId val="173058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854511"/>
        <c:crosses val="autoZero"/>
        <c:crossBetween val="midCat"/>
      </c:valAx>
      <c:valAx>
        <c:axId val="178385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58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2174103237095364E-4"/>
                  <c:y val="-6.23126275882181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'wk bass'!$H$2:$H$22</c:f>
              <c:numCache>
                <c:formatCode>General</c:formatCode>
                <c:ptCount val="21"/>
                <c:pt idx="0">
                  <c:v>0.96168582375478928</c:v>
                </c:pt>
                <c:pt idx="1">
                  <c:v>0.88046038224397316</c:v>
                </c:pt>
                <c:pt idx="2">
                  <c:v>0.81827060092600401</c:v>
                </c:pt>
                <c:pt idx="3">
                  <c:v>0.73969181631300862</c:v>
                </c:pt>
                <c:pt idx="4">
                  <c:v>0.66690405941601383</c:v>
                </c:pt>
                <c:pt idx="5">
                  <c:v>0.61466443283729177</c:v>
                </c:pt>
                <c:pt idx="6">
                  <c:v>0.55915738506162782</c:v>
                </c:pt>
                <c:pt idx="7">
                  <c:v>0.50374283647898033</c:v>
                </c:pt>
                <c:pt idx="8">
                  <c:v>0.45461260640583556</c:v>
                </c:pt>
                <c:pt idx="9">
                  <c:v>0.40581132748951482</c:v>
                </c:pt>
                <c:pt idx="10">
                  <c:v>0.36764008627885697</c:v>
                </c:pt>
                <c:pt idx="11">
                  <c:v>0.32102611735717373</c:v>
                </c:pt>
                <c:pt idx="12">
                  <c:v>0.28285836880298915</c:v>
                </c:pt>
                <c:pt idx="13">
                  <c:v>0.24373350823335796</c:v>
                </c:pt>
                <c:pt idx="14">
                  <c:v>0.20603606919396394</c:v>
                </c:pt>
                <c:pt idx="15">
                  <c:v>0.17296678121420389</c:v>
                </c:pt>
                <c:pt idx="16">
                  <c:v>0.14053089262692445</c:v>
                </c:pt>
                <c:pt idx="17">
                  <c:v>0.11112015343006806</c:v>
                </c:pt>
                <c:pt idx="18">
                  <c:v>8.0650395350248399E-2</c:v>
                </c:pt>
                <c:pt idx="19">
                  <c:v>5.3175596975205637E-2</c:v>
                </c:pt>
                <c:pt idx="20">
                  <c:v>2.7372349738015035E-2</c:v>
                </c:pt>
              </c:numCache>
            </c:numRef>
          </c:xVal>
          <c:yVal>
            <c:numRef>
              <c:f>'wk bass'!$E$2:$E$22</c:f>
              <c:numCache>
                <c:formatCode>General</c:formatCode>
                <c:ptCount val="21"/>
                <c:pt idx="0">
                  <c:v>69.155070922671555</c:v>
                </c:pt>
                <c:pt idx="1">
                  <c:v>63.638192507134931</c:v>
                </c:pt>
                <c:pt idx="2">
                  <c:v>58.430952684521827</c:v>
                </c:pt>
                <c:pt idx="3">
                  <c:v>53.515972775984132</c:v>
                </c:pt>
                <c:pt idx="4">
                  <c:v>48.876849492968816</c:v>
                </c:pt>
                <c:pt idx="5">
                  <c:v>44.498100192767048</c:v>
                </c:pt>
                <c:pt idx="6">
                  <c:v>40.365111206633685</c:v>
                </c:pt>
                <c:pt idx="7">
                  <c:v>36.464089068026048</c:v>
                </c:pt>
                <c:pt idx="8">
                  <c:v>32.782014478191684</c:v>
                </c:pt>
                <c:pt idx="9">
                  <c:v>29.306598855469055</c:v>
                </c:pt>
                <c:pt idx="10">
                  <c:v>26.026243323288504</c:v>
                </c:pt>
                <c:pt idx="11">
                  <c:v>22.93</c:v>
                </c:pt>
                <c:pt idx="12">
                  <c:v>20.007535461335785</c:v>
                </c:pt>
                <c:pt idx="13">
                  <c:v>17.249096253567465</c:v>
                </c:pt>
                <c:pt idx="14">
                  <c:v>14.645476342260913</c:v>
                </c:pt>
                <c:pt idx="15">
                  <c:v>12.187986387992083</c:v>
                </c:pt>
                <c:pt idx="16">
                  <c:v>9.8684247464844077</c:v>
                </c:pt>
                <c:pt idx="17">
                  <c:v>7.6790500963835342</c:v>
                </c:pt>
                <c:pt idx="18">
                  <c:v>5.6125556033168493</c:v>
                </c:pt>
                <c:pt idx="19">
                  <c:v>3.6620445340130203</c:v>
                </c:pt>
                <c:pt idx="20">
                  <c:v>1.8210072390958487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B-2149-BA8D-3C7F50F8F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711119"/>
        <c:axId val="1784607759"/>
      </c:scatterChart>
      <c:valAx>
        <c:axId val="178371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607759"/>
        <c:crosses val="autoZero"/>
        <c:crossBetween val="midCat"/>
      </c:valAx>
      <c:valAx>
        <c:axId val="178460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71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4762926509186353"/>
                  <c:y val="-9.30092592592592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'hm bass'!$H$2:$H$22</c:f>
              <c:numCache>
                <c:formatCode>General</c:formatCode>
                <c:ptCount val="21"/>
                <c:pt idx="0">
                  <c:v>0.76352567359275314</c:v>
                </c:pt>
                <c:pt idx="1">
                  <c:v>0.6960241153428901</c:v>
                </c:pt>
                <c:pt idx="2">
                  <c:v>0.63938363017810684</c:v>
                </c:pt>
                <c:pt idx="3">
                  <c:v>0.58253646286100647</c:v>
                </c:pt>
                <c:pt idx="4">
                  <c:v>0.52932259521862668</c:v>
                </c:pt>
                <c:pt idx="5">
                  <c:v>0.48080663470785162</c:v>
                </c:pt>
                <c:pt idx="6">
                  <c:v>0.43571193225234317</c:v>
                </c:pt>
                <c:pt idx="7">
                  <c:v>0.39089331617354933</c:v>
                </c:pt>
                <c:pt idx="8">
                  <c:v>0.34601355214816665</c:v>
                </c:pt>
                <c:pt idx="9">
                  <c:v>0.30875581926644491</c:v>
                </c:pt>
                <c:pt idx="10">
                  <c:v>0.27417859653707127</c:v>
                </c:pt>
                <c:pt idx="11">
                  <c:v>0.24241312056199782</c:v>
                </c:pt>
                <c:pt idx="12">
                  <c:v>0.2126630922316731</c:v>
                </c:pt>
                <c:pt idx="13">
                  <c:v>0.18317556696236428</c:v>
                </c:pt>
                <c:pt idx="14">
                  <c:v>0.15679745594934494</c:v>
                </c:pt>
                <c:pt idx="15">
                  <c:v>0.12973781036071072</c:v>
                </c:pt>
                <c:pt idx="16">
                  <c:v>0.1047875927174646</c:v>
                </c:pt>
                <c:pt idx="17">
                  <c:v>8.277577606420522E-2</c:v>
                </c:pt>
                <c:pt idx="18">
                  <c:v>5.9424506951180081E-2</c:v>
                </c:pt>
                <c:pt idx="19">
                  <c:v>3.9841992759693939E-2</c:v>
                </c:pt>
                <c:pt idx="20">
                  <c:v>2.0270909824591118E-2</c:v>
                </c:pt>
              </c:numCache>
            </c:numRef>
          </c:xVal>
          <c:yVal>
            <c:numRef>
              <c:f>'hm bass'!$E$2:$E$22</c:f>
              <c:numCache>
                <c:formatCode>General</c:formatCode>
                <c:ptCount val="21"/>
                <c:pt idx="0">
                  <c:v>69.155070922671555</c:v>
                </c:pt>
                <c:pt idx="1">
                  <c:v>63.638192507134931</c:v>
                </c:pt>
                <c:pt idx="2">
                  <c:v>58.430952684521827</c:v>
                </c:pt>
                <c:pt idx="3">
                  <c:v>53.515972775984132</c:v>
                </c:pt>
                <c:pt idx="4">
                  <c:v>48.876849492968816</c:v>
                </c:pt>
                <c:pt idx="5">
                  <c:v>44.498100192767048</c:v>
                </c:pt>
                <c:pt idx="6">
                  <c:v>40.365111206633685</c:v>
                </c:pt>
                <c:pt idx="7">
                  <c:v>36.464089068026048</c:v>
                </c:pt>
                <c:pt idx="8">
                  <c:v>32.782014478191684</c:v>
                </c:pt>
                <c:pt idx="9">
                  <c:v>29.306598855469055</c:v>
                </c:pt>
                <c:pt idx="10">
                  <c:v>26.026243323288504</c:v>
                </c:pt>
                <c:pt idx="11">
                  <c:v>22.93</c:v>
                </c:pt>
                <c:pt idx="12">
                  <c:v>20.007535461335785</c:v>
                </c:pt>
                <c:pt idx="13">
                  <c:v>17.249096253567465</c:v>
                </c:pt>
                <c:pt idx="14">
                  <c:v>14.645476342260913</c:v>
                </c:pt>
                <c:pt idx="15">
                  <c:v>12.187986387992083</c:v>
                </c:pt>
                <c:pt idx="16">
                  <c:v>9.8684247464844077</c:v>
                </c:pt>
                <c:pt idx="17">
                  <c:v>7.6790500963835342</c:v>
                </c:pt>
                <c:pt idx="18">
                  <c:v>5.6125556033168493</c:v>
                </c:pt>
                <c:pt idx="19">
                  <c:v>3.6620445340130203</c:v>
                </c:pt>
                <c:pt idx="20">
                  <c:v>1.8210072390958487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89-F04E-B816-73BBBC24F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751631"/>
        <c:axId val="1781893023"/>
      </c:scatterChart>
      <c:valAx>
        <c:axId val="178175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893023"/>
        <c:crosses val="autoZero"/>
        <c:crossBetween val="midCat"/>
      </c:valAx>
      <c:valAx>
        <c:axId val="178189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5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423635026390932"/>
                  <c:y val="-4.08233340452949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'hm bass'!$R$2:$R$22</c:f>
              <c:numCache>
                <c:formatCode>General</c:formatCode>
                <c:ptCount val="21"/>
                <c:pt idx="0">
                  <c:v>6.9784084349967745E-2</c:v>
                </c:pt>
                <c:pt idx="1">
                  <c:v>0.13564843695848064</c:v>
                </c:pt>
                <c:pt idx="2">
                  <c:v>0.1949111255677724</c:v>
                </c:pt>
                <c:pt idx="3">
                  <c:v>0.25049610746450923</c:v>
                </c:pt>
                <c:pt idx="4">
                  <c:v>0.30287771843718292</c:v>
                </c:pt>
                <c:pt idx="5">
                  <c:v>0.35307000882006084</c:v>
                </c:pt>
                <c:pt idx="6">
                  <c:v>0.39723690943203138</c:v>
                </c:pt>
                <c:pt idx="7">
                  <c:v>0.44120813775923101</c:v>
                </c:pt>
                <c:pt idx="8">
                  <c:v>0.48915130009888896</c:v>
                </c:pt>
                <c:pt idx="9">
                  <c:v>0.52420078070635689</c:v>
                </c:pt>
                <c:pt idx="10">
                  <c:v>0.55848701958381997</c:v>
                </c:pt>
                <c:pt idx="11">
                  <c:v>0.59187893014543003</c:v>
                </c:pt>
                <c:pt idx="12">
                  <c:v>0.62338691778433053</c:v>
                </c:pt>
                <c:pt idx="13">
                  <c:v>0.65181938064838751</c:v>
                </c:pt>
                <c:pt idx="14">
                  <c:v>0.67683987734833317</c:v>
                </c:pt>
                <c:pt idx="15">
                  <c:v>0.70413886068997655</c:v>
                </c:pt>
                <c:pt idx="16">
                  <c:v>0.72895578837175934</c:v>
                </c:pt>
                <c:pt idx="17">
                  <c:v>0.75248689699433091</c:v>
                </c:pt>
                <c:pt idx="18">
                  <c:v>0.77469670710571925</c:v>
                </c:pt>
                <c:pt idx="19">
                  <c:v>0.79388694483009314</c:v>
                </c:pt>
                <c:pt idx="20">
                  <c:v>0.81479840496233935</c:v>
                </c:pt>
              </c:numCache>
            </c:numRef>
          </c:xVal>
          <c:yVal>
            <c:numRef>
              <c:f>'hm bass'!$N$2:$N$22</c:f>
              <c:numCache>
                <c:formatCode>General</c:formatCode>
                <c:ptCount val="21"/>
                <c:pt idx="0">
                  <c:v>5.8449290773284464</c:v>
                </c:pt>
                <c:pt idx="1">
                  <c:v>11.361807492865072</c:v>
                </c:pt>
                <c:pt idx="2">
                  <c:v>16.569047315478169</c:v>
                </c:pt>
                <c:pt idx="3">
                  <c:v>21.484027224015868</c:v>
                </c:pt>
                <c:pt idx="4">
                  <c:v>26.123150507031188</c:v>
                </c:pt>
                <c:pt idx="5">
                  <c:v>30.501899807232952</c:v>
                </c:pt>
                <c:pt idx="6">
                  <c:v>34.634888793366315</c:v>
                </c:pt>
                <c:pt idx="7">
                  <c:v>38.535910931973952</c:v>
                </c:pt>
                <c:pt idx="8">
                  <c:v>42.217985521808316</c:v>
                </c:pt>
                <c:pt idx="9">
                  <c:v>45.693401144530945</c:v>
                </c:pt>
                <c:pt idx="10">
                  <c:v>48.973756676711496</c:v>
                </c:pt>
                <c:pt idx="11">
                  <c:v>52.07</c:v>
                </c:pt>
                <c:pt idx="12">
                  <c:v>54.992464538664215</c:v>
                </c:pt>
                <c:pt idx="13">
                  <c:v>57.750903746432535</c:v>
                </c:pt>
                <c:pt idx="14">
                  <c:v>60.354523657739087</c:v>
                </c:pt>
                <c:pt idx="15">
                  <c:v>62.812013612007917</c:v>
                </c:pt>
                <c:pt idx="16">
                  <c:v>65.131575253515592</c:v>
                </c:pt>
                <c:pt idx="17">
                  <c:v>67.320949903616466</c:v>
                </c:pt>
                <c:pt idx="18">
                  <c:v>69.387444396683151</c:v>
                </c:pt>
                <c:pt idx="19">
                  <c:v>71.33795546598698</c:v>
                </c:pt>
                <c:pt idx="20">
                  <c:v>73.178992760904151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9-9B4E-9A46-D921F1B01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677503"/>
        <c:axId val="1778306223"/>
      </c:scatterChart>
      <c:valAx>
        <c:axId val="177767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306223"/>
        <c:crosses val="autoZero"/>
        <c:crossBetween val="midCat"/>
      </c:valAx>
      <c:valAx>
        <c:axId val="177830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67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166415</xdr:colOff>
      <xdr:row>8</xdr:row>
      <xdr:rowOff>79047</xdr:rowOff>
    </xdr:from>
    <xdr:to>
      <xdr:col>20</xdr:col>
      <xdr:colOff>632811</xdr:colOff>
      <xdr:row>21</xdr:row>
      <xdr:rowOff>118023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FFA132-3701-FC49-85A6-40D902295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768569</xdr:colOff>
      <xdr:row>4</xdr:row>
      <xdr:rowOff>188528</xdr:rowOff>
    </xdr:from>
    <xdr:to>
      <xdr:col>11</xdr:col>
      <xdr:colOff>470775</xdr:colOff>
      <xdr:row>30</xdr:row>
      <xdr:rowOff>10948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D9A4C0-7990-A947-A079-2EC504EB7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488950</xdr:colOff>
      <xdr:row>18</xdr:row>
      <xdr:rowOff>6350</xdr:rowOff>
    </xdr:from>
    <xdr:to>
      <xdr:col>10</xdr:col>
      <xdr:colOff>933450</xdr:colOff>
      <xdr:row>31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078D36-AA3F-D648-B1C2-A744EBC91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211667</xdr:colOff>
      <xdr:row>22</xdr:row>
      <xdr:rowOff>16933</xdr:rowOff>
    </xdr:from>
    <xdr:to>
      <xdr:col>19</xdr:col>
      <xdr:colOff>685800</xdr:colOff>
      <xdr:row>36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1BF7DE-E7EF-F546-A19B-57A4D92EC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D984C-ED45-2E46-B7B8-D3E69DA8BDAF}">
  <dimension ref="A1:T25"/>
  <sheetViews>
    <sheetView tabSelected="1" zoomScale="116" workbookViewId="0">
      <selection activeCell="C22" sqref="C22"/>
    </sheetView>
  </sheetViews>
  <sheetFormatPr baseColWidth="10" defaultRowHeight="16" x14ac:dyDescent="0.2"/>
  <sheetData>
    <row r="1" spans="1:20" x14ac:dyDescent="0.2">
      <c r="A1">
        <v>0</v>
      </c>
      <c r="B1">
        <f>2^(-A1/12)</f>
        <v>1</v>
      </c>
      <c r="C1">
        <f>41-(41*B1)</f>
        <v>0</v>
      </c>
      <c r="D1">
        <f>C1*2.54</f>
        <v>0</v>
      </c>
      <c r="E1">
        <f>75-D1</f>
        <v>75</v>
      </c>
      <c r="F1" t="s">
        <v>2</v>
      </c>
      <c r="H1" t="s">
        <v>1</v>
      </c>
      <c r="J1" t="s">
        <v>0</v>
      </c>
      <c r="K1" t="s">
        <v>3</v>
      </c>
      <c r="L1" t="s">
        <v>5</v>
      </c>
      <c r="N1">
        <v>0</v>
      </c>
      <c r="P1" t="s">
        <v>2</v>
      </c>
      <c r="R1" t="s">
        <v>1</v>
      </c>
      <c r="S1" t="s">
        <v>4</v>
      </c>
    </row>
    <row r="2" spans="1:20" x14ac:dyDescent="0.2">
      <c r="A2">
        <v>1</v>
      </c>
      <c r="B2">
        <f t="shared" ref="B2:B25" si="0">2^(-A2/12)</f>
        <v>0.94387431268169342</v>
      </c>
      <c r="C2">
        <f t="shared" ref="C2:C25" si="1">41-(41*B2)</f>
        <v>2.3011531800505693</v>
      </c>
      <c r="D2">
        <f t="shared" ref="D2:D25" si="2">C2*2.54</f>
        <v>5.8449290773284464</v>
      </c>
      <c r="E2">
        <f t="shared" ref="E2:E25" si="3">75-D2</f>
        <v>69.155070922671555</v>
      </c>
      <c r="F2">
        <v>2008</v>
      </c>
      <c r="G2">
        <v>334.81</v>
      </c>
      <c r="H2">
        <f>F2/(4096-F2)</f>
        <v>0.96168582375478928</v>
      </c>
      <c r="I2">
        <f>G2/(4096-G2)</f>
        <v>8.9017039819844254E-2</v>
      </c>
      <c r="J2">
        <f>-0.9166*H2^2 + 73.371*H2-0.4009</f>
        <v>69.311242575710878</v>
      </c>
      <c r="K2">
        <f>6.55+D2-$D$2</f>
        <v>6.5499999999999989</v>
      </c>
      <c r="L2">
        <f>J2-E2</f>
        <v>0.15617165303932268</v>
      </c>
      <c r="N2">
        <v>5.8449290773284464</v>
      </c>
      <c r="O2">
        <v>2008</v>
      </c>
      <c r="P2">
        <v>334.81</v>
      </c>
      <c r="Q2">
        <f>O2/(4096-O2)</f>
        <v>0.96168582375478928</v>
      </c>
      <c r="R2">
        <f>P2/(4096-P2)</f>
        <v>8.9017039819844254E-2</v>
      </c>
      <c r="S2">
        <f>5.944*R2^2 + 66.1*R2-0.3272</f>
        <v>5.6039267864922468</v>
      </c>
      <c r="T2">
        <f>N2-S2</f>
        <v>0.24100229083619951</v>
      </c>
    </row>
    <row r="3" spans="1:20" x14ac:dyDescent="0.2">
      <c r="A3">
        <v>2</v>
      </c>
      <c r="B3">
        <f t="shared" si="0"/>
        <v>0.89089871814033927</v>
      </c>
      <c r="C3">
        <f t="shared" si="1"/>
        <v>4.4731525562460916</v>
      </c>
      <c r="D3">
        <f t="shared" si="2"/>
        <v>11.361807492865072</v>
      </c>
      <c r="E3">
        <f t="shared" si="3"/>
        <v>63.638192507134931</v>
      </c>
      <c r="F3">
        <v>1917.81</v>
      </c>
      <c r="G3">
        <v>602.19000000000005</v>
      </c>
      <c r="H3">
        <f t="shared" ref="H3:H22" si="4">F3/(4096-F3)</f>
        <v>0.88046038224397316</v>
      </c>
      <c r="I3">
        <f>G3/(4096-G3)</f>
        <v>0.17235911512074212</v>
      </c>
      <c r="J3">
        <f t="shared" ref="J3:J25" si="5">-0.9166*H3^2 + 73.371*H3-0.4009</f>
        <v>63.488800775345425</v>
      </c>
      <c r="K3">
        <f t="shared" ref="K3:K24" si="6">6.55+D3-$D$2</f>
        <v>12.066878415536626</v>
      </c>
      <c r="L3">
        <f t="shared" ref="L3:L22" si="7">J3-E3</f>
        <v>-0.14939173178950682</v>
      </c>
      <c r="N3">
        <v>11.361807492865072</v>
      </c>
      <c r="O3">
        <v>1917.81</v>
      </c>
      <c r="P3">
        <v>602.19000000000005</v>
      </c>
      <c r="Q3">
        <f t="shared" ref="Q3:Q22" si="8">O3/(4096-O3)</f>
        <v>0.88046038224397316</v>
      </c>
      <c r="R3">
        <f t="shared" ref="R3:R22" si="9">P3/(4096-P3)</f>
        <v>0.17235911512074212</v>
      </c>
      <c r="S3">
        <f t="shared" ref="S3:S25" si="10">5.944*R3^2 + 66.1*R3-0.3272</f>
        <v>11.242319867656633</v>
      </c>
      <c r="T3">
        <f t="shared" ref="T3:T25" si="11">N3-S3</f>
        <v>0.11948762520843914</v>
      </c>
    </row>
    <row r="4" spans="1:20" x14ac:dyDescent="0.2">
      <c r="A4">
        <v>3</v>
      </c>
      <c r="B4">
        <f t="shared" si="0"/>
        <v>0.84089641525371461</v>
      </c>
      <c r="C4">
        <f t="shared" si="1"/>
        <v>6.5232469745977042</v>
      </c>
      <c r="D4">
        <f t="shared" si="2"/>
        <v>16.569047315478169</v>
      </c>
      <c r="E4">
        <f t="shared" si="3"/>
        <v>58.430952684521827</v>
      </c>
      <c r="F4">
        <v>1843.31</v>
      </c>
      <c r="G4">
        <v>821.5</v>
      </c>
      <c r="H4">
        <f t="shared" si="4"/>
        <v>0.81827060092600401</v>
      </c>
      <c r="I4">
        <f>G4/(4096-G4)</f>
        <v>0.25087799664070848</v>
      </c>
      <c r="J4">
        <f t="shared" si="5"/>
        <v>59.022707353348771</v>
      </c>
      <c r="K4">
        <f t="shared" si="6"/>
        <v>17.274118238149725</v>
      </c>
      <c r="L4">
        <f t="shared" si="7"/>
        <v>0.59175466882694394</v>
      </c>
      <c r="N4">
        <v>16.569047315478169</v>
      </c>
      <c r="O4">
        <v>1843.31</v>
      </c>
      <c r="P4">
        <v>821.5</v>
      </c>
      <c r="Q4">
        <f t="shared" si="8"/>
        <v>0.81827060092600401</v>
      </c>
      <c r="R4">
        <f t="shared" si="9"/>
        <v>0.25087799664070848</v>
      </c>
      <c r="S4">
        <f t="shared" si="10"/>
        <v>16.629949566066443</v>
      </c>
      <c r="T4">
        <f t="shared" si="11"/>
        <v>-6.0902250588274143E-2</v>
      </c>
    </row>
    <row r="5" spans="1:20" x14ac:dyDescent="0.2">
      <c r="A5">
        <v>4</v>
      </c>
      <c r="B5">
        <f t="shared" si="0"/>
        <v>0.79370052598409968</v>
      </c>
      <c r="C5">
        <f t="shared" si="1"/>
        <v>8.4582784346519162</v>
      </c>
      <c r="D5">
        <f t="shared" si="2"/>
        <v>21.484027224015868</v>
      </c>
      <c r="E5">
        <f t="shared" si="3"/>
        <v>53.515972775984132</v>
      </c>
      <c r="F5">
        <v>1741.56</v>
      </c>
      <c r="G5">
        <v>1003</v>
      </c>
      <c r="H5">
        <f t="shared" si="4"/>
        <v>0.73969181631300862</v>
      </c>
      <c r="I5">
        <f>G5/(4096-G5)</f>
        <v>0.32428063368897508</v>
      </c>
      <c r="J5">
        <f t="shared" si="5"/>
        <v>53.369516079773554</v>
      </c>
      <c r="K5">
        <f t="shared" si="6"/>
        <v>22.189098146687421</v>
      </c>
      <c r="L5">
        <f t="shared" si="7"/>
        <v>-0.14645669621057777</v>
      </c>
      <c r="N5">
        <v>21.484027224015868</v>
      </c>
      <c r="O5">
        <v>1741.56</v>
      </c>
      <c r="P5">
        <v>1003</v>
      </c>
      <c r="Q5">
        <f t="shared" si="8"/>
        <v>0.73969181631300862</v>
      </c>
      <c r="R5">
        <f t="shared" si="9"/>
        <v>0.32428063368897508</v>
      </c>
      <c r="S5">
        <f t="shared" si="10"/>
        <v>21.732808619109989</v>
      </c>
      <c r="T5">
        <f t="shared" si="11"/>
        <v>-0.24878139509412023</v>
      </c>
    </row>
    <row r="6" spans="1:20" x14ac:dyDescent="0.2">
      <c r="A6">
        <v>5</v>
      </c>
      <c r="B6">
        <f t="shared" si="0"/>
        <v>0.74915353843834076</v>
      </c>
      <c r="C6">
        <f t="shared" si="1"/>
        <v>10.284704924028027</v>
      </c>
      <c r="D6">
        <f t="shared" si="2"/>
        <v>26.123150507031188</v>
      </c>
      <c r="E6">
        <f t="shared" si="3"/>
        <v>48.876849492968816</v>
      </c>
      <c r="F6">
        <v>1638.75</v>
      </c>
      <c r="G6">
        <v>1139.44</v>
      </c>
      <c r="H6">
        <f t="shared" si="4"/>
        <v>0.66690405941601383</v>
      </c>
      <c r="I6">
        <f>G6/(4096-G6)</f>
        <v>0.3853938360797684</v>
      </c>
      <c r="J6">
        <f t="shared" si="5"/>
        <v>48.122849788387214</v>
      </c>
      <c r="K6">
        <f t="shared" si="6"/>
        <v>26.828221429702744</v>
      </c>
      <c r="L6">
        <f t="shared" si="7"/>
        <v>-0.75399970458160226</v>
      </c>
      <c r="N6">
        <v>26.123150507031188</v>
      </c>
      <c r="O6">
        <v>1638.75</v>
      </c>
      <c r="P6">
        <v>1139.44</v>
      </c>
      <c r="Q6">
        <f t="shared" si="8"/>
        <v>0.66690405941601383</v>
      </c>
      <c r="R6">
        <f t="shared" si="9"/>
        <v>0.3853938360797684</v>
      </c>
      <c r="S6">
        <f t="shared" si="10"/>
        <v>26.03018542730462</v>
      </c>
      <c r="T6">
        <f t="shared" si="11"/>
        <v>9.2965079726567978E-2</v>
      </c>
    </row>
    <row r="7" spans="1:20" x14ac:dyDescent="0.2">
      <c r="A7">
        <v>6</v>
      </c>
      <c r="B7">
        <f t="shared" si="0"/>
        <v>0.70710678118654746</v>
      </c>
      <c r="C7">
        <f t="shared" si="1"/>
        <v>12.008621971351555</v>
      </c>
      <c r="D7">
        <f t="shared" si="2"/>
        <v>30.501899807232952</v>
      </c>
      <c r="E7">
        <f t="shared" si="3"/>
        <v>44.498100192767048</v>
      </c>
      <c r="F7">
        <v>1559.25</v>
      </c>
      <c r="G7">
        <v>1272.69</v>
      </c>
      <c r="H7">
        <f t="shared" si="4"/>
        <v>0.61466443283729177</v>
      </c>
      <c r="I7">
        <f>G7/(4096-G7)</f>
        <v>0.45077940431621044</v>
      </c>
      <c r="J7">
        <f t="shared" si="5"/>
        <v>44.351341287950341</v>
      </c>
      <c r="K7">
        <f t="shared" si="6"/>
        <v>31.206970729904505</v>
      </c>
      <c r="L7">
        <f t="shared" si="7"/>
        <v>-0.14675890481670706</v>
      </c>
      <c r="N7">
        <v>30.501899807232952</v>
      </c>
      <c r="O7">
        <v>1559.25</v>
      </c>
      <c r="P7">
        <v>1272.69</v>
      </c>
      <c r="Q7">
        <f t="shared" si="8"/>
        <v>0.61466443283729177</v>
      </c>
      <c r="R7">
        <f t="shared" si="9"/>
        <v>0.45077940431621044</v>
      </c>
      <c r="S7">
        <f t="shared" si="10"/>
        <v>30.677151737439655</v>
      </c>
      <c r="T7">
        <f t="shared" si="11"/>
        <v>-0.17525193020670216</v>
      </c>
    </row>
    <row r="8" spans="1:20" x14ac:dyDescent="0.2">
      <c r="A8">
        <v>7</v>
      </c>
      <c r="B8">
        <f t="shared" si="0"/>
        <v>0.66741992708501718</v>
      </c>
      <c r="C8">
        <f t="shared" si="1"/>
        <v>13.635782989514297</v>
      </c>
      <c r="D8">
        <f t="shared" si="2"/>
        <v>34.634888793366315</v>
      </c>
      <c r="E8">
        <f t="shared" si="3"/>
        <v>40.365111206633685</v>
      </c>
      <c r="F8">
        <v>1468.94</v>
      </c>
      <c r="G8">
        <v>1384.38</v>
      </c>
      <c r="H8">
        <f t="shared" si="4"/>
        <v>0.55915738506162782</v>
      </c>
      <c r="I8">
        <f>G8/(4096-G8)</f>
        <v>0.51053613706935341</v>
      </c>
      <c r="J8">
        <f t="shared" si="5"/>
        <v>40.338455110325562</v>
      </c>
      <c r="K8">
        <f t="shared" si="6"/>
        <v>35.339959716037868</v>
      </c>
      <c r="L8">
        <f t="shared" si="7"/>
        <v>-2.6656096308123267E-2</v>
      </c>
      <c r="N8">
        <v>34.634888793366315</v>
      </c>
      <c r="O8">
        <v>1468.94</v>
      </c>
      <c r="P8">
        <v>1384.38</v>
      </c>
      <c r="Q8">
        <f t="shared" si="8"/>
        <v>0.55915738506162782</v>
      </c>
      <c r="R8">
        <f t="shared" si="9"/>
        <v>0.51053613706935341</v>
      </c>
      <c r="S8">
        <f t="shared" si="10"/>
        <v>34.968525303560234</v>
      </c>
      <c r="T8">
        <f t="shared" si="11"/>
        <v>-0.33363651019391938</v>
      </c>
    </row>
    <row r="9" spans="1:20" x14ac:dyDescent="0.2">
      <c r="A9">
        <v>8</v>
      </c>
      <c r="B9">
        <f t="shared" si="0"/>
        <v>0.6299605249474366</v>
      </c>
      <c r="C9">
        <f t="shared" si="1"/>
        <v>15.1716184771551</v>
      </c>
      <c r="D9">
        <f t="shared" si="2"/>
        <v>38.535910931973952</v>
      </c>
      <c r="E9">
        <f t="shared" si="3"/>
        <v>36.464089068026048</v>
      </c>
      <c r="F9">
        <v>1372.13</v>
      </c>
      <c r="G9">
        <v>1479.63</v>
      </c>
      <c r="H9">
        <f t="shared" si="4"/>
        <v>0.50374283647898033</v>
      </c>
      <c r="I9">
        <f>G9/(4096-G9)</f>
        <v>0.56552781143339825</v>
      </c>
      <c r="J9">
        <f t="shared" si="5"/>
        <v>36.326622130893718</v>
      </c>
      <c r="K9">
        <f t="shared" si="6"/>
        <v>39.240981854645504</v>
      </c>
      <c r="L9">
        <f t="shared" si="7"/>
        <v>-0.13746693713233071</v>
      </c>
      <c r="N9">
        <v>38.535910931973952</v>
      </c>
      <c r="O9">
        <v>1372.13</v>
      </c>
      <c r="P9">
        <v>1479.63</v>
      </c>
      <c r="Q9">
        <f t="shared" si="8"/>
        <v>0.50374283647898033</v>
      </c>
      <c r="R9">
        <f t="shared" si="9"/>
        <v>0.56552781143339825</v>
      </c>
      <c r="S9">
        <f t="shared" si="10"/>
        <v>38.955208553267262</v>
      </c>
      <c r="T9">
        <f t="shared" si="11"/>
        <v>-0.41929762129331039</v>
      </c>
    </row>
    <row r="10" spans="1:20" x14ac:dyDescent="0.2">
      <c r="A10">
        <v>9</v>
      </c>
      <c r="B10">
        <f t="shared" si="0"/>
        <v>0.59460355750136051</v>
      </c>
      <c r="C10">
        <f t="shared" si="1"/>
        <v>16.621254142444219</v>
      </c>
      <c r="D10">
        <f t="shared" si="2"/>
        <v>42.217985521808316</v>
      </c>
      <c r="E10">
        <f t="shared" si="3"/>
        <v>32.782014478191684</v>
      </c>
      <c r="F10">
        <v>1280.1300000000001</v>
      </c>
      <c r="G10">
        <v>1555.94</v>
      </c>
      <c r="H10">
        <f t="shared" si="4"/>
        <v>0.45461260640583556</v>
      </c>
      <c r="I10">
        <f>G10/(4096-G10)</f>
        <v>0.6125603332204751</v>
      </c>
      <c r="J10">
        <f t="shared" si="5"/>
        <v>32.765045419366167</v>
      </c>
      <c r="K10">
        <f t="shared" si="6"/>
        <v>42.923056444479869</v>
      </c>
      <c r="L10">
        <f t="shared" si="7"/>
        <v>-1.696905882551647E-2</v>
      </c>
      <c r="N10">
        <v>42.217985521808316</v>
      </c>
      <c r="O10">
        <v>1280.1300000000001</v>
      </c>
      <c r="P10">
        <v>1555.94</v>
      </c>
      <c r="Q10">
        <f t="shared" si="8"/>
        <v>0.45461260640583556</v>
      </c>
      <c r="R10">
        <f t="shared" si="9"/>
        <v>0.6125603332204751</v>
      </c>
      <c r="S10">
        <f t="shared" si="10"/>
        <v>42.393406107821711</v>
      </c>
      <c r="T10">
        <f t="shared" si="11"/>
        <v>-0.17542058601339505</v>
      </c>
    </row>
    <row r="11" spans="1:20" x14ac:dyDescent="0.2">
      <c r="A11">
        <v>10</v>
      </c>
      <c r="B11">
        <f t="shared" si="0"/>
        <v>0.56123102415468651</v>
      </c>
      <c r="C11">
        <f t="shared" si="1"/>
        <v>17.989528009657853</v>
      </c>
      <c r="D11">
        <f t="shared" si="2"/>
        <v>45.693401144530945</v>
      </c>
      <c r="E11">
        <f t="shared" si="3"/>
        <v>29.306598855469055</v>
      </c>
      <c r="F11">
        <v>1182.3800000000001</v>
      </c>
      <c r="G11">
        <v>1625.19</v>
      </c>
      <c r="H11">
        <f t="shared" si="4"/>
        <v>0.40581132748951482</v>
      </c>
      <c r="I11">
        <f>G11/(4096-G11)</f>
        <v>0.65775595857229008</v>
      </c>
      <c r="J11">
        <f t="shared" si="5"/>
        <v>29.222934624029854</v>
      </c>
      <c r="K11">
        <f t="shared" si="6"/>
        <v>46.398472067202498</v>
      </c>
      <c r="L11">
        <f t="shared" si="7"/>
        <v>-8.3664231439200876E-2</v>
      </c>
      <c r="N11">
        <v>45.693401144530945</v>
      </c>
      <c r="O11">
        <v>1182.3800000000001</v>
      </c>
      <c r="P11">
        <v>1625.19</v>
      </c>
      <c r="Q11">
        <f t="shared" si="8"/>
        <v>0.40581132748951482</v>
      </c>
      <c r="R11">
        <f t="shared" si="9"/>
        <v>0.65775595857229008</v>
      </c>
      <c r="S11">
        <f t="shared" si="10"/>
        <v>45.722098265394401</v>
      </c>
      <c r="T11">
        <f t="shared" si="11"/>
        <v>-2.8697120863455439E-2</v>
      </c>
    </row>
    <row r="12" spans="1:20" x14ac:dyDescent="0.2">
      <c r="A12">
        <v>11</v>
      </c>
      <c r="B12">
        <f t="shared" si="0"/>
        <v>0.52973154717964765</v>
      </c>
      <c r="C12">
        <f t="shared" si="1"/>
        <v>19.281006565634446</v>
      </c>
      <c r="D12">
        <f t="shared" si="2"/>
        <v>48.973756676711496</v>
      </c>
      <c r="E12">
        <f t="shared" si="3"/>
        <v>26.026243323288504</v>
      </c>
      <c r="F12">
        <v>1101.06</v>
      </c>
      <c r="G12">
        <v>1679.25</v>
      </c>
      <c r="H12">
        <f t="shared" si="4"/>
        <v>0.36764008627885697</v>
      </c>
      <c r="I12">
        <f>G12/(4096-G12)</f>
        <v>0.69483810903072307</v>
      </c>
      <c r="J12">
        <f t="shared" si="5"/>
        <v>26.449333817362351</v>
      </c>
      <c r="K12">
        <f t="shared" si="6"/>
        <v>49.678827599383048</v>
      </c>
      <c r="L12">
        <f t="shared" si="7"/>
        <v>0.42309049407384691</v>
      </c>
      <c r="N12">
        <v>48.973756676711496</v>
      </c>
      <c r="O12">
        <v>1101.06</v>
      </c>
      <c r="P12">
        <v>1679.25</v>
      </c>
      <c r="Q12">
        <f t="shared" si="8"/>
        <v>0.36764008627885697</v>
      </c>
      <c r="R12">
        <f t="shared" si="9"/>
        <v>0.69483810903072307</v>
      </c>
      <c r="S12">
        <f t="shared" si="10"/>
        <v>48.4713621936245</v>
      </c>
      <c r="T12">
        <f t="shared" si="11"/>
        <v>0.50239448308699508</v>
      </c>
    </row>
    <row r="13" spans="1:20" x14ac:dyDescent="0.2">
      <c r="A13">
        <v>12</v>
      </c>
      <c r="B13">
        <f t="shared" si="0"/>
        <v>0.5</v>
      </c>
      <c r="C13">
        <f t="shared" si="1"/>
        <v>20.5</v>
      </c>
      <c r="D13">
        <f t="shared" si="2"/>
        <v>52.07</v>
      </c>
      <c r="E13">
        <f t="shared" si="3"/>
        <v>22.93</v>
      </c>
      <c r="F13">
        <v>995.38</v>
      </c>
      <c r="G13">
        <v>1744.44</v>
      </c>
      <c r="H13">
        <f t="shared" si="4"/>
        <v>0.32102611735717373</v>
      </c>
      <c r="I13">
        <f>G13/(4096-G13)</f>
        <v>0.7418224497780197</v>
      </c>
      <c r="J13">
        <f t="shared" si="5"/>
        <v>23.058644506441091</v>
      </c>
      <c r="K13">
        <f t="shared" si="6"/>
        <v>52.775070922671553</v>
      </c>
      <c r="L13">
        <f t="shared" si="7"/>
        <v>0.12864450644109127</v>
      </c>
      <c r="N13">
        <v>52.07</v>
      </c>
      <c r="O13">
        <v>995.38</v>
      </c>
      <c r="P13">
        <v>1744.44</v>
      </c>
      <c r="Q13">
        <f t="shared" si="8"/>
        <v>0.32102611735717373</v>
      </c>
      <c r="R13">
        <f t="shared" si="9"/>
        <v>0.7418224497780197</v>
      </c>
      <c r="S13">
        <f t="shared" si="10"/>
        <v>51.978250381663379</v>
      </c>
      <c r="T13">
        <f t="shared" si="11"/>
        <v>9.1749618336621097E-2</v>
      </c>
    </row>
    <row r="14" spans="1:20" x14ac:dyDescent="0.2">
      <c r="A14">
        <v>13</v>
      </c>
      <c r="B14">
        <f t="shared" si="0"/>
        <v>0.47193715634084682</v>
      </c>
      <c r="C14">
        <f t="shared" si="1"/>
        <v>21.650576590025281</v>
      </c>
      <c r="D14">
        <f t="shared" si="2"/>
        <v>54.992464538664215</v>
      </c>
      <c r="E14">
        <f t="shared" si="3"/>
        <v>20.007535461335785</v>
      </c>
      <c r="F14">
        <v>903.13</v>
      </c>
      <c r="G14">
        <v>1795.81</v>
      </c>
      <c r="H14">
        <f t="shared" si="4"/>
        <v>0.28285836880298915</v>
      </c>
      <c r="I14">
        <f>G14/(4096-G14)</f>
        <v>0.78072246205748219</v>
      </c>
      <c r="J14">
        <f t="shared" si="5"/>
        <v>20.279365259299507</v>
      </c>
      <c r="K14">
        <f t="shared" si="6"/>
        <v>55.697535461335768</v>
      </c>
      <c r="L14">
        <f t="shared" si="7"/>
        <v>0.27182979796372209</v>
      </c>
      <c r="N14">
        <v>54.992464538664215</v>
      </c>
      <c r="O14">
        <v>903.13</v>
      </c>
      <c r="P14">
        <v>1795.81</v>
      </c>
      <c r="Q14">
        <f t="shared" si="8"/>
        <v>0.28285836880298915</v>
      </c>
      <c r="R14">
        <f t="shared" si="9"/>
        <v>0.78072246205748219</v>
      </c>
      <c r="S14">
        <f t="shared" si="10"/>
        <v>54.901586575051532</v>
      </c>
      <c r="T14">
        <f t="shared" si="11"/>
        <v>9.0877963612683743E-2</v>
      </c>
    </row>
    <row r="15" spans="1:20" x14ac:dyDescent="0.2">
      <c r="A15">
        <v>14</v>
      </c>
      <c r="B15">
        <f t="shared" si="0"/>
        <v>0.44544935907016964</v>
      </c>
      <c r="C15">
        <f t="shared" si="1"/>
        <v>22.736576278123046</v>
      </c>
      <c r="D15">
        <f t="shared" si="2"/>
        <v>57.750903746432535</v>
      </c>
      <c r="E15">
        <f t="shared" si="3"/>
        <v>17.249096253567465</v>
      </c>
      <c r="F15">
        <v>802.69</v>
      </c>
      <c r="G15">
        <v>1850.44</v>
      </c>
      <c r="H15">
        <f t="shared" si="4"/>
        <v>0.24373350823335796</v>
      </c>
      <c r="I15">
        <f>G15/(4096-G15)</f>
        <v>0.82404389105612863</v>
      </c>
      <c r="J15">
        <f t="shared" si="5"/>
        <v>17.427619671875146</v>
      </c>
      <c r="K15">
        <f t="shared" si="6"/>
        <v>58.455974669104094</v>
      </c>
      <c r="L15">
        <f t="shared" si="7"/>
        <v>0.17852341830768026</v>
      </c>
      <c r="N15">
        <v>57.750903746432535</v>
      </c>
      <c r="O15">
        <v>802.69</v>
      </c>
      <c r="P15">
        <v>1850.44</v>
      </c>
      <c r="Q15">
        <f t="shared" si="8"/>
        <v>0.24373350823335796</v>
      </c>
      <c r="R15">
        <f t="shared" si="9"/>
        <v>0.82404389105612863</v>
      </c>
      <c r="S15">
        <f t="shared" si="10"/>
        <v>58.178364498405983</v>
      </c>
      <c r="T15">
        <f t="shared" si="11"/>
        <v>-0.42746075197344879</v>
      </c>
    </row>
    <row r="16" spans="1:20" x14ac:dyDescent="0.2">
      <c r="A16">
        <v>15</v>
      </c>
      <c r="B16">
        <f t="shared" si="0"/>
        <v>0.42044820762685731</v>
      </c>
      <c r="C16">
        <f t="shared" si="1"/>
        <v>23.761623487298852</v>
      </c>
      <c r="D16">
        <f t="shared" si="2"/>
        <v>60.354523657739087</v>
      </c>
      <c r="E16">
        <f t="shared" si="3"/>
        <v>14.645476342260913</v>
      </c>
      <c r="F16">
        <v>699.75</v>
      </c>
      <c r="G16">
        <v>1877.94</v>
      </c>
      <c r="H16">
        <f t="shared" si="4"/>
        <v>0.20603606919396394</v>
      </c>
      <c r="I16">
        <f>G16/(4096-G16)</f>
        <v>0.84665879191726112</v>
      </c>
      <c r="J16">
        <f t="shared" si="5"/>
        <v>14.677261972896291</v>
      </c>
      <c r="K16">
        <f t="shared" si="6"/>
        <v>61.059594580410646</v>
      </c>
      <c r="L16">
        <f t="shared" si="7"/>
        <v>3.1785630635377871E-2</v>
      </c>
      <c r="N16">
        <v>60.354523657739087</v>
      </c>
      <c r="O16">
        <v>699.75</v>
      </c>
      <c r="P16">
        <v>1877.94</v>
      </c>
      <c r="Q16">
        <f t="shared" si="8"/>
        <v>0.20603606919396394</v>
      </c>
      <c r="R16">
        <f t="shared" si="9"/>
        <v>0.84665879191726112</v>
      </c>
      <c r="S16">
        <f t="shared" si="10"/>
        <v>59.897790263159614</v>
      </c>
      <c r="T16">
        <f t="shared" si="11"/>
        <v>0.45673339457947293</v>
      </c>
    </row>
    <row r="17" spans="1:20" x14ac:dyDescent="0.2">
      <c r="A17">
        <v>16</v>
      </c>
      <c r="B17">
        <f t="shared" si="0"/>
        <v>0.39685026299204995</v>
      </c>
      <c r="C17">
        <f t="shared" si="1"/>
        <v>24.729139217325951</v>
      </c>
      <c r="D17">
        <f t="shared" si="2"/>
        <v>62.812013612007917</v>
      </c>
      <c r="E17">
        <f t="shared" si="3"/>
        <v>12.187986387992083</v>
      </c>
      <c r="F17">
        <v>604</v>
      </c>
      <c r="G17">
        <v>1907</v>
      </c>
      <c r="H17">
        <f t="shared" si="4"/>
        <v>0.17296678121420389</v>
      </c>
      <c r="I17">
        <f>G17/(4096-G17)</f>
        <v>0.87117405207857468</v>
      </c>
      <c r="J17">
        <f t="shared" si="5"/>
        <v>12.262423317181211</v>
      </c>
      <c r="K17">
        <f t="shared" si="6"/>
        <v>63.517084534679469</v>
      </c>
      <c r="L17">
        <f t="shared" si="7"/>
        <v>7.443692918912781E-2</v>
      </c>
      <c r="N17">
        <v>62.812013612007917</v>
      </c>
      <c r="O17">
        <v>604</v>
      </c>
      <c r="P17">
        <v>1907</v>
      </c>
      <c r="Q17">
        <f t="shared" si="8"/>
        <v>0.17296678121420389</v>
      </c>
      <c r="R17">
        <f t="shared" si="9"/>
        <v>0.87117405207857468</v>
      </c>
      <c r="S17">
        <f t="shared" si="10"/>
        <v>61.76856933965896</v>
      </c>
      <c r="T17">
        <f t="shared" si="11"/>
        <v>1.0434442723489568</v>
      </c>
    </row>
    <row r="18" spans="1:20" x14ac:dyDescent="0.2">
      <c r="A18">
        <v>17</v>
      </c>
      <c r="B18">
        <f t="shared" si="0"/>
        <v>0.37457676921917038</v>
      </c>
      <c r="C18">
        <f t="shared" si="1"/>
        <v>25.642352462014014</v>
      </c>
      <c r="D18">
        <f t="shared" si="2"/>
        <v>65.131575253515592</v>
      </c>
      <c r="E18">
        <f t="shared" si="3"/>
        <v>9.8684247464844077</v>
      </c>
      <c r="F18">
        <v>504.69</v>
      </c>
      <c r="G18">
        <v>1954.44</v>
      </c>
      <c r="H18">
        <f t="shared" si="4"/>
        <v>0.14053089262692445</v>
      </c>
      <c r="I18">
        <f>G18/(4096-G18)</f>
        <v>0.9126244419955547</v>
      </c>
      <c r="J18">
        <f t="shared" si="5"/>
        <v>9.8918902520582144</v>
      </c>
      <c r="K18">
        <f t="shared" si="6"/>
        <v>65.836646176187145</v>
      </c>
      <c r="L18">
        <f t="shared" si="7"/>
        <v>2.3465505573806666E-2</v>
      </c>
      <c r="N18">
        <v>65.131575253515592</v>
      </c>
      <c r="O18">
        <v>504.69</v>
      </c>
      <c r="P18">
        <v>1954.44</v>
      </c>
      <c r="Q18">
        <f t="shared" si="8"/>
        <v>0.14053089262692445</v>
      </c>
      <c r="R18">
        <f t="shared" si="9"/>
        <v>0.9126244419955547</v>
      </c>
      <c r="S18">
        <f t="shared" si="10"/>
        <v>64.947934379833185</v>
      </c>
      <c r="T18">
        <f t="shared" si="11"/>
        <v>0.18364087368240689</v>
      </c>
    </row>
    <row r="19" spans="1:20" x14ac:dyDescent="0.2">
      <c r="A19">
        <v>18</v>
      </c>
      <c r="B19">
        <f t="shared" si="0"/>
        <v>0.35355339059327379</v>
      </c>
      <c r="C19">
        <f t="shared" si="1"/>
        <v>26.504310985675772</v>
      </c>
      <c r="D19">
        <f t="shared" si="2"/>
        <v>67.320949903616466</v>
      </c>
      <c r="E19">
        <f t="shared" si="3"/>
        <v>7.6790500963835342</v>
      </c>
      <c r="F19">
        <v>409.63</v>
      </c>
      <c r="G19">
        <v>1989.75</v>
      </c>
      <c r="H19">
        <f t="shared" si="4"/>
        <v>0.11112015343006806</v>
      </c>
      <c r="I19">
        <f>G19/(4096-G19)</f>
        <v>0.94468842729970326</v>
      </c>
      <c r="J19">
        <f t="shared" si="5"/>
        <v>7.740778886039962</v>
      </c>
      <c r="K19">
        <f t="shared" si="6"/>
        <v>68.026020826288018</v>
      </c>
      <c r="L19">
        <f t="shared" si="7"/>
        <v>6.1728789656427807E-2</v>
      </c>
      <c r="N19">
        <v>67.320949903616466</v>
      </c>
      <c r="O19">
        <v>409.63</v>
      </c>
      <c r="P19">
        <v>1989.75</v>
      </c>
      <c r="Q19">
        <f t="shared" si="8"/>
        <v>0.11112015343006806</v>
      </c>
      <c r="R19">
        <f t="shared" si="9"/>
        <v>0.94468842729970326</v>
      </c>
      <c r="S19">
        <f t="shared" si="10"/>
        <v>67.421345963972556</v>
      </c>
      <c r="T19">
        <f t="shared" si="11"/>
        <v>-0.10039606035608983</v>
      </c>
    </row>
    <row r="20" spans="1:20" x14ac:dyDescent="0.2">
      <c r="A20">
        <v>19</v>
      </c>
      <c r="B20">
        <f t="shared" si="0"/>
        <v>0.33370996354250865</v>
      </c>
      <c r="C20">
        <f t="shared" si="1"/>
        <v>27.317891494757145</v>
      </c>
      <c r="D20">
        <f t="shared" si="2"/>
        <v>69.387444396683151</v>
      </c>
      <c r="E20">
        <f t="shared" si="3"/>
        <v>5.6125556033168493</v>
      </c>
      <c r="F20">
        <v>305.69</v>
      </c>
      <c r="G20">
        <v>2015.19</v>
      </c>
      <c r="H20">
        <f t="shared" si="4"/>
        <v>8.0650395350248399E-2</v>
      </c>
      <c r="I20">
        <f>G20/(4096-G20)</f>
        <v>0.96846420384369558</v>
      </c>
      <c r="J20">
        <f t="shared" si="5"/>
        <v>5.5105381451278541</v>
      </c>
      <c r="K20">
        <f t="shared" si="6"/>
        <v>70.092515319354703</v>
      </c>
      <c r="L20">
        <f t="shared" si="7"/>
        <v>-0.10201745818899521</v>
      </c>
      <c r="N20">
        <v>69.387444396683151</v>
      </c>
      <c r="O20">
        <v>305.69</v>
      </c>
      <c r="P20">
        <v>2015.19</v>
      </c>
      <c r="Q20">
        <f t="shared" si="8"/>
        <v>8.0650395350248399E-2</v>
      </c>
      <c r="R20">
        <f t="shared" si="9"/>
        <v>0.96846420384369558</v>
      </c>
      <c r="S20">
        <f t="shared" si="10"/>
        <v>69.263297675636792</v>
      </c>
      <c r="T20">
        <f t="shared" si="11"/>
        <v>0.12414672104635827</v>
      </c>
    </row>
    <row r="21" spans="1:20" x14ac:dyDescent="0.2">
      <c r="A21">
        <v>20</v>
      </c>
      <c r="B21">
        <f t="shared" si="0"/>
        <v>0.3149802624737183</v>
      </c>
      <c r="C21">
        <f t="shared" si="1"/>
        <v>28.08580923857755</v>
      </c>
      <c r="D21">
        <f t="shared" si="2"/>
        <v>71.33795546598698</v>
      </c>
      <c r="E21">
        <f t="shared" si="3"/>
        <v>3.6620445340130203</v>
      </c>
      <c r="F21">
        <v>206.81</v>
      </c>
      <c r="G21">
        <v>2047</v>
      </c>
      <c r="H21">
        <f t="shared" si="4"/>
        <v>5.3175596975205637E-2</v>
      </c>
      <c r="I21">
        <f>G21/(4096-G21)</f>
        <v>0.99902391410444125</v>
      </c>
      <c r="J21">
        <f t="shared" si="5"/>
        <v>3.498054907073223</v>
      </c>
      <c r="K21">
        <f t="shared" si="6"/>
        <v>72.043026388658532</v>
      </c>
      <c r="L21">
        <f t="shared" si="7"/>
        <v>-0.16398962693979735</v>
      </c>
      <c r="N21">
        <v>71.33795546598698</v>
      </c>
      <c r="O21">
        <v>206.81</v>
      </c>
      <c r="P21">
        <v>2047</v>
      </c>
      <c r="Q21">
        <f t="shared" si="8"/>
        <v>5.3175596975205637E-2</v>
      </c>
      <c r="R21">
        <f t="shared" si="9"/>
        <v>0.99902391410444125</v>
      </c>
      <c r="S21">
        <f t="shared" si="10"/>
        <v>71.640682676285564</v>
      </c>
      <c r="T21">
        <f t="shared" si="11"/>
        <v>-0.30272721029858474</v>
      </c>
    </row>
    <row r="22" spans="1:20" x14ac:dyDescent="0.2">
      <c r="A22">
        <v>21</v>
      </c>
      <c r="B22">
        <f t="shared" si="0"/>
        <v>0.29730177875068026</v>
      </c>
      <c r="C22">
        <f t="shared" si="1"/>
        <v>28.810627071222108</v>
      </c>
      <c r="D22">
        <f t="shared" si="2"/>
        <v>73.178992760904151</v>
      </c>
      <c r="E22">
        <f t="shared" si="3"/>
        <v>1.8210072390958487</v>
      </c>
      <c r="F22">
        <v>109.13</v>
      </c>
      <c r="G22">
        <v>2075.56</v>
      </c>
      <c r="H22">
        <f t="shared" si="4"/>
        <v>2.7372349738015035E-2</v>
      </c>
      <c r="I22">
        <f>G22/(4096-G22)</f>
        <v>1.0272811862762565</v>
      </c>
      <c r="J22">
        <f t="shared" si="5"/>
        <v>1.6067499141749377</v>
      </c>
      <c r="K22">
        <f t="shared" si="6"/>
        <v>73.884063683575704</v>
      </c>
      <c r="L22">
        <f t="shared" si="7"/>
        <v>-0.21425732492091099</v>
      </c>
      <c r="N22">
        <v>73.178992760904151</v>
      </c>
      <c r="O22">
        <v>109.13</v>
      </c>
      <c r="P22">
        <v>2075.56</v>
      </c>
      <c r="Q22">
        <f t="shared" si="8"/>
        <v>2.7372349738015035E-2</v>
      </c>
      <c r="R22">
        <f t="shared" si="9"/>
        <v>1.0272811862762565</v>
      </c>
      <c r="S22">
        <f t="shared" si="10"/>
        <v>73.848829055325538</v>
      </c>
      <c r="T22">
        <f t="shared" si="11"/>
        <v>-0.66983629442138692</v>
      </c>
    </row>
    <row r="23" spans="1:20" x14ac:dyDescent="0.2">
      <c r="A23">
        <v>22</v>
      </c>
      <c r="B23">
        <f t="shared" si="0"/>
        <v>0.28061551207734331</v>
      </c>
      <c r="C23">
        <f t="shared" si="1"/>
        <v>29.494764004828923</v>
      </c>
      <c r="D23">
        <f t="shared" si="2"/>
        <v>74.916700572265469</v>
      </c>
      <c r="E23">
        <f t="shared" si="3"/>
        <v>8.3299427734530695E-2</v>
      </c>
      <c r="J23">
        <f t="shared" si="5"/>
        <v>-0.40089999999999998</v>
      </c>
      <c r="K23">
        <f t="shared" si="6"/>
        <v>75.621771494937022</v>
      </c>
      <c r="N23">
        <v>74.916700572265469</v>
      </c>
      <c r="S23">
        <f t="shared" si="10"/>
        <v>-0.32719999999999999</v>
      </c>
      <c r="T23">
        <f t="shared" si="11"/>
        <v>75.243900572265474</v>
      </c>
    </row>
    <row r="24" spans="1:20" x14ac:dyDescent="0.2">
      <c r="A24">
        <v>23</v>
      </c>
      <c r="B24">
        <f t="shared" si="0"/>
        <v>0.26486577358982383</v>
      </c>
      <c r="C24">
        <f t="shared" si="1"/>
        <v>30.140503282817221</v>
      </c>
      <c r="D24">
        <f t="shared" si="2"/>
        <v>76.556878338355745</v>
      </c>
      <c r="E24">
        <f t="shared" si="3"/>
        <v>-1.5568783383557445</v>
      </c>
      <c r="J24">
        <f t="shared" si="5"/>
        <v>-0.40089999999999998</v>
      </c>
      <c r="K24">
        <f t="shared" si="6"/>
        <v>77.261949261027297</v>
      </c>
      <c r="N24">
        <v>76.556878338355745</v>
      </c>
      <c r="S24">
        <f t="shared" si="10"/>
        <v>-0.32719999999999999</v>
      </c>
      <c r="T24">
        <f t="shared" si="11"/>
        <v>76.884078338355749</v>
      </c>
    </row>
    <row r="25" spans="1:20" x14ac:dyDescent="0.2">
      <c r="A25">
        <v>24</v>
      </c>
      <c r="B25">
        <f t="shared" si="0"/>
        <v>0.25</v>
      </c>
      <c r="C25">
        <f t="shared" si="1"/>
        <v>30.75</v>
      </c>
      <c r="D25">
        <f t="shared" si="2"/>
        <v>78.105000000000004</v>
      </c>
      <c r="E25">
        <f t="shared" si="3"/>
        <v>-3.105000000000004</v>
      </c>
      <c r="J25">
        <f t="shared" si="5"/>
        <v>-0.40089999999999998</v>
      </c>
      <c r="N25">
        <v>78.105000000000004</v>
      </c>
      <c r="S25">
        <f t="shared" si="10"/>
        <v>-0.32719999999999999</v>
      </c>
      <c r="T25">
        <f t="shared" si="11"/>
        <v>78.432200000000009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58CC7-68C7-3A40-B975-601DB2F5FEC3}">
  <dimension ref="A1:T25"/>
  <sheetViews>
    <sheetView topLeftCell="A16" zoomScale="150" workbookViewId="0">
      <selection activeCell="D29" sqref="D29"/>
    </sheetView>
  </sheetViews>
  <sheetFormatPr baseColWidth="10" defaultRowHeight="16" x14ac:dyDescent="0.2"/>
  <cols>
    <col min="11" max="11" width="12.6640625" bestFit="1" customWidth="1"/>
  </cols>
  <sheetData>
    <row r="1" spans="1:20" x14ac:dyDescent="0.2">
      <c r="A1">
        <v>0</v>
      </c>
      <c r="B1">
        <f>2^(-A1/12)</f>
        <v>1</v>
      </c>
      <c r="C1">
        <f>41-(41*B1)</f>
        <v>0</v>
      </c>
      <c r="D1">
        <f>C1*2.54</f>
        <v>0</v>
      </c>
      <c r="E1">
        <f>75-D1</f>
        <v>75</v>
      </c>
      <c r="F1" t="s">
        <v>2</v>
      </c>
      <c r="H1" t="s">
        <v>1</v>
      </c>
      <c r="J1" t="s">
        <v>0</v>
      </c>
      <c r="K1" t="s">
        <v>3</v>
      </c>
      <c r="L1" t="s">
        <v>5</v>
      </c>
      <c r="N1">
        <v>0</v>
      </c>
      <c r="P1" t="s">
        <v>2</v>
      </c>
      <c r="R1" t="s">
        <v>1</v>
      </c>
      <c r="S1" t="s">
        <v>4</v>
      </c>
    </row>
    <row r="2" spans="1:20" x14ac:dyDescent="0.2">
      <c r="A2">
        <v>1</v>
      </c>
      <c r="B2">
        <f t="shared" ref="B2:B25" si="0">2^(-A2/12)</f>
        <v>0.94387431268169342</v>
      </c>
      <c r="C2">
        <f t="shared" ref="C2:C25" si="1">41-(41*B2)</f>
        <v>2.3011531800505693</v>
      </c>
      <c r="D2">
        <f t="shared" ref="D2:D25" si="2">C2*2.54</f>
        <v>5.8449290773284464</v>
      </c>
      <c r="E2">
        <f t="shared" ref="E2:E25" si="3">75-D2</f>
        <v>69.155070922671555</v>
      </c>
      <c r="F2">
        <v>1773.38</v>
      </c>
      <c r="G2">
        <v>267.19</v>
      </c>
      <c r="H2">
        <f>F2/(4096-F2)</f>
        <v>0.76352567359275314</v>
      </c>
      <c r="I2">
        <f>G2/(4096-G2)</f>
        <v>6.9784084349967745E-2</v>
      </c>
      <c r="J2">
        <f>-0.9166*H2^2 + 73.371*H2-0.4009</f>
        <v>55.085390562221839</v>
      </c>
      <c r="K2" s="1">
        <f>D2+0.3</f>
        <v>6.1449290773284462</v>
      </c>
      <c r="L2">
        <f>J2-E2</f>
        <v>-14.069680360449716</v>
      </c>
      <c r="N2">
        <v>5.8449290773284464</v>
      </c>
      <c r="O2">
        <v>1773.38</v>
      </c>
      <c r="P2">
        <v>267.19</v>
      </c>
      <c r="Q2">
        <f>O2/(4096-O2)</f>
        <v>0.76352567359275314</v>
      </c>
      <c r="R2">
        <f>P2/(4096-P2)</f>
        <v>6.9784084349967745E-2</v>
      </c>
      <c r="S2">
        <f>5.944*R2^2 + 66.1*R2-0.3272</f>
        <v>4.3144741762722481</v>
      </c>
      <c r="T2">
        <f>N2-S2</f>
        <v>1.5304549010561983</v>
      </c>
    </row>
    <row r="3" spans="1:20" x14ac:dyDescent="0.2">
      <c r="A3">
        <v>2</v>
      </c>
      <c r="B3">
        <f t="shared" si="0"/>
        <v>0.89089871814033927</v>
      </c>
      <c r="C3">
        <f t="shared" si="1"/>
        <v>4.4731525562460916</v>
      </c>
      <c r="D3">
        <f t="shared" si="2"/>
        <v>11.361807492865072</v>
      </c>
      <c r="E3">
        <f t="shared" si="3"/>
        <v>63.638192507134931</v>
      </c>
      <c r="F3">
        <v>1680.94</v>
      </c>
      <c r="G3">
        <v>489.25</v>
      </c>
      <c r="H3">
        <f t="shared" ref="H3:H22" si="4">F3/(4096-F3)</f>
        <v>0.6960241153428901</v>
      </c>
      <c r="I3">
        <f>G3/(4096-G3)</f>
        <v>0.13564843695848064</v>
      </c>
      <c r="J3">
        <f t="shared" ref="J3:J25" si="5">-0.9166*H3^2 + 73.371*H3-0.4009</f>
        <v>50.223038891750512</v>
      </c>
      <c r="K3" s="1">
        <f t="shared" ref="K3:K22" si="6">D3+0.3</f>
        <v>11.661807492865073</v>
      </c>
      <c r="L3">
        <f t="shared" ref="L3:L22" si="7">J3-E3</f>
        <v>-13.415153615384419</v>
      </c>
      <c r="N3">
        <v>11.361807492865072</v>
      </c>
      <c r="O3">
        <v>1680.94</v>
      </c>
      <c r="P3">
        <v>489.25</v>
      </c>
      <c r="Q3">
        <f t="shared" ref="Q3:R22" si="8">O3/(4096-O3)</f>
        <v>0.6960241153428901</v>
      </c>
      <c r="R3">
        <f t="shared" si="8"/>
        <v>0.13564843695848064</v>
      </c>
      <c r="S3">
        <f t="shared" ref="S3:S25" si="9">5.944*R3^2 + 66.1*R3-0.3272</f>
        <v>8.7485342457380852</v>
      </c>
      <c r="T3">
        <f t="shared" ref="T3:T25" si="10">N3-S3</f>
        <v>2.6132732471269868</v>
      </c>
    </row>
    <row r="4" spans="1:20" x14ac:dyDescent="0.2">
      <c r="A4">
        <v>3</v>
      </c>
      <c r="B4">
        <f t="shared" si="0"/>
        <v>0.84089641525371461</v>
      </c>
      <c r="C4">
        <f t="shared" si="1"/>
        <v>6.5232469745977042</v>
      </c>
      <c r="D4">
        <f t="shared" si="2"/>
        <v>16.569047315478169</v>
      </c>
      <c r="E4">
        <f t="shared" si="3"/>
        <v>58.430952684521827</v>
      </c>
      <c r="F4">
        <v>1597.5</v>
      </c>
      <c r="G4">
        <v>668.13</v>
      </c>
      <c r="H4">
        <f t="shared" si="4"/>
        <v>0.63938363017810684</v>
      </c>
      <c r="I4">
        <f>G4/(4096-G4)</f>
        <v>0.1949111255677724</v>
      </c>
      <c r="J4">
        <f t="shared" si="5"/>
        <v>46.136599776231549</v>
      </c>
      <c r="K4" s="1">
        <f t="shared" si="6"/>
        <v>16.86904731547817</v>
      </c>
      <c r="L4">
        <f t="shared" si="7"/>
        <v>-12.294352908290278</v>
      </c>
      <c r="N4">
        <v>16.569047315478169</v>
      </c>
      <c r="O4">
        <v>1597.5</v>
      </c>
      <c r="P4">
        <v>668.13</v>
      </c>
      <c r="Q4">
        <f t="shared" si="8"/>
        <v>0.63938363017810684</v>
      </c>
      <c r="R4">
        <f t="shared" si="8"/>
        <v>0.1949111255677724</v>
      </c>
      <c r="S4">
        <f t="shared" si="9"/>
        <v>12.782240021825606</v>
      </c>
      <c r="T4">
        <f t="shared" si="10"/>
        <v>3.7868072936525632</v>
      </c>
    </row>
    <row r="5" spans="1:20" x14ac:dyDescent="0.2">
      <c r="A5">
        <v>4</v>
      </c>
      <c r="B5">
        <f t="shared" si="0"/>
        <v>0.79370052598409968</v>
      </c>
      <c r="C5">
        <f t="shared" si="1"/>
        <v>8.4582784346519162</v>
      </c>
      <c r="D5">
        <f t="shared" si="2"/>
        <v>21.484027224015868</v>
      </c>
      <c r="E5">
        <f t="shared" si="3"/>
        <v>53.515972775984132</v>
      </c>
      <c r="F5">
        <v>1507.75</v>
      </c>
      <c r="G5">
        <v>820.5</v>
      </c>
      <c r="H5">
        <f t="shared" si="4"/>
        <v>0.58253646286100647</v>
      </c>
      <c r="I5">
        <f>G5/(4096-G5)</f>
        <v>0.25049610746450923</v>
      </c>
      <c r="J5">
        <f t="shared" si="5"/>
        <v>42.029335770141209</v>
      </c>
      <c r="K5" s="1">
        <f t="shared" si="6"/>
        <v>21.784027224015869</v>
      </c>
      <c r="L5">
        <f t="shared" si="7"/>
        <v>-11.486637005842923</v>
      </c>
      <c r="N5">
        <v>21.484027224015868</v>
      </c>
      <c r="O5">
        <v>1507.75</v>
      </c>
      <c r="P5">
        <v>820.5</v>
      </c>
      <c r="Q5">
        <f t="shared" si="8"/>
        <v>0.58253646286100647</v>
      </c>
      <c r="R5">
        <f t="shared" si="8"/>
        <v>0.25049610746450923</v>
      </c>
      <c r="S5">
        <f t="shared" si="9"/>
        <v>16.603568597741411</v>
      </c>
      <c r="T5">
        <f t="shared" si="10"/>
        <v>4.8804586262744571</v>
      </c>
    </row>
    <row r="6" spans="1:20" x14ac:dyDescent="0.2">
      <c r="A6">
        <v>5</v>
      </c>
      <c r="B6">
        <f t="shared" si="0"/>
        <v>0.74915353843834076</v>
      </c>
      <c r="C6">
        <f t="shared" si="1"/>
        <v>10.284704924028027</v>
      </c>
      <c r="D6">
        <f t="shared" si="2"/>
        <v>26.123150507031188</v>
      </c>
      <c r="E6">
        <f t="shared" si="3"/>
        <v>48.876849492968816</v>
      </c>
      <c r="F6">
        <v>1417.69</v>
      </c>
      <c r="G6">
        <v>952.19</v>
      </c>
      <c r="H6">
        <f t="shared" si="4"/>
        <v>0.52932259521862668</v>
      </c>
      <c r="I6">
        <f>G6/(4096-G6)</f>
        <v>0.30287771843718292</v>
      </c>
      <c r="J6">
        <f t="shared" si="5"/>
        <v>38.17921293695494</v>
      </c>
      <c r="K6" s="1">
        <f t="shared" si="6"/>
        <v>26.423150507031188</v>
      </c>
      <c r="L6">
        <f t="shared" si="7"/>
        <v>-10.697636556013876</v>
      </c>
      <c r="N6">
        <v>26.123150507031188</v>
      </c>
      <c r="O6">
        <v>1417.69</v>
      </c>
      <c r="P6">
        <v>952.19</v>
      </c>
      <c r="Q6">
        <f t="shared" si="8"/>
        <v>0.52932259521862668</v>
      </c>
      <c r="R6">
        <f t="shared" si="8"/>
        <v>0.30287771843718292</v>
      </c>
      <c r="S6">
        <f t="shared" si="9"/>
        <v>20.238289507561827</v>
      </c>
      <c r="T6">
        <f t="shared" si="10"/>
        <v>5.8848609994693604</v>
      </c>
    </row>
    <row r="7" spans="1:20" x14ac:dyDescent="0.2">
      <c r="A7">
        <v>6</v>
      </c>
      <c r="B7">
        <f t="shared" si="0"/>
        <v>0.70710678118654746</v>
      </c>
      <c r="C7">
        <f t="shared" si="1"/>
        <v>12.008621971351555</v>
      </c>
      <c r="D7">
        <f t="shared" si="2"/>
        <v>30.501899807232952</v>
      </c>
      <c r="E7">
        <f t="shared" si="3"/>
        <v>44.498100192767048</v>
      </c>
      <c r="F7">
        <v>1329.94</v>
      </c>
      <c r="G7">
        <v>1068.81</v>
      </c>
      <c r="H7">
        <f t="shared" si="4"/>
        <v>0.48080663470785162</v>
      </c>
      <c r="I7">
        <f>G7/(4096-G7)</f>
        <v>0.35307000882006084</v>
      </c>
      <c r="J7">
        <f t="shared" si="5"/>
        <v>34.664468571836942</v>
      </c>
      <c r="K7" s="1">
        <f t="shared" si="6"/>
        <v>30.801899807232953</v>
      </c>
      <c r="L7">
        <f t="shared" si="7"/>
        <v>-9.833631620930106</v>
      </c>
      <c r="N7">
        <v>30.501899807232952</v>
      </c>
      <c r="O7">
        <v>1329.94</v>
      </c>
      <c r="P7">
        <v>1068.81</v>
      </c>
      <c r="Q7">
        <f t="shared" si="8"/>
        <v>0.48080663470785162</v>
      </c>
      <c r="R7">
        <f t="shared" si="8"/>
        <v>0.35307000882006084</v>
      </c>
      <c r="S7">
        <f t="shared" si="9"/>
        <v>23.751697297632028</v>
      </c>
      <c r="T7">
        <f t="shared" si="10"/>
        <v>6.7502025096009248</v>
      </c>
    </row>
    <row r="8" spans="1:20" x14ac:dyDescent="0.2">
      <c r="A8">
        <v>7</v>
      </c>
      <c r="B8">
        <f t="shared" si="0"/>
        <v>0.66741992708501718</v>
      </c>
      <c r="C8">
        <f t="shared" si="1"/>
        <v>13.635782989514297</v>
      </c>
      <c r="D8">
        <f t="shared" si="2"/>
        <v>34.634888793366315</v>
      </c>
      <c r="E8">
        <f t="shared" si="3"/>
        <v>40.365111206633685</v>
      </c>
      <c r="F8">
        <v>1243.06</v>
      </c>
      <c r="G8">
        <v>1164.5</v>
      </c>
      <c r="H8">
        <f t="shared" si="4"/>
        <v>0.43571193225234317</v>
      </c>
      <c r="I8">
        <f>G8/(4096-G8)</f>
        <v>0.39723690943203138</v>
      </c>
      <c r="J8">
        <f t="shared" si="5"/>
        <v>31.393708357031045</v>
      </c>
      <c r="K8" s="1">
        <f t="shared" si="6"/>
        <v>34.934888793366312</v>
      </c>
      <c r="L8">
        <f t="shared" si="7"/>
        <v>-8.9714028496026401</v>
      </c>
      <c r="N8">
        <v>34.634888793366315</v>
      </c>
      <c r="O8">
        <v>1243.06</v>
      </c>
      <c r="P8">
        <v>1164.5</v>
      </c>
      <c r="Q8">
        <f t="shared" si="8"/>
        <v>0.43571193225234317</v>
      </c>
      <c r="R8">
        <f t="shared" si="8"/>
        <v>0.39723690943203138</v>
      </c>
      <c r="S8">
        <f t="shared" si="9"/>
        <v>26.868106045663897</v>
      </c>
      <c r="T8">
        <f t="shared" si="10"/>
        <v>7.7667827477024183</v>
      </c>
    </row>
    <row r="9" spans="1:20" x14ac:dyDescent="0.2">
      <c r="A9">
        <v>8</v>
      </c>
      <c r="B9">
        <f t="shared" si="0"/>
        <v>0.6299605249474366</v>
      </c>
      <c r="C9">
        <f t="shared" si="1"/>
        <v>15.1716184771551</v>
      </c>
      <c r="D9">
        <f t="shared" si="2"/>
        <v>38.535910931973952</v>
      </c>
      <c r="E9">
        <f t="shared" si="3"/>
        <v>36.464089068026048</v>
      </c>
      <c r="F9">
        <v>1151.1300000000001</v>
      </c>
      <c r="G9">
        <v>1253.94</v>
      </c>
      <c r="H9">
        <f t="shared" si="4"/>
        <v>0.39089331617354933</v>
      </c>
      <c r="I9">
        <f>G9/(4096-G9)</f>
        <v>0.44120813775923101</v>
      </c>
      <c r="J9">
        <f t="shared" si="5"/>
        <v>28.139279234898403</v>
      </c>
      <c r="K9" s="1">
        <f t="shared" si="6"/>
        <v>38.835910931973949</v>
      </c>
      <c r="L9">
        <f t="shared" si="7"/>
        <v>-8.3248098331276452</v>
      </c>
      <c r="N9">
        <v>38.535910931973952</v>
      </c>
      <c r="O9">
        <v>1151.1300000000001</v>
      </c>
      <c r="P9">
        <v>1253.94</v>
      </c>
      <c r="Q9">
        <f t="shared" si="8"/>
        <v>0.39089331617354933</v>
      </c>
      <c r="R9">
        <f t="shared" si="8"/>
        <v>0.44120813775923101</v>
      </c>
      <c r="S9">
        <f t="shared" si="9"/>
        <v>29.993744412068779</v>
      </c>
      <c r="T9">
        <f t="shared" si="10"/>
        <v>8.5421665199051731</v>
      </c>
    </row>
    <row r="10" spans="1:20" x14ac:dyDescent="0.2">
      <c r="A10">
        <v>9</v>
      </c>
      <c r="B10">
        <f t="shared" si="0"/>
        <v>0.59460355750136051</v>
      </c>
      <c r="C10">
        <f t="shared" si="1"/>
        <v>16.621254142444219</v>
      </c>
      <c r="D10">
        <f t="shared" si="2"/>
        <v>42.217985521808316</v>
      </c>
      <c r="E10">
        <f t="shared" si="3"/>
        <v>32.782014478191684</v>
      </c>
      <c r="F10">
        <v>1052.94</v>
      </c>
      <c r="G10">
        <v>1345.44</v>
      </c>
      <c r="H10">
        <f t="shared" si="4"/>
        <v>0.34601355214816665</v>
      </c>
      <c r="I10">
        <f>G10/(4096-G10)</f>
        <v>0.48915130009888896</v>
      </c>
      <c r="J10">
        <f t="shared" si="5"/>
        <v>24.876720052940673</v>
      </c>
      <c r="K10" s="1">
        <f t="shared" si="6"/>
        <v>42.517985521808313</v>
      </c>
      <c r="L10">
        <f t="shared" si="7"/>
        <v>-7.9052944252510109</v>
      </c>
      <c r="N10">
        <v>42.217985521808316</v>
      </c>
      <c r="O10">
        <v>1052.94</v>
      </c>
      <c r="P10">
        <v>1345.44</v>
      </c>
      <c r="Q10">
        <f t="shared" si="8"/>
        <v>0.34601355214816665</v>
      </c>
      <c r="R10">
        <f t="shared" si="8"/>
        <v>0.48915130009888896</v>
      </c>
      <c r="S10">
        <f t="shared" si="9"/>
        <v>33.427915839181409</v>
      </c>
      <c r="T10">
        <f t="shared" si="10"/>
        <v>8.7900696826269069</v>
      </c>
    </row>
    <row r="11" spans="1:20" x14ac:dyDescent="0.2">
      <c r="A11">
        <v>10</v>
      </c>
      <c r="B11">
        <f t="shared" si="0"/>
        <v>0.56123102415468651</v>
      </c>
      <c r="C11">
        <f t="shared" si="1"/>
        <v>17.989528009657853</v>
      </c>
      <c r="D11">
        <f t="shared" si="2"/>
        <v>45.693401144530945</v>
      </c>
      <c r="E11">
        <f t="shared" si="3"/>
        <v>29.306598855469055</v>
      </c>
      <c r="F11">
        <v>966.31</v>
      </c>
      <c r="G11">
        <v>1408.69</v>
      </c>
      <c r="H11">
        <f t="shared" si="4"/>
        <v>0.30875581926644491</v>
      </c>
      <c r="I11">
        <f>G11/(4096-G11)</f>
        <v>0.52420078070635689</v>
      </c>
      <c r="J11">
        <f t="shared" si="5"/>
        <v>22.16544359447207</v>
      </c>
      <c r="K11" s="1">
        <f t="shared" si="6"/>
        <v>45.993401144530942</v>
      </c>
      <c r="L11">
        <f t="shared" si="7"/>
        <v>-7.1411552609969853</v>
      </c>
      <c r="N11">
        <v>45.693401144530945</v>
      </c>
      <c r="O11">
        <v>966.31</v>
      </c>
      <c r="P11">
        <v>1408.69</v>
      </c>
      <c r="Q11">
        <f t="shared" si="8"/>
        <v>0.30875581926644491</v>
      </c>
      <c r="R11">
        <f t="shared" si="8"/>
        <v>0.52420078070635689</v>
      </c>
      <c r="S11">
        <f t="shared" si="9"/>
        <v>35.9558023139735</v>
      </c>
      <c r="T11">
        <f t="shared" si="10"/>
        <v>9.7375988305574452</v>
      </c>
    </row>
    <row r="12" spans="1:20" x14ac:dyDescent="0.2">
      <c r="A12">
        <v>11</v>
      </c>
      <c r="B12">
        <f t="shared" si="0"/>
        <v>0.52973154717964765</v>
      </c>
      <c r="C12">
        <f t="shared" si="1"/>
        <v>19.281006565634446</v>
      </c>
      <c r="D12">
        <f t="shared" si="2"/>
        <v>48.973756676711496</v>
      </c>
      <c r="E12">
        <f t="shared" si="3"/>
        <v>26.026243323288504</v>
      </c>
      <c r="F12">
        <v>881.38</v>
      </c>
      <c r="G12">
        <v>1467.81</v>
      </c>
      <c r="H12">
        <f t="shared" si="4"/>
        <v>0.27417859653707127</v>
      </c>
      <c r="I12">
        <f>G12/(4096-G12)</f>
        <v>0.55848701958381997</v>
      </c>
      <c r="J12">
        <f t="shared" si="5"/>
        <v>19.646953407215857</v>
      </c>
      <c r="K12" s="1">
        <f t="shared" si="6"/>
        <v>49.273756676711493</v>
      </c>
      <c r="L12">
        <f t="shared" si="7"/>
        <v>-6.3792899160726471</v>
      </c>
      <c r="N12">
        <v>48.973756676711496</v>
      </c>
      <c r="O12">
        <v>881.38</v>
      </c>
      <c r="P12">
        <v>1467.81</v>
      </c>
      <c r="Q12">
        <f t="shared" si="8"/>
        <v>0.27417859653707127</v>
      </c>
      <c r="R12">
        <f t="shared" si="8"/>
        <v>0.55848701958381997</v>
      </c>
      <c r="S12">
        <f t="shared" si="9"/>
        <v>38.442771666693766</v>
      </c>
      <c r="T12">
        <f t="shared" si="10"/>
        <v>10.53098501001773</v>
      </c>
    </row>
    <row r="13" spans="1:20" x14ac:dyDescent="0.2">
      <c r="A13">
        <v>12</v>
      </c>
      <c r="B13">
        <f t="shared" si="0"/>
        <v>0.5</v>
      </c>
      <c r="C13">
        <f t="shared" si="1"/>
        <v>20.5</v>
      </c>
      <c r="D13">
        <f t="shared" si="2"/>
        <v>52.07</v>
      </c>
      <c r="E13">
        <f t="shared" si="3"/>
        <v>22.93</v>
      </c>
      <c r="F13">
        <v>799.19</v>
      </c>
      <c r="G13">
        <v>1522.94</v>
      </c>
      <c r="H13">
        <f t="shared" si="4"/>
        <v>0.24241312056199782</v>
      </c>
      <c r="I13">
        <f>G13/(4096-G13)</f>
        <v>0.59187893014543003</v>
      </c>
      <c r="J13">
        <f t="shared" si="5"/>
        <v>17.331329875426853</v>
      </c>
      <c r="K13" s="1">
        <f t="shared" si="6"/>
        <v>52.37</v>
      </c>
      <c r="L13">
        <f t="shared" si="7"/>
        <v>-5.5986701245731467</v>
      </c>
      <c r="N13">
        <v>52.07</v>
      </c>
      <c r="O13">
        <v>799.19</v>
      </c>
      <c r="P13">
        <v>1522.94</v>
      </c>
      <c r="Q13">
        <f t="shared" si="8"/>
        <v>0.24241312056199782</v>
      </c>
      <c r="R13">
        <f t="shared" si="8"/>
        <v>0.59187893014543003</v>
      </c>
      <c r="S13">
        <f t="shared" si="9"/>
        <v>40.87830333290831</v>
      </c>
      <c r="T13">
        <f t="shared" si="10"/>
        <v>11.191696667091691</v>
      </c>
    </row>
    <row r="14" spans="1:20" x14ac:dyDescent="0.2">
      <c r="A14">
        <v>13</v>
      </c>
      <c r="B14">
        <f t="shared" si="0"/>
        <v>0.47193715634084682</v>
      </c>
      <c r="C14">
        <f t="shared" si="1"/>
        <v>21.650576590025281</v>
      </c>
      <c r="D14">
        <f t="shared" si="2"/>
        <v>54.992464538664215</v>
      </c>
      <c r="E14">
        <f t="shared" si="3"/>
        <v>20.007535461335785</v>
      </c>
      <c r="F14">
        <v>718.31</v>
      </c>
      <c r="G14">
        <v>1572.88</v>
      </c>
      <c r="H14">
        <f t="shared" si="4"/>
        <v>0.2126630922316731</v>
      </c>
      <c r="I14">
        <f>G14/(4096-G14)</f>
        <v>0.62338691778433053</v>
      </c>
      <c r="J14">
        <f t="shared" si="5"/>
        <v>15.160949963605063</v>
      </c>
      <c r="K14" s="1">
        <f t="shared" si="6"/>
        <v>55.292464538664213</v>
      </c>
      <c r="L14">
        <f t="shared" si="7"/>
        <v>-4.8465854977307217</v>
      </c>
      <c r="N14">
        <v>54.992464538664215</v>
      </c>
      <c r="O14">
        <v>718.31</v>
      </c>
      <c r="P14">
        <v>1572.88</v>
      </c>
      <c r="Q14">
        <f t="shared" si="8"/>
        <v>0.2126630922316731</v>
      </c>
      <c r="R14">
        <f t="shared" si="8"/>
        <v>0.62338691778433053</v>
      </c>
      <c r="S14">
        <f t="shared" si="9"/>
        <v>43.188580531173308</v>
      </c>
      <c r="T14">
        <f t="shared" si="10"/>
        <v>11.803884007490907</v>
      </c>
    </row>
    <row r="15" spans="1:20" x14ac:dyDescent="0.2">
      <c r="A15">
        <v>14</v>
      </c>
      <c r="B15">
        <f t="shared" si="0"/>
        <v>0.44544935907016964</v>
      </c>
      <c r="C15">
        <f t="shared" si="1"/>
        <v>22.736576278123046</v>
      </c>
      <c r="D15">
        <f t="shared" si="2"/>
        <v>57.750903746432535</v>
      </c>
      <c r="E15">
        <f t="shared" si="3"/>
        <v>17.249096253567465</v>
      </c>
      <c r="F15">
        <v>634.13</v>
      </c>
      <c r="G15">
        <v>1616.31</v>
      </c>
      <c r="H15">
        <f t="shared" si="4"/>
        <v>0.18317556696236428</v>
      </c>
      <c r="I15">
        <f>G15/(4096-G15)</f>
        <v>0.65181938064838751</v>
      </c>
      <c r="J15">
        <f t="shared" si="5"/>
        <v>13.008119579510533</v>
      </c>
      <c r="K15" s="1">
        <f t="shared" si="6"/>
        <v>58.050903746432532</v>
      </c>
      <c r="L15">
        <f t="shared" si="7"/>
        <v>-4.2409766740569328</v>
      </c>
      <c r="N15">
        <v>57.750903746432535</v>
      </c>
      <c r="O15">
        <v>634.13</v>
      </c>
      <c r="P15">
        <v>1616.31</v>
      </c>
      <c r="Q15">
        <f t="shared" si="8"/>
        <v>0.18317556696236428</v>
      </c>
      <c r="R15">
        <f t="shared" si="8"/>
        <v>0.65181938064838751</v>
      </c>
      <c r="S15">
        <f t="shared" si="9"/>
        <v>45.283479454512126</v>
      </c>
      <c r="T15">
        <f t="shared" si="10"/>
        <v>12.467424291920409</v>
      </c>
    </row>
    <row r="16" spans="1:20" x14ac:dyDescent="0.2">
      <c r="A16">
        <v>15</v>
      </c>
      <c r="B16">
        <f t="shared" si="0"/>
        <v>0.42044820762685731</v>
      </c>
      <c r="C16">
        <f t="shared" si="1"/>
        <v>23.761623487298852</v>
      </c>
      <c r="D16">
        <f t="shared" si="2"/>
        <v>60.354523657739087</v>
      </c>
      <c r="E16">
        <f t="shared" si="3"/>
        <v>14.645476342260913</v>
      </c>
      <c r="F16">
        <v>555.19000000000005</v>
      </c>
      <c r="G16">
        <v>1653.31</v>
      </c>
      <c r="H16">
        <f t="shared" si="4"/>
        <v>0.15679745594934494</v>
      </c>
      <c r="I16">
        <f>G16/(4096-G16)</f>
        <v>0.67683987734833317</v>
      </c>
      <c r="J16">
        <f t="shared" si="5"/>
        <v>11.080951124146027</v>
      </c>
      <c r="K16" s="1">
        <f t="shared" si="6"/>
        <v>60.654523657739084</v>
      </c>
      <c r="L16">
        <f t="shared" si="7"/>
        <v>-3.5645252181148859</v>
      </c>
      <c r="N16">
        <v>60.354523657739087</v>
      </c>
      <c r="O16">
        <v>555.19000000000005</v>
      </c>
      <c r="P16">
        <v>1653.31</v>
      </c>
      <c r="Q16">
        <f t="shared" si="8"/>
        <v>0.15679745594934494</v>
      </c>
      <c r="R16">
        <f t="shared" si="8"/>
        <v>0.67683987734833317</v>
      </c>
      <c r="S16">
        <f t="shared" si="9"/>
        <v>47.134934925842401</v>
      </c>
      <c r="T16">
        <f t="shared" si="10"/>
        <v>13.219588731896685</v>
      </c>
    </row>
    <row r="17" spans="1:20" x14ac:dyDescent="0.2">
      <c r="A17">
        <v>16</v>
      </c>
      <c r="B17">
        <f t="shared" si="0"/>
        <v>0.39685026299204995</v>
      </c>
      <c r="C17">
        <f t="shared" si="1"/>
        <v>24.729139217325951</v>
      </c>
      <c r="D17">
        <f t="shared" si="2"/>
        <v>62.812013612007917</v>
      </c>
      <c r="E17">
        <f t="shared" si="3"/>
        <v>12.187986387992083</v>
      </c>
      <c r="F17">
        <v>470.38</v>
      </c>
      <c r="G17">
        <v>1692.44</v>
      </c>
      <c r="H17">
        <f t="shared" si="4"/>
        <v>0.12973781036071072</v>
      </c>
      <c r="I17">
        <f>G17/(4096-G17)</f>
        <v>0.70413886068997655</v>
      </c>
      <c r="J17">
        <f t="shared" si="5"/>
        <v>9.1026647649515766</v>
      </c>
      <c r="K17" s="1">
        <f t="shared" si="6"/>
        <v>63.112013612007914</v>
      </c>
      <c r="L17">
        <f t="shared" si="7"/>
        <v>-3.0853216230405067</v>
      </c>
      <c r="N17">
        <v>62.812013612007917</v>
      </c>
      <c r="O17">
        <v>470.38</v>
      </c>
      <c r="P17">
        <v>1692.44</v>
      </c>
      <c r="Q17">
        <f t="shared" si="8"/>
        <v>0.12973781036071072</v>
      </c>
      <c r="R17">
        <f t="shared" si="8"/>
        <v>0.70413886068997655</v>
      </c>
      <c r="S17">
        <f t="shared" si="9"/>
        <v>49.163482456442622</v>
      </c>
      <c r="T17">
        <f t="shared" si="10"/>
        <v>13.648531155565294</v>
      </c>
    </row>
    <row r="18" spans="1:20" x14ac:dyDescent="0.2">
      <c r="A18">
        <v>17</v>
      </c>
      <c r="B18">
        <f t="shared" si="0"/>
        <v>0.37457676921917038</v>
      </c>
      <c r="C18">
        <f t="shared" si="1"/>
        <v>25.642352462014014</v>
      </c>
      <c r="D18">
        <f t="shared" si="2"/>
        <v>65.131575253515592</v>
      </c>
      <c r="E18">
        <f t="shared" si="3"/>
        <v>9.8684247464844077</v>
      </c>
      <c r="F18">
        <v>388.5</v>
      </c>
      <c r="G18">
        <v>1726.94</v>
      </c>
      <c r="H18">
        <f t="shared" si="4"/>
        <v>0.1047875927174646</v>
      </c>
      <c r="I18">
        <f>G18/(4096-G18)</f>
        <v>0.72895578837175934</v>
      </c>
      <c r="J18">
        <f t="shared" si="5"/>
        <v>7.2774057943471728</v>
      </c>
      <c r="K18" s="1">
        <f t="shared" si="6"/>
        <v>65.431575253515589</v>
      </c>
      <c r="L18">
        <f t="shared" si="7"/>
        <v>-2.5910189521372349</v>
      </c>
      <c r="N18">
        <v>65.131575253515592</v>
      </c>
      <c r="O18">
        <v>388.5</v>
      </c>
      <c r="P18">
        <v>1726.94</v>
      </c>
      <c r="Q18">
        <f t="shared" si="8"/>
        <v>0.1047875927174646</v>
      </c>
      <c r="R18">
        <f t="shared" si="8"/>
        <v>0.72895578837175934</v>
      </c>
      <c r="S18">
        <f t="shared" si="9"/>
        <v>51.015279773459007</v>
      </c>
      <c r="T18">
        <f t="shared" si="10"/>
        <v>14.116295480056586</v>
      </c>
    </row>
    <row r="19" spans="1:20" x14ac:dyDescent="0.2">
      <c r="A19">
        <v>18</v>
      </c>
      <c r="B19">
        <f t="shared" si="0"/>
        <v>0.35355339059327379</v>
      </c>
      <c r="C19">
        <f t="shared" si="1"/>
        <v>26.504310985675772</v>
      </c>
      <c r="D19">
        <f t="shared" si="2"/>
        <v>67.320949903616466</v>
      </c>
      <c r="E19">
        <f t="shared" si="3"/>
        <v>7.6790500963835342</v>
      </c>
      <c r="F19">
        <v>313.13</v>
      </c>
      <c r="G19">
        <v>1758.75</v>
      </c>
      <c r="H19">
        <f t="shared" si="4"/>
        <v>8.277577606420522E-2</v>
      </c>
      <c r="I19">
        <f>G19/(4096-G19)</f>
        <v>0.75248689699433091</v>
      </c>
      <c r="J19">
        <f t="shared" si="5"/>
        <v>5.6661610790509629</v>
      </c>
      <c r="K19" s="1">
        <f t="shared" si="6"/>
        <v>67.620949903616463</v>
      </c>
      <c r="L19">
        <f t="shared" si="7"/>
        <v>-2.0128890173325713</v>
      </c>
      <c r="N19">
        <v>67.320949903616466</v>
      </c>
      <c r="O19">
        <v>313.13</v>
      </c>
      <c r="P19">
        <v>1758.75</v>
      </c>
      <c r="Q19">
        <f t="shared" si="8"/>
        <v>8.277577606420522E-2</v>
      </c>
      <c r="R19">
        <f t="shared" si="8"/>
        <v>0.75248689699433091</v>
      </c>
      <c r="S19">
        <f t="shared" si="9"/>
        <v>52.777893826525911</v>
      </c>
      <c r="T19">
        <f t="shared" si="10"/>
        <v>14.543056077090554</v>
      </c>
    </row>
    <row r="20" spans="1:20" x14ac:dyDescent="0.2">
      <c r="A20">
        <v>19</v>
      </c>
      <c r="B20">
        <f t="shared" si="0"/>
        <v>0.33370996354250865</v>
      </c>
      <c r="C20">
        <f t="shared" si="1"/>
        <v>27.317891494757145</v>
      </c>
      <c r="D20">
        <f t="shared" si="2"/>
        <v>69.387444396683151</v>
      </c>
      <c r="E20">
        <f t="shared" si="3"/>
        <v>5.6125556033168493</v>
      </c>
      <c r="F20">
        <v>229.75</v>
      </c>
      <c r="G20">
        <v>1788</v>
      </c>
      <c r="H20">
        <f t="shared" si="4"/>
        <v>5.9424506951180081E-2</v>
      </c>
      <c r="I20">
        <f>G20/(4096-G20)</f>
        <v>0.77469670710571925</v>
      </c>
      <c r="J20">
        <f t="shared" si="5"/>
        <v>3.9558987355756434</v>
      </c>
      <c r="K20" s="1">
        <f t="shared" si="6"/>
        <v>69.687444396683148</v>
      </c>
      <c r="L20">
        <f t="shared" si="7"/>
        <v>-1.6566568677412059</v>
      </c>
      <c r="N20">
        <v>69.387444396683151</v>
      </c>
      <c r="O20">
        <v>229.75</v>
      </c>
      <c r="P20">
        <v>1788</v>
      </c>
      <c r="Q20">
        <f t="shared" si="8"/>
        <v>5.9424506951180081E-2</v>
      </c>
      <c r="R20">
        <f t="shared" si="8"/>
        <v>0.77469670710571925</v>
      </c>
      <c r="S20">
        <f t="shared" si="9"/>
        <v>54.447573588362687</v>
      </c>
      <c r="T20">
        <f t="shared" si="10"/>
        <v>14.939870808320464</v>
      </c>
    </row>
    <row r="21" spans="1:20" x14ac:dyDescent="0.2">
      <c r="A21">
        <v>20</v>
      </c>
      <c r="B21">
        <f t="shared" si="0"/>
        <v>0.3149802624737183</v>
      </c>
      <c r="C21">
        <f t="shared" si="1"/>
        <v>28.08580923857755</v>
      </c>
      <c r="D21">
        <f t="shared" si="2"/>
        <v>71.33795546598698</v>
      </c>
      <c r="E21">
        <f t="shared" si="3"/>
        <v>3.6620445340130203</v>
      </c>
      <c r="F21">
        <v>156.94</v>
      </c>
      <c r="G21">
        <v>1812.69</v>
      </c>
      <c r="H21">
        <f t="shared" si="4"/>
        <v>3.9841992759693939E-2</v>
      </c>
      <c r="I21">
        <f>G21/(4096-G21)</f>
        <v>0.79388694483009314</v>
      </c>
      <c r="J21">
        <f t="shared" si="5"/>
        <v>2.5208918542423211</v>
      </c>
      <c r="K21" s="1">
        <f t="shared" si="6"/>
        <v>71.637955465986977</v>
      </c>
      <c r="L21">
        <f t="shared" si="7"/>
        <v>-1.1411526797706992</v>
      </c>
      <c r="N21">
        <v>71.33795546598698</v>
      </c>
      <c r="O21">
        <v>156.94</v>
      </c>
      <c r="P21">
        <v>1812.69</v>
      </c>
      <c r="Q21">
        <f t="shared" si="8"/>
        <v>3.9841992759693939E-2</v>
      </c>
      <c r="R21">
        <f t="shared" si="8"/>
        <v>0.79388694483009314</v>
      </c>
      <c r="S21">
        <f t="shared" si="9"/>
        <v>55.894971577353495</v>
      </c>
      <c r="T21">
        <f t="shared" si="10"/>
        <v>15.442983888633485</v>
      </c>
    </row>
    <row r="22" spans="1:20" x14ac:dyDescent="0.2">
      <c r="A22">
        <v>21</v>
      </c>
      <c r="B22">
        <f t="shared" si="0"/>
        <v>0.29730177875068026</v>
      </c>
      <c r="C22">
        <f t="shared" si="1"/>
        <v>28.810627071222108</v>
      </c>
      <c r="D22">
        <f t="shared" si="2"/>
        <v>73.178992760904151</v>
      </c>
      <c r="E22">
        <f t="shared" si="3"/>
        <v>1.8210072390958487</v>
      </c>
      <c r="F22">
        <v>81.38</v>
      </c>
      <c r="G22">
        <v>1839</v>
      </c>
      <c r="H22">
        <f t="shared" si="4"/>
        <v>2.0270909824591118E-2</v>
      </c>
      <c r="I22">
        <f>G22/(4096-G22)</f>
        <v>0.81479840496233935</v>
      </c>
      <c r="J22">
        <f t="shared" si="5"/>
        <v>1.086020284831037</v>
      </c>
      <c r="K22" s="1">
        <f t="shared" si="6"/>
        <v>73.478992760904148</v>
      </c>
      <c r="L22">
        <f t="shared" si="7"/>
        <v>-0.73498695426481175</v>
      </c>
      <c r="N22">
        <v>73.178992760904151</v>
      </c>
      <c r="O22">
        <v>81.38</v>
      </c>
      <c r="P22">
        <v>1839</v>
      </c>
      <c r="Q22">
        <f t="shared" si="8"/>
        <v>2.0270909824591118E-2</v>
      </c>
      <c r="R22">
        <f t="shared" si="8"/>
        <v>0.81479840496233935</v>
      </c>
      <c r="S22">
        <f t="shared" si="9"/>
        <v>57.47717501170483</v>
      </c>
      <c r="T22">
        <f t="shared" si="10"/>
        <v>15.701817749199321</v>
      </c>
    </row>
    <row r="23" spans="1:20" x14ac:dyDescent="0.2">
      <c r="A23">
        <v>22</v>
      </c>
      <c r="B23">
        <f t="shared" si="0"/>
        <v>0.28061551207734331</v>
      </c>
      <c r="C23">
        <f t="shared" si="1"/>
        <v>29.494764004828923</v>
      </c>
      <c r="D23">
        <f t="shared" si="2"/>
        <v>74.916700572265469</v>
      </c>
      <c r="E23">
        <f t="shared" si="3"/>
        <v>8.3299427734530695E-2</v>
      </c>
      <c r="N23">
        <v>74.916700572265469</v>
      </c>
      <c r="S23">
        <f t="shared" si="9"/>
        <v>-0.32719999999999999</v>
      </c>
      <c r="T23">
        <f t="shared" si="10"/>
        <v>75.243900572265474</v>
      </c>
    </row>
    <row r="24" spans="1:20" x14ac:dyDescent="0.2">
      <c r="A24">
        <v>23</v>
      </c>
      <c r="B24">
        <f t="shared" si="0"/>
        <v>0.26486577358982383</v>
      </c>
      <c r="C24">
        <f t="shared" si="1"/>
        <v>30.140503282817221</v>
      </c>
      <c r="D24">
        <f t="shared" si="2"/>
        <v>76.556878338355745</v>
      </c>
      <c r="E24">
        <f t="shared" si="3"/>
        <v>-1.5568783383557445</v>
      </c>
      <c r="N24">
        <v>76.556878338355745</v>
      </c>
      <c r="S24">
        <f t="shared" si="9"/>
        <v>-0.32719999999999999</v>
      </c>
      <c r="T24">
        <f t="shared" si="10"/>
        <v>76.884078338355749</v>
      </c>
    </row>
    <row r="25" spans="1:20" x14ac:dyDescent="0.2">
      <c r="A25">
        <v>24</v>
      </c>
      <c r="B25">
        <f t="shared" si="0"/>
        <v>0.25</v>
      </c>
      <c r="C25">
        <f t="shared" si="1"/>
        <v>30.75</v>
      </c>
      <c r="D25">
        <f t="shared" si="2"/>
        <v>78.105000000000004</v>
      </c>
      <c r="E25">
        <f t="shared" si="3"/>
        <v>-3.105000000000004</v>
      </c>
      <c r="N25">
        <v>78.105000000000004</v>
      </c>
      <c r="S25">
        <f t="shared" si="9"/>
        <v>-0.32719999999999999</v>
      </c>
      <c r="T25">
        <f t="shared" si="10"/>
        <v>78.432200000000009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wk bass</vt:lpstr>
      <vt:lpstr>hm bass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2021-06-03T20:08:53Z</dcterms:created>
  <dcterms:modified xsi:type="dcterms:W3CDTF">2022-03-31T12:05:00Z</dcterms:modified>
</cp:coreProperties>
</file>