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\"/>
    </mc:Choice>
  </mc:AlternateContent>
  <bookViews>
    <workbookView xWindow="0" yWindow="0" windowWidth="28800" windowHeight="12300" activeTab="4"/>
  </bookViews>
  <sheets>
    <sheet name="dataunSorted" sheetId="4" r:id="rId1"/>
    <sheet name="sortFastest" sheetId="6" r:id="rId2"/>
    <sheet name="sortEfficiency" sheetId="7" r:id="rId3"/>
    <sheet name="MPJ" sheetId="1" r:id="rId4"/>
    <sheet name="NotMPJ" sheetId="2" r:id="rId5"/>
  </sheets>
  <definedNames>
    <definedName name="_xlnm._FilterDatabase" localSheetId="0" hidden="1">dataunSorted!$B$2:$J$8</definedName>
    <definedName name="_xlnm._FilterDatabase" localSheetId="2" hidden="1">sortEfficiency!$B$2:$J$23</definedName>
    <definedName name="_xlnm._FilterDatabase" localSheetId="1" hidden="1">sortFastest!$B$2:$J$23</definedName>
    <definedName name="_xlchart.v1.0" hidden="1">sortFastest!$B$3:$B$23</definedName>
    <definedName name="_xlchart.v1.1" hidden="1">sortFastest!$H$2</definedName>
    <definedName name="_xlchart.v1.2" hidden="1">sortFastest!$H$3:$H$23</definedName>
    <definedName name="_xlchart.v1.3" hidden="1">sortEfficiency!$B$3:$B$23</definedName>
    <definedName name="_xlchart.v1.4" hidden="1">sortEfficiency!$J$2</definedName>
    <definedName name="_xlchart.v1.5" hidden="1">sortEfficiency!$J$3:$J$23</definedName>
    <definedName name="_xlchart.v1.6" hidden="1">NotMPJ!$B$3:$B$22</definedName>
    <definedName name="_xlchart.v1.7" hidden="1">NotMPJ!$H$3:$H$22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2" l="1"/>
  <c r="AB12" i="2" s="1"/>
  <c r="AC12" i="2" s="1"/>
  <c r="AA11" i="2"/>
  <c r="AB11" i="2" s="1"/>
  <c r="AC11" i="2" s="1"/>
  <c r="AA10" i="2"/>
  <c r="AB10" i="2" s="1"/>
  <c r="AC10" i="2" s="1"/>
  <c r="AA9" i="2"/>
  <c r="AB9" i="2" s="1"/>
  <c r="AC9" i="2" s="1"/>
  <c r="AA8" i="2"/>
  <c r="AB8" i="2" s="1"/>
  <c r="AC8" i="2" s="1"/>
  <c r="AA7" i="2"/>
  <c r="AB7" i="2" s="1"/>
  <c r="AC7" i="2" s="1"/>
  <c r="AA6" i="2"/>
  <c r="AB6" i="2" s="1"/>
  <c r="AC6" i="2" s="1"/>
  <c r="AA5" i="2"/>
  <c r="AB5" i="2" s="1"/>
  <c r="AC5" i="2" s="1"/>
  <c r="AA4" i="2"/>
  <c r="AB4" i="2" s="1"/>
  <c r="AC4" i="2" s="1"/>
  <c r="AA3" i="2"/>
  <c r="AB3" i="2" s="1"/>
  <c r="AC3" i="2" s="1"/>
  <c r="AA16" i="2"/>
  <c r="I35" i="1" l="1"/>
  <c r="H35" i="1"/>
  <c r="G35" i="1"/>
  <c r="F35" i="1"/>
  <c r="E35" i="1"/>
  <c r="I34" i="1"/>
  <c r="F34" i="1"/>
  <c r="G34" i="1"/>
  <c r="H34" i="1"/>
  <c r="E34" i="1"/>
  <c r="H19" i="7" l="1"/>
  <c r="H15" i="7"/>
  <c r="H14" i="7"/>
  <c r="H20" i="7"/>
  <c r="H17" i="7"/>
  <c r="H12" i="7"/>
  <c r="H22" i="7"/>
  <c r="H13" i="7"/>
  <c r="H10" i="7"/>
  <c r="H7" i="7"/>
  <c r="H23" i="7"/>
  <c r="H18" i="7"/>
  <c r="H11" i="7"/>
  <c r="H8" i="7"/>
  <c r="H6" i="7"/>
  <c r="H21" i="7"/>
  <c r="H16" i="7"/>
  <c r="H9" i="7"/>
  <c r="H5" i="7"/>
  <c r="H3" i="7"/>
  <c r="H3" i="6"/>
  <c r="H6" i="6"/>
  <c r="H20" i="6"/>
  <c r="H5" i="6"/>
  <c r="H9" i="6"/>
  <c r="H15" i="6"/>
  <c r="H10" i="6"/>
  <c r="H4" i="6"/>
  <c r="H12" i="6"/>
  <c r="H18" i="6"/>
  <c r="H17" i="6"/>
  <c r="H16" i="6"/>
  <c r="H13" i="6"/>
  <c r="H19" i="6"/>
  <c r="H23" i="6"/>
  <c r="H7" i="6"/>
  <c r="H8" i="6"/>
  <c r="H11" i="6"/>
  <c r="H14" i="6"/>
  <c r="H21" i="6"/>
  <c r="H23" i="4" l="1"/>
  <c r="J22" i="2" l="1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H3" i="2"/>
  <c r="O15" i="1"/>
  <c r="L15" i="1"/>
  <c r="K15" i="1"/>
  <c r="H15" i="1"/>
  <c r="G15" i="1"/>
  <c r="D15" i="1"/>
  <c r="C15" i="1"/>
  <c r="K14" i="1"/>
  <c r="H14" i="1"/>
  <c r="G14" i="1"/>
  <c r="D14" i="1"/>
  <c r="C14" i="1"/>
  <c r="O13" i="1"/>
  <c r="K13" i="1"/>
  <c r="L14" i="1" s="1"/>
  <c r="H13" i="1"/>
  <c r="G13" i="1"/>
  <c r="D13" i="1"/>
  <c r="C13" i="1"/>
  <c r="G12" i="1"/>
  <c r="D12" i="1"/>
  <c r="C12" i="1"/>
  <c r="C11" i="1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I23" i="4" s="1"/>
  <c r="J23" i="4" s="1"/>
  <c r="I4" i="4" l="1"/>
  <c r="J4" i="4" s="1"/>
  <c r="I12" i="4"/>
  <c r="J12" i="4" s="1"/>
  <c r="I21" i="4"/>
  <c r="J21" i="4" s="1"/>
  <c r="I18" i="4"/>
  <c r="J18" i="4" s="1"/>
  <c r="I10" i="4"/>
  <c r="J10" i="4" s="1"/>
  <c r="I20" i="4"/>
  <c r="J20" i="4" s="1"/>
  <c r="I8" i="4"/>
  <c r="J8" i="4" s="1"/>
  <c r="I16" i="4"/>
  <c r="J16" i="4" s="1"/>
  <c r="I6" i="4"/>
  <c r="J6" i="4" s="1"/>
  <c r="I14" i="4"/>
  <c r="J14" i="4" s="1"/>
  <c r="I22" i="4"/>
  <c r="J22" i="4" s="1"/>
  <c r="I5" i="4"/>
  <c r="J5" i="4" s="1"/>
  <c r="I7" i="4"/>
  <c r="J7" i="4" s="1"/>
  <c r="I9" i="4"/>
  <c r="J9" i="4" s="1"/>
  <c r="I11" i="4"/>
  <c r="J11" i="4" s="1"/>
  <c r="I13" i="4"/>
  <c r="J13" i="4" s="1"/>
  <c r="I15" i="4"/>
  <c r="J15" i="4" s="1"/>
  <c r="I17" i="4"/>
  <c r="J17" i="4" s="1"/>
  <c r="I19" i="4"/>
  <c r="J19" i="4" s="1"/>
</calcChain>
</file>

<file path=xl/sharedStrings.xml><?xml version="1.0" encoding="utf-8"?>
<sst xmlns="http://schemas.openxmlformats.org/spreadsheetml/2006/main" count="232" uniqueCount="77">
  <si>
    <t>n/a</t>
  </si>
  <si>
    <t>best</t>
  </si>
  <si>
    <t>speedup</t>
  </si>
  <si>
    <t>1pc</t>
  </si>
  <si>
    <t>2pc</t>
  </si>
  <si>
    <t>3pc</t>
  </si>
  <si>
    <t>4pc</t>
  </si>
  <si>
    <t>np</t>
  </si>
  <si>
    <t>2000 stars and max iter 4000 used for all benchmarks</t>
  </si>
  <si>
    <t>Sequential</t>
  </si>
  <si>
    <t>Parallel 1 thread</t>
  </si>
  <si>
    <t>Parallel 2 threads</t>
  </si>
  <si>
    <t>Parallel 4 threads</t>
  </si>
  <si>
    <t>Parallel 8 threads</t>
  </si>
  <si>
    <t>Parallel 16 threads</t>
  </si>
  <si>
    <t>Program</t>
  </si>
  <si>
    <t>Results</t>
  </si>
  <si>
    <t>Best</t>
  </si>
  <si>
    <t>Speedup</t>
  </si>
  <si>
    <t>1 pc</t>
  </si>
  <si>
    <t>2 pc</t>
  </si>
  <si>
    <t>3 pc</t>
  </si>
  <si>
    <t>4 pc</t>
  </si>
  <si>
    <t>(np &lt; pc)</t>
  </si>
  <si>
    <t>MPJ 1PC NP1</t>
  </si>
  <si>
    <t>MPJ 1PC NP2</t>
  </si>
  <si>
    <t>MPJ 1PC NP4</t>
  </si>
  <si>
    <t>MPJ 1PC NP8</t>
  </si>
  <si>
    <t>MPJ 1PC NP16</t>
  </si>
  <si>
    <t>MPJ 2PC NP2</t>
  </si>
  <si>
    <t>MPJ 2PC NP4</t>
  </si>
  <si>
    <t>MPJ 2PC NP8</t>
  </si>
  <si>
    <t>MPJ 2PC NP16</t>
  </si>
  <si>
    <t>MPJ 3PC NP4</t>
  </si>
  <si>
    <t>MPJ 3PC NP8</t>
  </si>
  <si>
    <t>MPJ 3PC NP16</t>
  </si>
  <si>
    <t>MPJ 4PC NP4</t>
  </si>
  <si>
    <t>MPJ 4PC NP16</t>
  </si>
  <si>
    <t>Efficiency</t>
  </si>
  <si>
    <t>maybe results slower when ip of local machine isn’t 1st?</t>
  </si>
  <si>
    <t>np might need to be 1 higher than whats been done, read lab 19 doc</t>
  </si>
  <si>
    <t>MPJ 4PC NP8</t>
  </si>
  <si>
    <t>i5-6500 3.2GHz 4 cores</t>
  </si>
  <si>
    <t>gather</t>
  </si>
  <si>
    <t>allgather</t>
  </si>
  <si>
    <t>w/o niodev</t>
  </si>
  <si>
    <t>with niodev</t>
  </si>
  <si>
    <t>http://mpitutorial.com/tutorials/mpi-broadcast-and-collective-communication/</t>
  </si>
  <si>
    <t>barrier:</t>
  </si>
  <si>
    <t>http://mpitutorial.com/tutorials/introduction-to-groups-and-communicators/</t>
  </si>
  <si>
    <t>speedup:</t>
  </si>
  <si>
    <t>startTime at start of code</t>
  </si>
  <si>
    <t>startTime before while</t>
  </si>
  <si>
    <t>overhead</t>
  </si>
  <si>
    <t>overhead per thread</t>
  </si>
  <si>
    <t>1np</t>
  </si>
  <si>
    <t>2np</t>
  </si>
  <si>
    <t>4np</t>
  </si>
  <si>
    <t>8np</t>
  </si>
  <si>
    <t>16np</t>
  </si>
  <si>
    <t>with startTime at start, can see that 4 to 8 threads is actually a minor improvement because of the communication overhead</t>
  </si>
  <si>
    <t>2 threads is the most efficienct, with startTime in both positions</t>
  </si>
  <si>
    <t>2 pc with barrier after compute and after allgather</t>
  </si>
  <si>
    <t>2 pc with barrier after allgather</t>
  </si>
  <si>
    <t>2 pc with barrier after compute</t>
  </si>
  <si>
    <t>ALLGATHER</t>
  </si>
  <si>
    <t>GATHER</t>
  </si>
  <si>
    <t>2 pc with barrier after compute and after gather</t>
  </si>
  <si>
    <t>parallel 1</t>
  </si>
  <si>
    <t>parallel 2</t>
  </si>
  <si>
    <t>parallel 4</t>
  </si>
  <si>
    <t>parallel 8</t>
  </si>
  <si>
    <t>parallel 16</t>
  </si>
  <si>
    <t>synch only inside compute call</t>
  </si>
  <si>
    <t>without synch in compute call it crashes, sync after compute can be removed results in speedup</t>
  </si>
  <si>
    <t>slower</t>
  </si>
  <si>
    <t>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</si>
</sst>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1" fillId="0" borderId="0" xfId="0" applyFont="1" applyAlignment="1">
      <alignment horizontal="center"/>
    </xf>
    <xf numFmtId="0" fontId="0" fillId="0" borderId="2" xfId="0" applyFill="1" applyBorder="1"/>
    <xf numFmtId="0" fontId="3" fillId="0" borderId="2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Fill="1" applyBorder="1"/>
    <xf numFmtId="164" fontId="0" fillId="0" borderId="5" xfId="0" applyNumberFormat="1" applyBorder="1"/>
    <xf numFmtId="0" fontId="0" fillId="0" borderId="13" xfId="0" applyBorder="1"/>
    <xf numFmtId="0" fontId="3" fillId="0" borderId="0" xfId="0" applyFont="1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4" borderId="0" xfId="0" applyFill="1"/>
    <xf numFmtId="0" fontId="2" fillId="3" borderId="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Fill="1" applyBorder="1"/>
    <xf numFmtId="0" fontId="0" fillId="4" borderId="0" xfId="0" applyFill="1" applyBorder="1" applyAlignment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9" xfId="0" applyBorder="1" applyAlignment="1">
      <alignment horizontal="center"/>
    </xf>
    <xf numFmtId="0" fontId="0" fillId="4" borderId="5" xfId="0" applyFill="1" applyBorder="1"/>
    <xf numFmtId="0" fontId="3" fillId="0" borderId="5" xfId="0" applyFont="1" applyBorder="1"/>
    <xf numFmtId="165" fontId="0" fillId="0" borderId="5" xfId="0" applyNumberFormat="1" applyBorder="1"/>
    <xf numFmtId="0" fontId="0" fillId="4" borderId="5" xfId="0" applyFill="1" applyBorder="1" applyAlignment="1">
      <alignment horizontal="center"/>
    </xf>
    <xf numFmtId="166" fontId="0" fillId="4" borderId="5" xfId="0" applyNumberFormat="1" applyFill="1" applyBorder="1"/>
    <xf numFmtId="165" fontId="0" fillId="4" borderId="5" xfId="0" applyNumberFormat="1" applyFill="1" applyBorder="1"/>
    <xf numFmtId="0" fontId="3" fillId="0" borderId="0" xfId="0" applyFont="1" applyFill="1"/>
    <xf numFmtId="0" fontId="0" fillId="0" borderId="0" xfId="0" applyFill="1"/>
    <xf numFmtId="0" fontId="0" fillId="4" borderId="12" xfId="0" applyFill="1" applyBorder="1"/>
    <xf numFmtId="0" fontId="0" fillId="0" borderId="1" xfId="0" applyFill="1" applyBorder="1"/>
    <xf numFmtId="0" fontId="0" fillId="0" borderId="9" xfId="0" applyBorder="1"/>
    <xf numFmtId="0" fontId="3" fillId="0" borderId="4" xfId="0" applyFont="1" applyBorder="1"/>
    <xf numFmtId="0" fontId="0" fillId="0" borderId="4" xfId="0" applyBorder="1"/>
    <xf numFmtId="0" fontId="2" fillId="3" borderId="5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4" fillId="0" borderId="0" xfId="1"/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2">
    <cellStyle name="Hyperlink" xfId="1" builtinId="8"/>
    <cellStyle name="Normal" xfId="0" builtinId="0"/>
  </cellStyles>
  <dxfs count="1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BarnesHut:</a:t>
            </a:r>
            <a:r>
              <a:rPr lang="en-US" baseline="0"/>
              <a:t> </a:t>
            </a: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sortFastest!$I$2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cat>
            <c:strRef>
              <c:f>sortFastest!$B$3:$B$23</c:f>
              <c:strCache>
                <c:ptCount val="21"/>
                <c:pt idx="0">
                  <c:v>MPJ 4PC NP16</c:v>
                </c:pt>
                <c:pt idx="1">
                  <c:v>MPJ 2PC NP8</c:v>
                </c:pt>
                <c:pt idx="2">
                  <c:v>MPJ 3PC NP16</c:v>
                </c:pt>
                <c:pt idx="3">
                  <c:v>MPJ 4PC NP8</c:v>
                </c:pt>
                <c:pt idx="4">
                  <c:v>Parallel 16 threads</c:v>
                </c:pt>
                <c:pt idx="5">
                  <c:v>Parallel 8 threads</c:v>
                </c:pt>
                <c:pt idx="6">
                  <c:v>MPJ 3PC NP8</c:v>
                </c:pt>
                <c:pt idx="7">
                  <c:v>MPJ 2PC NP16</c:v>
                </c:pt>
                <c:pt idx="8">
                  <c:v>Parallel 4 threads</c:v>
                </c:pt>
                <c:pt idx="9">
                  <c:v>MPJ 2PC NP4</c:v>
                </c:pt>
                <c:pt idx="10">
                  <c:v>MPJ 1PC NP4</c:v>
                </c:pt>
                <c:pt idx="11">
                  <c:v>Parallel 2 threads</c:v>
                </c:pt>
                <c:pt idx="12">
                  <c:v>MPJ 3PC NP4</c:v>
                </c:pt>
                <c:pt idx="13">
                  <c:v>MPJ 1PC NP8</c:v>
                </c:pt>
                <c:pt idx="14">
                  <c:v>MPJ 1PC NP16</c:v>
                </c:pt>
                <c:pt idx="15">
                  <c:v>MPJ 2PC NP2</c:v>
                </c:pt>
                <c:pt idx="16">
                  <c:v>MPJ 1PC NP2</c:v>
                </c:pt>
                <c:pt idx="17">
                  <c:v>MPJ 4PC NP4</c:v>
                </c:pt>
                <c:pt idx="18">
                  <c:v>Sequential</c:v>
                </c:pt>
                <c:pt idx="19">
                  <c:v>Parallel 1 thread</c:v>
                </c:pt>
                <c:pt idx="20">
                  <c:v>MPJ 1PC NP1</c:v>
                </c:pt>
              </c:strCache>
            </c:strRef>
          </c:cat>
          <c:val>
            <c:numRef>
              <c:f>sortFastest!$I$3:$I$23</c:f>
              <c:numCache>
                <c:formatCode>0.0000000000</c:formatCode>
                <c:ptCount val="21"/>
                <c:pt idx="0">
                  <c:v>3.1468823655453182</c:v>
                </c:pt>
                <c:pt idx="1">
                  <c:v>2.8570177998249195</c:v>
                </c:pt>
                <c:pt idx="2">
                  <c:v>2.7515690866510538</c:v>
                </c:pt>
                <c:pt idx="3">
                  <c:v>2.5856514084507043</c:v>
                </c:pt>
                <c:pt idx="4">
                  <c:v>2.5479701596113808</c:v>
                </c:pt>
                <c:pt idx="5">
                  <c:v>2.3745351657235245</c:v>
                </c:pt>
                <c:pt idx="6">
                  <c:v>2.2542594013814274</c:v>
                </c:pt>
                <c:pt idx="7">
                  <c:v>2.2141564902758932</c:v>
                </c:pt>
                <c:pt idx="8">
                  <c:v>1.9958551335190595</c:v>
                </c:pt>
                <c:pt idx="9">
                  <c:v>1.9954483695652174</c:v>
                </c:pt>
                <c:pt idx="10">
                  <c:v>1.9011650485436893</c:v>
                </c:pt>
                <c:pt idx="11">
                  <c:v>1.8486374221159292</c:v>
                </c:pt>
                <c:pt idx="12">
                  <c:v>1.8009196811771919</c:v>
                </c:pt>
                <c:pt idx="13">
                  <c:v>1.7475606853879104</c:v>
                </c:pt>
                <c:pt idx="14">
                  <c:v>1.5063076923076923</c:v>
                </c:pt>
                <c:pt idx="15">
                  <c:v>1.431921220689319</c:v>
                </c:pt>
                <c:pt idx="16">
                  <c:v>1.3975164145018555</c:v>
                </c:pt>
                <c:pt idx="17">
                  <c:v>1.3008414526129317</c:v>
                </c:pt>
                <c:pt idx="18" formatCode="General">
                  <c:v>0</c:v>
                </c:pt>
                <c:pt idx="19">
                  <c:v>0.97287360890302066</c:v>
                </c:pt>
                <c:pt idx="20">
                  <c:v>0.84264731195134546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4-477F-825E-341F849C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78704"/>
        <c:axId val="365479688"/>
      </c:lineChart>
      <c:catAx>
        <c:axId val="3654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Program /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9688"/>
        <c:crosses val="autoZero"/>
        <c:auto val="1"/>
        <c:lblAlgn val="ctr"/>
        <c:lblOffset val="100"/>
        <c:noMultiLvlLbl val="0"/>
      </c:catAx>
      <c:valAx>
        <c:axId val="3654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1PC MPJ vs</a:t>
            </a:r>
            <a:r>
              <a:rPr lang="en-US" baseline="0"/>
              <a:t> Parallel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NotMPJ!$AB$2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NotMPJ!$U$3:$U$12</c:f>
              <c:strCache>
                <c:ptCount val="10"/>
                <c:pt idx="0">
                  <c:v>Parallel 1 thread</c:v>
                </c:pt>
                <c:pt idx="1">
                  <c:v>MPJ 1PC NP1</c:v>
                </c:pt>
                <c:pt idx="2">
                  <c:v>Parallel 2 threads</c:v>
                </c:pt>
                <c:pt idx="3">
                  <c:v>MPJ 1PC NP2</c:v>
                </c:pt>
                <c:pt idx="4">
                  <c:v>Parallel 4 threads</c:v>
                </c:pt>
                <c:pt idx="5">
                  <c:v>MPJ 1PC NP4</c:v>
                </c:pt>
                <c:pt idx="6">
                  <c:v>Parallel 8 threads</c:v>
                </c:pt>
                <c:pt idx="7">
                  <c:v>MPJ 1PC NP8</c:v>
                </c:pt>
                <c:pt idx="8">
                  <c:v>Parallel 16 threads</c:v>
                </c:pt>
                <c:pt idx="9">
                  <c:v>MPJ 1PC NP16</c:v>
                </c:pt>
              </c:strCache>
            </c:strRef>
          </c:cat>
          <c:val>
            <c:numRef>
              <c:f>NotMPJ!$AB$3:$AB$12</c:f>
              <c:numCache>
                <c:formatCode>0.000000</c:formatCode>
                <c:ptCount val="10"/>
                <c:pt idx="0">
                  <c:v>0.98646479387085007</c:v>
                </c:pt>
                <c:pt idx="1">
                  <c:v>0.77568994205060526</c:v>
                </c:pt>
                <c:pt idx="2">
                  <c:v>1.7017433444521366</c:v>
                </c:pt>
                <c:pt idx="3">
                  <c:v>1.2864687410790752</c:v>
                </c:pt>
                <c:pt idx="4">
                  <c:v>1.8372630291499625</c:v>
                </c:pt>
                <c:pt idx="5">
                  <c:v>1.7500970873786408</c:v>
                </c:pt>
                <c:pt idx="6">
                  <c:v>2.1858528698464026</c:v>
                </c:pt>
                <c:pt idx="7">
                  <c:v>1.6086982389338411</c:v>
                </c:pt>
                <c:pt idx="8">
                  <c:v>2.3455065926439973</c:v>
                </c:pt>
                <c:pt idx="9">
                  <c:v>1.3866153846153846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0CF-8E72-AA76AAFE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96768"/>
        <c:axId val="420500048"/>
      </c:barChart>
      <c:catAx>
        <c:axId val="4204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Program /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0048"/>
        <c:crosses val="autoZero"/>
        <c:auto val="1"/>
        <c:lblAlgn val="ctr"/>
        <c:lblOffset val="100"/>
        <c:noMultiLvlLbl val="0"/>
      </c:catAx>
      <c:valAx>
        <c:axId val="4205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BarnesHut: Fastest Time</a:t>
            </a:r>
          </a:p>
        </cx:rich>
      </cx:tx>
    </cx:title>
    <cx:plotArea>
      <cx:plotAreaRegion>
        <cx:series layoutId="clusteredColumn" uniqueId="{8CEDA077-440A-450C-940E-65F6F15EBBD3}">
          <cx:tx>
            <cx:txData>
              <cx:f>_xlchart.v1.1</cx:f>
              <cx:v>Best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6807E61-4CB6-4AD0-9B2D-1FA72464701E}">
          <cx:spPr>
            <a:noFill/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Program / Threads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Time (Milliseconds)</a:t>
                </a:r>
              </a:p>
            </cx:rich>
          </cx:tx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BarnesHut: Highest Efficiency</a:t>
            </a:r>
          </a:p>
        </cx:rich>
      </cx:tx>
    </cx:title>
    <cx:plotArea>
      <cx:plotAreaRegion>
        <cx:series layoutId="clusteredColumn" uniqueId="{3DA854FC-7DF8-4BC4-A017-25DEED491C56}">
          <cx:tx>
            <cx:txData>
              <cx:f>_xlchart.v1.4</cx:f>
              <cx:v>Efficiency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FBC2079-F051-4B04-87BB-0AA36A774B29}">
          <cx:spPr>
            <a:noFill/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Program / Threads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Efficiency</a:t>
                </a:r>
              </a:p>
            </cx:rich>
          </cx:tx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Fastest time</a:t>
            </a:r>
          </a:p>
        </cx:rich>
      </cx:tx>
    </cx:title>
    <cx:plotArea>
      <cx:plotAreaRegion>
        <cx:series layoutId="clusteredColumn" uniqueId="{6F14068F-3B36-497B-B257-0A6196B4FC26}">
          <cx:dataId val="0"/>
          <cx:layoutPr>
            <cx:aggregation/>
          </cx:layoutPr>
          <cx:axisId val="1"/>
        </cx:series>
        <cx:series layoutId="paretoLine" ownerIdx="0" uniqueId="{CDDCD236-E731-4F46-8143-85223FD5F7BC}">
          <cx:spPr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Program / Threads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Time (seconds)</a:t>
                </a:r>
              </a:p>
            </cx:rich>
          </cx:tx>
        </cx:title>
        <cx:majorGridlines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16</xdr:row>
      <xdr:rowOff>180976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2</xdr:row>
      <xdr:rowOff>142875</xdr:rowOff>
    </xdr:from>
    <xdr:to>
      <xdr:col>18</xdr:col>
      <xdr:colOff>552450</xdr:colOff>
      <xdr:row>18</xdr:row>
      <xdr:rowOff>166689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38100</xdr:colOff>
      <xdr:row>18</xdr:row>
      <xdr:rowOff>76200</xdr:rowOff>
    </xdr:from>
    <xdr:to>
      <xdr:col>23</xdr:col>
      <xdr:colOff>200025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mpitutorial.com/tutorials/introduction-to-groups-and-communicators/" TargetMode="External"/><Relationship Id="rId1" Type="http://schemas.openxmlformats.org/officeDocument/2006/relationships/hyperlink" Target="http://mpitutorial.com/tutorials/mpi-broadcast-and-collective-communicatio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L28" sqref="L28"/>
    </sheetView>
  </sheetViews>
  <sheetFormatPr defaultColWidth="9.85546875" defaultRowHeight="15" x14ac:dyDescent="0.25"/>
  <cols>
    <col min="2" max="2" width="17.5703125" bestFit="1" customWidth="1"/>
    <col min="3" max="7" width="6" bestFit="1" customWidth="1"/>
    <col min="8" max="8" width="9.42578125" bestFit="1" customWidth="1"/>
    <col min="9" max="9" width="13.42578125" bestFit="1" customWidth="1"/>
    <col min="10" max="10" width="14.140625" bestFit="1" customWidth="1"/>
    <col min="12" max="12" width="11.140625" bestFit="1" customWidth="1"/>
  </cols>
  <sheetData>
    <row r="1" spans="1:16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M1" t="s">
        <v>42</v>
      </c>
    </row>
    <row r="2" spans="1:16" x14ac:dyDescent="0.25">
      <c r="A2" s="23"/>
      <c r="B2" s="24" t="s">
        <v>15</v>
      </c>
      <c r="C2" s="59" t="s">
        <v>16</v>
      </c>
      <c r="D2" s="59"/>
      <c r="E2" s="59"/>
      <c r="F2" s="59"/>
      <c r="G2" s="59"/>
      <c r="H2" s="24" t="s">
        <v>17</v>
      </c>
      <c r="I2" s="24" t="s">
        <v>18</v>
      </c>
      <c r="J2" s="24" t="s">
        <v>38</v>
      </c>
      <c r="K2" s="23"/>
      <c r="M2" s="54"/>
      <c r="N2" s="53"/>
      <c r="O2" s="45"/>
    </row>
    <row r="3" spans="1:16" x14ac:dyDescent="0.25">
      <c r="B3" s="15" t="s">
        <v>9</v>
      </c>
      <c r="C3" s="16">
        <v>31017</v>
      </c>
      <c r="D3" s="16">
        <v>32081</v>
      </c>
      <c r="E3" s="17">
        <v>29373</v>
      </c>
      <c r="F3" s="17">
        <v>31932</v>
      </c>
      <c r="G3" s="16">
        <v>29946</v>
      </c>
      <c r="H3" s="16">
        <f>MIN(C3:G3)</f>
        <v>29373</v>
      </c>
      <c r="I3" s="22" t="s">
        <v>0</v>
      </c>
      <c r="J3" s="41" t="s">
        <v>0</v>
      </c>
      <c r="K3" s="23"/>
      <c r="P3" s="44"/>
    </row>
    <row r="4" spans="1:16" x14ac:dyDescent="0.25">
      <c r="A4" s="23"/>
      <c r="B4" s="15" t="s">
        <v>10</v>
      </c>
      <c r="C4" s="16">
        <v>31006</v>
      </c>
      <c r="D4" s="16">
        <v>30236</v>
      </c>
      <c r="E4" s="17">
        <v>29736</v>
      </c>
      <c r="F4" s="17">
        <v>29467</v>
      </c>
      <c r="G4" s="16">
        <v>29800</v>
      </c>
      <c r="H4" s="16">
        <v>30192</v>
      </c>
      <c r="I4" s="40">
        <f>$H$3/H4</f>
        <v>0.97287360890302066</v>
      </c>
      <c r="J4" s="43">
        <f>I4/1</f>
        <v>0.97287360890302066</v>
      </c>
      <c r="K4" s="23"/>
    </row>
    <row r="5" spans="1:16" x14ac:dyDescent="0.25">
      <c r="A5" s="23"/>
      <c r="B5" s="15" t="s">
        <v>11</v>
      </c>
      <c r="C5" s="16">
        <v>16818</v>
      </c>
      <c r="D5" s="16">
        <v>16595</v>
      </c>
      <c r="E5" s="17">
        <v>17936</v>
      </c>
      <c r="F5" s="17">
        <v>16000</v>
      </c>
      <c r="G5" s="16">
        <v>15889</v>
      </c>
      <c r="H5" s="16">
        <f t="shared" ref="H5:H8" si="0">MIN(C5:G5)</f>
        <v>15889</v>
      </c>
      <c r="I5" s="40">
        <f>$H$3/H5</f>
        <v>1.8486374221159292</v>
      </c>
      <c r="J5" s="43">
        <f>I5/2</f>
        <v>0.92431871105796459</v>
      </c>
      <c r="K5" s="23"/>
    </row>
    <row r="6" spans="1:16" x14ac:dyDescent="0.25">
      <c r="A6" s="23"/>
      <c r="B6" s="15" t="s">
        <v>12</v>
      </c>
      <c r="C6" s="16">
        <v>15299</v>
      </c>
      <c r="D6" s="16">
        <v>14717</v>
      </c>
      <c r="E6" s="17">
        <v>15496</v>
      </c>
      <c r="F6" s="17">
        <v>15372</v>
      </c>
      <c r="G6" s="16">
        <v>14936</v>
      </c>
      <c r="H6" s="16">
        <f t="shared" si="0"/>
        <v>14717</v>
      </c>
      <c r="I6" s="40">
        <f>$H$3/H6</f>
        <v>1.9958551335190595</v>
      </c>
      <c r="J6" s="43">
        <f>I6/4</f>
        <v>0.49896378337976488</v>
      </c>
      <c r="K6" s="23"/>
    </row>
    <row r="7" spans="1:16" x14ac:dyDescent="0.25">
      <c r="A7" s="23"/>
      <c r="B7" s="15" t="s">
        <v>13</v>
      </c>
      <c r="C7" s="16">
        <v>12370</v>
      </c>
      <c r="D7" s="16">
        <v>13499</v>
      </c>
      <c r="E7" s="17">
        <v>13489</v>
      </c>
      <c r="F7" s="17">
        <v>12697</v>
      </c>
      <c r="G7" s="16">
        <v>13614</v>
      </c>
      <c r="H7" s="16">
        <f t="shared" si="0"/>
        <v>12370</v>
      </c>
      <c r="I7" s="40">
        <f>$H$3/H7</f>
        <v>2.3745351657235245</v>
      </c>
      <c r="J7" s="43">
        <f>I7/8</f>
        <v>0.29681689571544057</v>
      </c>
      <c r="K7" s="23"/>
    </row>
    <row r="8" spans="1:16" x14ac:dyDescent="0.25">
      <c r="A8" s="23"/>
      <c r="B8" s="15" t="s">
        <v>14</v>
      </c>
      <c r="C8" s="16">
        <v>11993</v>
      </c>
      <c r="D8" s="16">
        <v>11528</v>
      </c>
      <c r="E8" s="17">
        <v>11810</v>
      </c>
      <c r="F8" s="17">
        <v>12442</v>
      </c>
      <c r="G8" s="16">
        <v>11659</v>
      </c>
      <c r="H8" s="16">
        <f t="shared" si="0"/>
        <v>11528</v>
      </c>
      <c r="I8" s="40">
        <f>$H$3/H8</f>
        <v>2.5479701596113808</v>
      </c>
      <c r="J8" s="43">
        <f>I8/16</f>
        <v>0.1592481349757113</v>
      </c>
      <c r="K8" s="23"/>
    </row>
    <row r="9" spans="1:16" x14ac:dyDescent="0.25">
      <c r="A9" s="23"/>
      <c r="B9" s="38" t="s">
        <v>24</v>
      </c>
      <c r="C9" s="16">
        <v>36126</v>
      </c>
      <c r="D9" s="16">
        <v>37625</v>
      </c>
      <c r="E9" s="17">
        <v>35797</v>
      </c>
      <c r="F9" s="17">
        <v>34858</v>
      </c>
      <c r="G9" s="16">
        <v>35848</v>
      </c>
      <c r="H9" s="16">
        <f t="shared" ref="H9:H22" si="1">MIN(C9:G9)</f>
        <v>34858</v>
      </c>
      <c r="I9" s="40">
        <f t="shared" ref="I9:I23" si="2">$H$3/H9</f>
        <v>0.84264731195134546</v>
      </c>
      <c r="J9" s="43">
        <f>I9/1</f>
        <v>0.84264731195134546</v>
      </c>
      <c r="K9" s="23"/>
    </row>
    <row r="10" spans="1:16" x14ac:dyDescent="0.25">
      <c r="A10" s="23"/>
      <c r="B10" s="38" t="s">
        <v>25</v>
      </c>
      <c r="C10" s="16">
        <v>22426</v>
      </c>
      <c r="D10" s="16">
        <v>22147</v>
      </c>
      <c r="E10" s="17">
        <v>22727</v>
      </c>
      <c r="F10" s="17">
        <v>21110</v>
      </c>
      <c r="G10" s="16">
        <v>21018</v>
      </c>
      <c r="H10" s="16">
        <f t="shared" si="1"/>
        <v>21018</v>
      </c>
      <c r="I10" s="40">
        <f t="shared" si="2"/>
        <v>1.3975164145018555</v>
      </c>
      <c r="J10" s="43">
        <f>I10/2</f>
        <v>0.69875820725092774</v>
      </c>
      <c r="K10" s="23"/>
    </row>
    <row r="11" spans="1:16" x14ac:dyDescent="0.25">
      <c r="A11" s="23"/>
      <c r="B11" s="38" t="s">
        <v>26</v>
      </c>
      <c r="C11" s="16">
        <v>15817</v>
      </c>
      <c r="D11" s="16">
        <v>15676</v>
      </c>
      <c r="E11" s="17">
        <v>15450</v>
      </c>
      <c r="F11" s="17">
        <v>15473</v>
      </c>
      <c r="G11" s="16">
        <v>15699</v>
      </c>
      <c r="H11" s="16">
        <f t="shared" si="1"/>
        <v>15450</v>
      </c>
      <c r="I11" s="40">
        <f t="shared" si="2"/>
        <v>1.9011650485436893</v>
      </c>
      <c r="J11" s="43">
        <f>I11/4</f>
        <v>0.47529126213592232</v>
      </c>
      <c r="K11" s="23"/>
    </row>
    <row r="12" spans="1:16" x14ac:dyDescent="0.25">
      <c r="A12" s="23"/>
      <c r="B12" s="38" t="s">
        <v>27</v>
      </c>
      <c r="C12" s="16">
        <v>17954</v>
      </c>
      <c r="D12" s="16">
        <v>17997</v>
      </c>
      <c r="E12" s="17">
        <v>18759</v>
      </c>
      <c r="F12" s="17">
        <v>16808</v>
      </c>
      <c r="G12" s="16">
        <v>17508</v>
      </c>
      <c r="H12" s="16">
        <f t="shared" si="1"/>
        <v>16808</v>
      </c>
      <c r="I12" s="40">
        <f t="shared" si="2"/>
        <v>1.7475606853879104</v>
      </c>
      <c r="J12" s="43">
        <f>I12/8</f>
        <v>0.2184450856734888</v>
      </c>
      <c r="K12" s="23"/>
    </row>
    <row r="13" spans="1:16" x14ac:dyDescent="0.25">
      <c r="A13" s="23"/>
      <c r="B13" s="38" t="s">
        <v>28</v>
      </c>
      <c r="C13" s="16">
        <v>20410</v>
      </c>
      <c r="D13" s="16">
        <v>19500</v>
      </c>
      <c r="E13" s="17">
        <v>20406</v>
      </c>
      <c r="F13" s="17">
        <v>20609</v>
      </c>
      <c r="G13" s="16">
        <v>21481</v>
      </c>
      <c r="H13" s="16">
        <f t="shared" si="1"/>
        <v>19500</v>
      </c>
      <c r="I13" s="40">
        <f t="shared" si="2"/>
        <v>1.5063076923076923</v>
      </c>
      <c r="J13" s="43">
        <f>I13/26</f>
        <v>5.7934911242603554E-2</v>
      </c>
      <c r="K13" s="23"/>
      <c r="O13" t="s">
        <v>8</v>
      </c>
    </row>
    <row r="14" spans="1:16" x14ac:dyDescent="0.25">
      <c r="A14" s="23"/>
      <c r="B14" s="38" t="s">
        <v>29</v>
      </c>
      <c r="C14" s="16">
        <v>20943</v>
      </c>
      <c r="D14" s="16">
        <v>21064</v>
      </c>
      <c r="E14" s="17">
        <v>21139</v>
      </c>
      <c r="F14" s="17">
        <v>22297</v>
      </c>
      <c r="G14" s="16">
        <v>20513</v>
      </c>
      <c r="H14" s="16">
        <f t="shared" si="1"/>
        <v>20513</v>
      </c>
      <c r="I14" s="40">
        <f t="shared" si="2"/>
        <v>1.431921220689319</v>
      </c>
      <c r="J14" s="43">
        <f>I14/2</f>
        <v>0.71596061034465952</v>
      </c>
      <c r="K14" s="23"/>
    </row>
    <row r="15" spans="1:16" x14ac:dyDescent="0.25">
      <c r="A15" s="23"/>
      <c r="B15" s="38" t="s">
        <v>30</v>
      </c>
      <c r="C15" s="16">
        <v>15826</v>
      </c>
      <c r="D15" s="16">
        <v>15821</v>
      </c>
      <c r="E15" s="17">
        <v>16033</v>
      </c>
      <c r="F15" s="17">
        <v>15035</v>
      </c>
      <c r="G15" s="16">
        <v>14720</v>
      </c>
      <c r="H15" s="16">
        <f t="shared" si="1"/>
        <v>14720</v>
      </c>
      <c r="I15" s="40">
        <f t="shared" si="2"/>
        <v>1.9954483695652174</v>
      </c>
      <c r="J15" s="43">
        <f>I15/4</f>
        <v>0.49886209239130436</v>
      </c>
      <c r="K15" s="23"/>
    </row>
    <row r="16" spans="1:16" x14ac:dyDescent="0.25">
      <c r="A16" s="23"/>
      <c r="B16" s="38" t="s">
        <v>31</v>
      </c>
      <c r="C16" s="16">
        <v>10319</v>
      </c>
      <c r="D16" s="16">
        <v>11093</v>
      </c>
      <c r="E16" s="17">
        <v>10516</v>
      </c>
      <c r="F16" s="17">
        <v>10937</v>
      </c>
      <c r="G16" s="16">
        <v>10281</v>
      </c>
      <c r="H16" s="16">
        <f t="shared" si="1"/>
        <v>10281</v>
      </c>
      <c r="I16" s="40">
        <f t="shared" si="2"/>
        <v>2.8570177998249195</v>
      </c>
      <c r="J16" s="43">
        <f>I16/8</f>
        <v>0.35712722497811494</v>
      </c>
      <c r="K16" s="23"/>
    </row>
    <row r="17" spans="1:15" x14ac:dyDescent="0.25">
      <c r="A17" s="23"/>
      <c r="B17" s="38" t="s">
        <v>32</v>
      </c>
      <c r="C17" s="16">
        <v>13266</v>
      </c>
      <c r="D17" s="16">
        <v>14250</v>
      </c>
      <c r="E17" s="17">
        <v>13936</v>
      </c>
      <c r="F17" s="17">
        <v>14581</v>
      </c>
      <c r="G17" s="16">
        <v>14895</v>
      </c>
      <c r="H17" s="16">
        <f t="shared" si="1"/>
        <v>13266</v>
      </c>
      <c r="I17" s="40">
        <f t="shared" si="2"/>
        <v>2.2141564902758932</v>
      </c>
      <c r="J17" s="43">
        <f>I17/16</f>
        <v>0.13838478064224333</v>
      </c>
      <c r="K17" s="23"/>
      <c r="N17" s="20"/>
    </row>
    <row r="18" spans="1:15" x14ac:dyDescent="0.25">
      <c r="A18" s="23"/>
      <c r="B18" s="38" t="s">
        <v>33</v>
      </c>
      <c r="C18" s="16">
        <v>17859</v>
      </c>
      <c r="D18" s="16">
        <v>17514</v>
      </c>
      <c r="E18" s="17">
        <v>18024</v>
      </c>
      <c r="F18" s="17">
        <v>16310</v>
      </c>
      <c r="G18" s="16">
        <v>16974</v>
      </c>
      <c r="H18" s="16">
        <f t="shared" si="1"/>
        <v>16310</v>
      </c>
      <c r="I18" s="40">
        <f t="shared" si="2"/>
        <v>1.8009196811771919</v>
      </c>
      <c r="J18" s="43">
        <f>I18/4</f>
        <v>0.45022992029429798</v>
      </c>
      <c r="K18" s="23"/>
    </row>
    <row r="19" spans="1:15" x14ac:dyDescent="0.25">
      <c r="A19" s="23"/>
      <c r="B19" s="38" t="s">
        <v>34</v>
      </c>
      <c r="C19" s="16">
        <v>14105</v>
      </c>
      <c r="D19" s="39">
        <v>14400</v>
      </c>
      <c r="E19" s="17">
        <v>14400</v>
      </c>
      <c r="F19" s="17">
        <v>14844</v>
      </c>
      <c r="G19" s="16">
        <v>13030</v>
      </c>
      <c r="H19" s="16">
        <f t="shared" si="1"/>
        <v>13030</v>
      </c>
      <c r="I19" s="40">
        <f t="shared" si="2"/>
        <v>2.2542594013814274</v>
      </c>
      <c r="J19" s="43">
        <f>I19/8</f>
        <v>0.28178242517267843</v>
      </c>
      <c r="K19" s="23"/>
    </row>
    <row r="20" spans="1:15" x14ac:dyDescent="0.25">
      <c r="A20" s="23"/>
      <c r="B20" s="38" t="s">
        <v>35</v>
      </c>
      <c r="C20" s="16">
        <v>11708</v>
      </c>
      <c r="D20" s="16">
        <v>10906</v>
      </c>
      <c r="E20" s="17">
        <v>12281</v>
      </c>
      <c r="F20" s="17">
        <v>11469</v>
      </c>
      <c r="G20" s="16">
        <v>10675</v>
      </c>
      <c r="H20" s="16">
        <f t="shared" si="1"/>
        <v>10675</v>
      </c>
      <c r="I20" s="40">
        <f t="shared" si="2"/>
        <v>2.7515690866510538</v>
      </c>
      <c r="J20" s="43">
        <f>I20/16</f>
        <v>0.17197306791569086</v>
      </c>
      <c r="K20" s="23"/>
    </row>
    <row r="21" spans="1:15" x14ac:dyDescent="0.25">
      <c r="A21" s="47"/>
      <c r="B21" s="46" t="s">
        <v>36</v>
      </c>
      <c r="C21" s="39">
        <v>22580</v>
      </c>
      <c r="D21" s="16">
        <v>24471</v>
      </c>
      <c r="E21" s="17">
        <v>24921</v>
      </c>
      <c r="F21" s="17">
        <v>24302</v>
      </c>
      <c r="G21" s="16">
        <v>25829</v>
      </c>
      <c r="H21" s="16">
        <f t="shared" si="1"/>
        <v>22580</v>
      </c>
      <c r="I21" s="40">
        <f t="shared" si="2"/>
        <v>1.3008414526129317</v>
      </c>
      <c r="J21" s="43">
        <f>I21/4</f>
        <v>0.32521036315323293</v>
      </c>
      <c r="K21" s="23"/>
    </row>
    <row r="22" spans="1:15" x14ac:dyDescent="0.25">
      <c r="A22" s="1"/>
      <c r="B22" s="46" t="s">
        <v>41</v>
      </c>
      <c r="C22" s="39">
        <v>11673</v>
      </c>
      <c r="D22" s="16">
        <v>11548</v>
      </c>
      <c r="E22" s="17">
        <v>11423</v>
      </c>
      <c r="F22" s="17">
        <v>11407</v>
      </c>
      <c r="G22" s="16">
        <v>11360</v>
      </c>
      <c r="H22" s="16">
        <f t="shared" si="1"/>
        <v>11360</v>
      </c>
      <c r="I22" s="40">
        <f t="shared" si="2"/>
        <v>2.5856514084507043</v>
      </c>
      <c r="J22" s="43">
        <f>I22/8</f>
        <v>0.32320642605633804</v>
      </c>
      <c r="K22" s="23"/>
    </row>
    <row r="23" spans="1:15" x14ac:dyDescent="0.25">
      <c r="A23" s="23"/>
      <c r="B23" s="38" t="s">
        <v>37</v>
      </c>
      <c r="C23" s="16">
        <v>9688</v>
      </c>
      <c r="D23" s="39">
        <v>10266</v>
      </c>
      <c r="E23" s="17">
        <v>10332</v>
      </c>
      <c r="F23" s="17">
        <v>9734</v>
      </c>
      <c r="G23" s="16">
        <v>9334</v>
      </c>
      <c r="H23" s="16">
        <f t="shared" ref="H23" si="3">MIN(C23:G23)</f>
        <v>9334</v>
      </c>
      <c r="I23" s="40">
        <f t="shared" si="2"/>
        <v>3.1468823655453182</v>
      </c>
      <c r="J23" s="43">
        <f>I23/16</f>
        <v>0.19668014784658239</v>
      </c>
      <c r="K23" s="23"/>
    </row>
    <row r="27" spans="1:15" x14ac:dyDescent="0.25">
      <c r="M27" s="52"/>
      <c r="N27" s="45"/>
    </row>
    <row r="28" spans="1:15" x14ac:dyDescent="0.25">
      <c r="M28" s="45"/>
      <c r="N28" s="45"/>
      <c r="O28" s="45"/>
    </row>
    <row r="29" spans="1:15" x14ac:dyDescent="0.25">
      <c r="M29" s="45"/>
      <c r="N29" s="45"/>
      <c r="O29" s="45"/>
    </row>
    <row r="30" spans="1:15" x14ac:dyDescent="0.25">
      <c r="M30" s="45"/>
      <c r="N30" s="45"/>
      <c r="O30" s="45"/>
    </row>
    <row r="31" spans="1:15" x14ac:dyDescent="0.25">
      <c r="M31" s="45"/>
      <c r="N31" s="45"/>
      <c r="O31" s="45"/>
    </row>
    <row r="32" spans="1:15" x14ac:dyDescent="0.25">
      <c r="M32" s="45"/>
      <c r="N32" s="45"/>
      <c r="O32" s="45"/>
    </row>
    <row r="33" spans="13:15" x14ac:dyDescent="0.25">
      <c r="M33" s="45"/>
      <c r="N33" s="45"/>
      <c r="O33" s="45"/>
    </row>
    <row r="34" spans="13:15" x14ac:dyDescent="0.25">
      <c r="M34" s="45"/>
      <c r="N34" s="45"/>
      <c r="O34" s="45"/>
    </row>
  </sheetData>
  <sortState ref="T1:T34">
    <sortCondition descending="1" ref="T1:T34"/>
  </sortState>
  <mergeCells count="1">
    <mergeCell ref="C2:G2"/>
  </mergeCells>
  <conditionalFormatting sqref="C4:G4">
    <cfRule type="top10" dxfId="131" priority="21" bottom="1" rank="1"/>
  </conditionalFormatting>
  <conditionalFormatting sqref="C5:G5">
    <cfRule type="top10" dxfId="130" priority="20" bottom="1" rank="1"/>
  </conditionalFormatting>
  <conditionalFormatting sqref="C6:G6">
    <cfRule type="top10" dxfId="129" priority="19" bottom="1" rank="1"/>
  </conditionalFormatting>
  <conditionalFormatting sqref="C7:G7">
    <cfRule type="top10" dxfId="128" priority="18" bottom="1" rank="1"/>
  </conditionalFormatting>
  <conditionalFormatting sqref="C8:G8">
    <cfRule type="top10" dxfId="127" priority="17" bottom="1" rank="1"/>
  </conditionalFormatting>
  <conditionalFormatting sqref="C3:G3">
    <cfRule type="top10" dxfId="126" priority="16" bottom="1" rank="1"/>
  </conditionalFormatting>
  <conditionalFormatting sqref="C9:G9">
    <cfRule type="top10" dxfId="125" priority="15" bottom="1" rank="1"/>
  </conditionalFormatting>
  <conditionalFormatting sqref="C10:G10">
    <cfRule type="top10" dxfId="124" priority="14" bottom="1" rank="1"/>
  </conditionalFormatting>
  <conditionalFormatting sqref="C11:G11">
    <cfRule type="top10" dxfId="123" priority="13" bottom="1" rank="1"/>
  </conditionalFormatting>
  <conditionalFormatting sqref="C12:G12">
    <cfRule type="top10" dxfId="122" priority="12" bottom="1" rank="1"/>
  </conditionalFormatting>
  <conditionalFormatting sqref="C13:G13">
    <cfRule type="top10" dxfId="121" priority="11" bottom="1" rank="1"/>
  </conditionalFormatting>
  <conditionalFormatting sqref="C14:G14">
    <cfRule type="top10" dxfId="120" priority="10" bottom="1" rank="1"/>
  </conditionalFormatting>
  <conditionalFormatting sqref="C15:G15">
    <cfRule type="top10" dxfId="119" priority="9" bottom="1" rank="1"/>
  </conditionalFormatting>
  <conditionalFormatting sqref="C16:G16">
    <cfRule type="top10" dxfId="118" priority="8" bottom="1" rank="1"/>
  </conditionalFormatting>
  <conditionalFormatting sqref="C17:G17">
    <cfRule type="top10" dxfId="117" priority="7" bottom="1" rank="1"/>
  </conditionalFormatting>
  <conditionalFormatting sqref="C18:G18">
    <cfRule type="top10" dxfId="116" priority="6" bottom="1" rank="1"/>
  </conditionalFormatting>
  <conditionalFormatting sqref="C19:G19">
    <cfRule type="top10" dxfId="115" priority="4" bottom="1" rank="1"/>
  </conditionalFormatting>
  <conditionalFormatting sqref="C20:G20">
    <cfRule type="top10" dxfId="114" priority="5" bottom="1" rank="1"/>
  </conditionalFormatting>
  <conditionalFormatting sqref="C21:G22">
    <cfRule type="top10" dxfId="113" priority="3" bottom="1" rank="1"/>
  </conditionalFormatting>
  <conditionalFormatting sqref="C23:G23">
    <cfRule type="top10" dxfId="112" priority="2" bottom="1" rank="1"/>
  </conditionalFormatting>
  <conditionalFormatting sqref="N17">
    <cfRule type="top10" dxfId="111" priority="1" bottom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K9" sqref="K9"/>
    </sheetView>
  </sheetViews>
  <sheetFormatPr defaultRowHeight="15" x14ac:dyDescent="0.25"/>
  <cols>
    <col min="2" max="2" width="17.5703125" bestFit="1" customWidth="1"/>
    <col min="3" max="8" width="6" bestFit="1" customWidth="1"/>
    <col min="9" max="10" width="12.5703125" bestFit="1" customWidth="1"/>
  </cols>
  <sheetData>
    <row r="1" spans="1:20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23"/>
      <c r="B2" s="51" t="s">
        <v>15</v>
      </c>
      <c r="C2" s="59" t="s">
        <v>16</v>
      </c>
      <c r="D2" s="59"/>
      <c r="E2" s="59"/>
      <c r="F2" s="59"/>
      <c r="G2" s="59"/>
      <c r="H2" s="51" t="s">
        <v>17</v>
      </c>
      <c r="I2" s="51" t="s">
        <v>18</v>
      </c>
      <c r="J2" s="51" t="s">
        <v>38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A3" s="23"/>
      <c r="B3" s="38" t="s">
        <v>37</v>
      </c>
      <c r="C3" s="16">
        <v>9688</v>
      </c>
      <c r="D3" s="39">
        <v>10266</v>
      </c>
      <c r="E3" s="17">
        <v>10332</v>
      </c>
      <c r="F3" s="17">
        <v>9734</v>
      </c>
      <c r="G3" s="16">
        <v>9334</v>
      </c>
      <c r="H3" s="16">
        <f t="shared" ref="H3:H21" si="0">MIN(C3:G3)</f>
        <v>9334</v>
      </c>
      <c r="I3" s="40">
        <v>3.1468823655453182</v>
      </c>
      <c r="J3" s="43">
        <v>0.19668014784658239</v>
      </c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23"/>
      <c r="B4" s="38" t="s">
        <v>31</v>
      </c>
      <c r="C4" s="16">
        <v>10319</v>
      </c>
      <c r="D4" s="16">
        <v>11093</v>
      </c>
      <c r="E4" s="17">
        <v>10516</v>
      </c>
      <c r="F4" s="17">
        <v>10937</v>
      </c>
      <c r="G4" s="16">
        <v>10281</v>
      </c>
      <c r="H4" s="16">
        <f t="shared" si="0"/>
        <v>10281</v>
      </c>
      <c r="I4" s="40">
        <v>2.8570177998249195</v>
      </c>
      <c r="J4" s="43">
        <v>0.35712722497811494</v>
      </c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x14ac:dyDescent="0.25">
      <c r="A5" s="23"/>
      <c r="B5" s="38" t="s">
        <v>35</v>
      </c>
      <c r="C5" s="16">
        <v>11708</v>
      </c>
      <c r="D5" s="16">
        <v>10906</v>
      </c>
      <c r="E5" s="17">
        <v>12281</v>
      </c>
      <c r="F5" s="17">
        <v>11469</v>
      </c>
      <c r="G5" s="16">
        <v>10675</v>
      </c>
      <c r="H5" s="16">
        <f t="shared" si="0"/>
        <v>10675</v>
      </c>
      <c r="I5" s="40">
        <v>2.7515690866510538</v>
      </c>
      <c r="J5" s="43">
        <v>0.17197306791569086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23"/>
      <c r="B6" s="38" t="s">
        <v>41</v>
      </c>
      <c r="C6" s="39">
        <v>11673</v>
      </c>
      <c r="D6" s="16">
        <v>11548</v>
      </c>
      <c r="E6" s="17">
        <v>11423</v>
      </c>
      <c r="F6" s="17">
        <v>11407</v>
      </c>
      <c r="G6" s="16">
        <v>11360</v>
      </c>
      <c r="H6" s="16">
        <f t="shared" si="0"/>
        <v>11360</v>
      </c>
      <c r="I6" s="40">
        <v>2.5856514084507043</v>
      </c>
      <c r="J6" s="43">
        <v>0.32320642605633804</v>
      </c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x14ac:dyDescent="0.25">
      <c r="A7" s="23"/>
      <c r="B7" s="15" t="s">
        <v>14</v>
      </c>
      <c r="C7" s="16">
        <v>11993</v>
      </c>
      <c r="D7" s="16">
        <v>11528</v>
      </c>
      <c r="E7" s="17">
        <v>11810</v>
      </c>
      <c r="F7" s="17">
        <v>12442</v>
      </c>
      <c r="G7" s="16">
        <v>11659</v>
      </c>
      <c r="H7" s="16">
        <f t="shared" si="0"/>
        <v>11528</v>
      </c>
      <c r="I7" s="40">
        <v>2.5479701596113808</v>
      </c>
      <c r="J7" s="43">
        <v>0.1592481349757113</v>
      </c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5">
      <c r="A8" s="23"/>
      <c r="B8" s="15" t="s">
        <v>13</v>
      </c>
      <c r="C8" s="16">
        <v>12370</v>
      </c>
      <c r="D8" s="16">
        <v>13499</v>
      </c>
      <c r="E8" s="17">
        <v>13489</v>
      </c>
      <c r="F8" s="17">
        <v>12697</v>
      </c>
      <c r="G8" s="16">
        <v>13614</v>
      </c>
      <c r="H8" s="16">
        <f t="shared" si="0"/>
        <v>12370</v>
      </c>
      <c r="I8" s="40">
        <v>2.3745351657235245</v>
      </c>
      <c r="J8" s="43">
        <v>0.29681689571544057</v>
      </c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x14ac:dyDescent="0.25">
      <c r="A9" s="23"/>
      <c r="B9" s="38" t="s">
        <v>34</v>
      </c>
      <c r="C9" s="16">
        <v>14105</v>
      </c>
      <c r="D9" s="39">
        <v>14400</v>
      </c>
      <c r="E9" s="17">
        <v>14400</v>
      </c>
      <c r="F9" s="17">
        <v>14844</v>
      </c>
      <c r="G9" s="16">
        <v>13030</v>
      </c>
      <c r="H9" s="16">
        <f t="shared" si="0"/>
        <v>13030</v>
      </c>
      <c r="I9" s="40">
        <v>2.2542594013814274</v>
      </c>
      <c r="J9" s="43">
        <v>0.28178242517267843</v>
      </c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23"/>
      <c r="B10" s="38" t="s">
        <v>32</v>
      </c>
      <c r="C10" s="16">
        <v>13266</v>
      </c>
      <c r="D10" s="16">
        <v>14250</v>
      </c>
      <c r="E10" s="17">
        <v>13936</v>
      </c>
      <c r="F10" s="17">
        <v>14581</v>
      </c>
      <c r="G10" s="16">
        <v>14895</v>
      </c>
      <c r="H10" s="16">
        <f t="shared" si="0"/>
        <v>13266</v>
      </c>
      <c r="I10" s="40">
        <v>2.2141564902758932</v>
      </c>
      <c r="J10" s="43">
        <v>0.13838478064224333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25">
      <c r="A11" s="23"/>
      <c r="B11" s="15" t="s">
        <v>12</v>
      </c>
      <c r="C11" s="16">
        <v>15299</v>
      </c>
      <c r="D11" s="16">
        <v>14717</v>
      </c>
      <c r="E11" s="17">
        <v>15496</v>
      </c>
      <c r="F11" s="17">
        <v>15372</v>
      </c>
      <c r="G11" s="16">
        <v>14936</v>
      </c>
      <c r="H11" s="16">
        <f t="shared" si="0"/>
        <v>14717</v>
      </c>
      <c r="I11" s="40">
        <v>1.9958551335190595</v>
      </c>
      <c r="J11" s="43">
        <v>0.49896378337976488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0" x14ac:dyDescent="0.25">
      <c r="A12" s="23"/>
      <c r="B12" s="38" t="s">
        <v>30</v>
      </c>
      <c r="C12" s="16">
        <v>15826</v>
      </c>
      <c r="D12" s="16">
        <v>15821</v>
      </c>
      <c r="E12" s="17">
        <v>16033</v>
      </c>
      <c r="F12" s="17">
        <v>15035</v>
      </c>
      <c r="G12" s="16">
        <v>14720</v>
      </c>
      <c r="H12" s="16">
        <f t="shared" si="0"/>
        <v>14720</v>
      </c>
      <c r="I12" s="40">
        <v>1.9954483695652174</v>
      </c>
      <c r="J12" s="43">
        <v>0.49886209239130436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0" x14ac:dyDescent="0.25">
      <c r="A13" s="23"/>
      <c r="B13" s="38" t="s">
        <v>26</v>
      </c>
      <c r="C13" s="16">
        <v>15817</v>
      </c>
      <c r="D13" s="16">
        <v>15676</v>
      </c>
      <c r="E13" s="17">
        <v>15450</v>
      </c>
      <c r="F13" s="17">
        <v>15473</v>
      </c>
      <c r="G13" s="16">
        <v>15699</v>
      </c>
      <c r="H13" s="16">
        <f t="shared" si="0"/>
        <v>15450</v>
      </c>
      <c r="I13" s="40">
        <v>1.9011650485436893</v>
      </c>
      <c r="J13" s="43">
        <v>0.47529126213592232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23"/>
      <c r="B14" s="15" t="s">
        <v>11</v>
      </c>
      <c r="C14" s="16">
        <v>16818</v>
      </c>
      <c r="D14" s="16">
        <v>16595</v>
      </c>
      <c r="E14" s="17">
        <v>17936</v>
      </c>
      <c r="F14" s="17">
        <v>16000</v>
      </c>
      <c r="G14" s="16">
        <v>15889</v>
      </c>
      <c r="H14" s="16">
        <f t="shared" si="0"/>
        <v>15889</v>
      </c>
      <c r="I14" s="40">
        <v>1.8486374221159292</v>
      </c>
      <c r="J14" s="43">
        <v>0.92431871105796459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25">
      <c r="A15" s="23"/>
      <c r="B15" s="38" t="s">
        <v>33</v>
      </c>
      <c r="C15" s="16">
        <v>17859</v>
      </c>
      <c r="D15" s="16">
        <v>17514</v>
      </c>
      <c r="E15" s="17">
        <v>18024</v>
      </c>
      <c r="F15" s="17">
        <v>16310</v>
      </c>
      <c r="G15" s="16">
        <v>16974</v>
      </c>
      <c r="H15" s="16">
        <f t="shared" si="0"/>
        <v>16310</v>
      </c>
      <c r="I15" s="40">
        <v>1.8009196811771919</v>
      </c>
      <c r="J15" s="43">
        <v>0.45022992029429798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25">
      <c r="A16" s="23"/>
      <c r="B16" s="38" t="s">
        <v>27</v>
      </c>
      <c r="C16" s="16">
        <v>17954</v>
      </c>
      <c r="D16" s="16">
        <v>17997</v>
      </c>
      <c r="E16" s="17">
        <v>18759</v>
      </c>
      <c r="F16" s="17">
        <v>16808</v>
      </c>
      <c r="G16" s="16">
        <v>17508</v>
      </c>
      <c r="H16" s="16">
        <f t="shared" si="0"/>
        <v>16808</v>
      </c>
      <c r="I16" s="40">
        <v>1.7475606853879104</v>
      </c>
      <c r="J16" s="43">
        <v>0.2184450856734888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25">
      <c r="A17" s="23"/>
      <c r="B17" s="38" t="s">
        <v>28</v>
      </c>
      <c r="C17" s="16">
        <v>20410</v>
      </c>
      <c r="D17" s="16">
        <v>19500</v>
      </c>
      <c r="E17" s="17">
        <v>20406</v>
      </c>
      <c r="F17" s="17">
        <v>20609</v>
      </c>
      <c r="G17" s="16">
        <v>21481</v>
      </c>
      <c r="H17" s="16">
        <f t="shared" si="0"/>
        <v>19500</v>
      </c>
      <c r="I17" s="40">
        <v>1.5063076923076923</v>
      </c>
      <c r="J17" s="43">
        <v>5.7934911242603554E-2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23"/>
      <c r="B18" s="38" t="s">
        <v>29</v>
      </c>
      <c r="C18" s="16">
        <v>20943</v>
      </c>
      <c r="D18" s="16">
        <v>21064</v>
      </c>
      <c r="E18" s="17">
        <v>21139</v>
      </c>
      <c r="F18" s="17">
        <v>22297</v>
      </c>
      <c r="G18" s="16">
        <v>20513</v>
      </c>
      <c r="H18" s="16">
        <f t="shared" si="0"/>
        <v>20513</v>
      </c>
      <c r="I18" s="40">
        <v>1.431921220689319</v>
      </c>
      <c r="J18" s="43">
        <v>0.71596061034465952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x14ac:dyDescent="0.25">
      <c r="A19" s="23"/>
      <c r="B19" s="38" t="s">
        <v>25</v>
      </c>
      <c r="C19" s="16">
        <v>22426</v>
      </c>
      <c r="D19" s="16">
        <v>22147</v>
      </c>
      <c r="E19" s="17">
        <v>22727</v>
      </c>
      <c r="F19" s="17">
        <v>21110</v>
      </c>
      <c r="G19" s="16">
        <v>21018</v>
      </c>
      <c r="H19" s="16">
        <f t="shared" si="0"/>
        <v>21018</v>
      </c>
      <c r="I19" s="40">
        <v>1.3975164145018555</v>
      </c>
      <c r="J19" s="43">
        <v>0.69875820725092774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x14ac:dyDescent="0.25">
      <c r="A20" s="23"/>
      <c r="B20" s="38" t="s">
        <v>36</v>
      </c>
      <c r="C20" s="39">
        <v>22580</v>
      </c>
      <c r="D20" s="16">
        <v>24471</v>
      </c>
      <c r="E20" s="17">
        <v>24921</v>
      </c>
      <c r="F20" s="17">
        <v>24302</v>
      </c>
      <c r="G20" s="16">
        <v>25829</v>
      </c>
      <c r="H20" s="16">
        <f t="shared" si="0"/>
        <v>22580</v>
      </c>
      <c r="I20" s="40">
        <v>1.3008414526129317</v>
      </c>
      <c r="J20" s="43">
        <v>0.32521036315323293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1:20" x14ac:dyDescent="0.25">
      <c r="A21" s="23"/>
      <c r="B21" s="15" t="s">
        <v>9</v>
      </c>
      <c r="C21" s="16">
        <v>31017</v>
      </c>
      <c r="D21" s="16">
        <v>32081</v>
      </c>
      <c r="E21" s="17">
        <v>29373</v>
      </c>
      <c r="F21" s="17">
        <v>31932</v>
      </c>
      <c r="G21" s="16">
        <v>29946</v>
      </c>
      <c r="H21" s="16">
        <f t="shared" si="0"/>
        <v>29373</v>
      </c>
      <c r="I21" s="22" t="s">
        <v>0</v>
      </c>
      <c r="J21" s="41" t="s">
        <v>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x14ac:dyDescent="0.25">
      <c r="A22" s="23"/>
      <c r="B22" s="15" t="s">
        <v>10</v>
      </c>
      <c r="C22" s="16">
        <v>31006</v>
      </c>
      <c r="D22" s="16">
        <v>30236</v>
      </c>
      <c r="E22" s="17">
        <v>29736</v>
      </c>
      <c r="F22" s="17">
        <v>29467</v>
      </c>
      <c r="G22" s="16">
        <v>29800</v>
      </c>
      <c r="H22" s="16">
        <v>30192</v>
      </c>
      <c r="I22" s="40">
        <v>0.97287360890302066</v>
      </c>
      <c r="J22" s="43">
        <v>0.97287360890302066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0" x14ac:dyDescent="0.25">
      <c r="A23" s="23"/>
      <c r="B23" s="38" t="s">
        <v>24</v>
      </c>
      <c r="C23" s="16">
        <v>36126</v>
      </c>
      <c r="D23" s="16">
        <v>37625</v>
      </c>
      <c r="E23" s="17">
        <v>35797</v>
      </c>
      <c r="F23" s="17">
        <v>34858</v>
      </c>
      <c r="G23" s="16">
        <v>35848</v>
      </c>
      <c r="H23" s="16">
        <f>MIN(C23:G23)</f>
        <v>34858</v>
      </c>
      <c r="I23" s="40">
        <v>0.84264731195134546</v>
      </c>
      <c r="J23" s="43">
        <v>0.84264731195134546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x14ac:dyDescent="0.25"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L27" s="23"/>
      <c r="M27" s="23"/>
      <c r="N27" s="23"/>
      <c r="O27" s="23"/>
      <c r="P27" s="23"/>
      <c r="Q27" s="23"/>
      <c r="R27" s="23"/>
      <c r="S27" s="23"/>
      <c r="T27" s="23"/>
    </row>
    <row r="28" spans="1:20" x14ac:dyDescent="0.25">
      <c r="L28" s="23"/>
      <c r="M28" s="23"/>
      <c r="N28" s="23"/>
      <c r="O28" s="23"/>
      <c r="P28" s="23"/>
      <c r="Q28" s="23"/>
      <c r="R28" s="23"/>
      <c r="S28" s="23"/>
      <c r="T28" s="23"/>
    </row>
    <row r="29" spans="1:20" x14ac:dyDescent="0.25">
      <c r="L29" s="23"/>
      <c r="M29" s="23"/>
      <c r="N29" s="23"/>
      <c r="O29" s="23"/>
      <c r="P29" s="23"/>
      <c r="Q29" s="23"/>
      <c r="R29" s="23"/>
      <c r="S29" s="23"/>
      <c r="T29" s="23"/>
    </row>
    <row r="30" spans="1:20" x14ac:dyDescent="0.25">
      <c r="L30" s="23"/>
      <c r="M30" s="23"/>
      <c r="N30" s="23"/>
      <c r="O30" s="23"/>
      <c r="P30" s="23"/>
      <c r="Q30" s="23"/>
      <c r="R30" s="23"/>
      <c r="S30" s="23"/>
      <c r="T30" s="23"/>
    </row>
    <row r="31" spans="1:20" x14ac:dyDescent="0.25">
      <c r="L31" s="23"/>
      <c r="M31" s="23"/>
      <c r="N31" s="23"/>
      <c r="O31" s="23"/>
      <c r="P31" s="23"/>
      <c r="Q31" s="23"/>
      <c r="R31" s="23"/>
      <c r="S31" s="23"/>
      <c r="T31" s="23"/>
    </row>
    <row r="32" spans="1:20" x14ac:dyDescent="0.25">
      <c r="L32" s="23"/>
      <c r="M32" s="23"/>
      <c r="N32" s="23"/>
      <c r="O32" s="23"/>
      <c r="P32" s="23"/>
      <c r="Q32" s="23"/>
      <c r="R32" s="23"/>
      <c r="S32" s="23"/>
      <c r="T32" s="23"/>
    </row>
  </sheetData>
  <mergeCells count="1">
    <mergeCell ref="C2:G2"/>
  </mergeCells>
  <conditionalFormatting sqref="C4:G4">
    <cfRule type="top10" dxfId="110" priority="20" bottom="1" rank="1"/>
  </conditionalFormatting>
  <conditionalFormatting sqref="C5:G5">
    <cfRule type="top10" dxfId="109" priority="19" bottom="1" rank="1"/>
  </conditionalFormatting>
  <conditionalFormatting sqref="C6:G6">
    <cfRule type="top10" dxfId="108" priority="18" bottom="1" rank="1"/>
  </conditionalFormatting>
  <conditionalFormatting sqref="C7:G7">
    <cfRule type="top10" dxfId="107" priority="17" bottom="1" rank="1"/>
  </conditionalFormatting>
  <conditionalFormatting sqref="C8:G8">
    <cfRule type="top10" dxfId="106" priority="16" bottom="1" rank="1"/>
  </conditionalFormatting>
  <conditionalFormatting sqref="C3:G3">
    <cfRule type="top10" dxfId="105" priority="15" bottom="1" rank="1"/>
  </conditionalFormatting>
  <conditionalFormatting sqref="C9:G9">
    <cfRule type="top10" dxfId="104" priority="14" bottom="1" rank="1"/>
  </conditionalFormatting>
  <conditionalFormatting sqref="C10:G10">
    <cfRule type="top10" dxfId="103" priority="13" bottom="1" rank="1"/>
  </conditionalFormatting>
  <conditionalFormatting sqref="C11:G11">
    <cfRule type="top10" dxfId="102" priority="12" bottom="1" rank="1"/>
  </conditionalFormatting>
  <conditionalFormatting sqref="C12:G12">
    <cfRule type="top10" dxfId="101" priority="11" bottom="1" rank="1"/>
  </conditionalFormatting>
  <conditionalFormatting sqref="C13:G13">
    <cfRule type="top10" dxfId="100" priority="10" bottom="1" rank="1"/>
  </conditionalFormatting>
  <conditionalFormatting sqref="C14:G14">
    <cfRule type="top10" dxfId="99" priority="9" bottom="1" rank="1"/>
  </conditionalFormatting>
  <conditionalFormatting sqref="C15:G15">
    <cfRule type="top10" dxfId="98" priority="8" bottom="1" rank="1"/>
  </conditionalFormatting>
  <conditionalFormatting sqref="C16:G16">
    <cfRule type="top10" dxfId="97" priority="7" bottom="1" rank="1"/>
  </conditionalFormatting>
  <conditionalFormatting sqref="C17:G17">
    <cfRule type="top10" dxfId="96" priority="6" bottom="1" rank="1"/>
  </conditionalFormatting>
  <conditionalFormatting sqref="C18:G18">
    <cfRule type="top10" dxfId="95" priority="5" bottom="1" rank="1"/>
  </conditionalFormatting>
  <conditionalFormatting sqref="C19:G19">
    <cfRule type="top10" dxfId="94" priority="3" bottom="1" rank="1"/>
  </conditionalFormatting>
  <conditionalFormatting sqref="C20:G20">
    <cfRule type="top10" dxfId="93" priority="4" bottom="1" rank="1"/>
  </conditionalFormatting>
  <conditionalFormatting sqref="C21:G22">
    <cfRule type="top10" dxfId="92" priority="2" bottom="1" rank="1"/>
  </conditionalFormatting>
  <conditionalFormatting sqref="C23:G23">
    <cfRule type="top10" dxfId="91" priority="1" bottom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6" sqref="F6"/>
    </sheetView>
  </sheetViews>
  <sheetFormatPr defaultRowHeight="15" x14ac:dyDescent="0.25"/>
  <cols>
    <col min="2" max="2" width="17.5703125" bestFit="1" customWidth="1"/>
    <col min="3" max="8" width="6" bestFit="1" customWidth="1"/>
    <col min="9" max="10" width="12.5703125" bestFit="1" customWidth="1"/>
  </cols>
  <sheetData>
    <row r="1" spans="1:20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A2" s="23"/>
      <c r="B2" s="51" t="s">
        <v>15</v>
      </c>
      <c r="C2" s="59" t="s">
        <v>16</v>
      </c>
      <c r="D2" s="59"/>
      <c r="E2" s="59"/>
      <c r="F2" s="59"/>
      <c r="G2" s="59"/>
      <c r="H2" s="51" t="s">
        <v>17</v>
      </c>
      <c r="I2" s="51" t="s">
        <v>18</v>
      </c>
      <c r="J2" s="51" t="s">
        <v>38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x14ac:dyDescent="0.25">
      <c r="A3" s="23"/>
      <c r="B3" s="15" t="s">
        <v>9</v>
      </c>
      <c r="C3" s="16">
        <v>31017</v>
      </c>
      <c r="D3" s="16">
        <v>32081</v>
      </c>
      <c r="E3" s="17">
        <v>29373</v>
      </c>
      <c r="F3" s="17">
        <v>31932</v>
      </c>
      <c r="G3" s="16">
        <v>29946</v>
      </c>
      <c r="H3" s="16">
        <f>MIN(C3:G3)</f>
        <v>29373</v>
      </c>
      <c r="I3" s="22" t="s">
        <v>0</v>
      </c>
      <c r="J3" s="41" t="s">
        <v>0</v>
      </c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25">
      <c r="A4" s="23"/>
      <c r="B4" s="15" t="s">
        <v>10</v>
      </c>
      <c r="C4" s="16">
        <v>31006</v>
      </c>
      <c r="D4" s="16">
        <v>30236</v>
      </c>
      <c r="E4" s="17">
        <v>29736</v>
      </c>
      <c r="F4" s="17">
        <v>29467</v>
      </c>
      <c r="G4" s="16">
        <v>29800</v>
      </c>
      <c r="H4" s="16">
        <v>30192</v>
      </c>
      <c r="I4" s="40">
        <v>0.97287360890302066</v>
      </c>
      <c r="J4" s="43">
        <v>0.97287360890302066</v>
      </c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x14ac:dyDescent="0.25">
      <c r="A5" s="23"/>
      <c r="B5" s="15" t="s">
        <v>11</v>
      </c>
      <c r="C5" s="16">
        <v>16818</v>
      </c>
      <c r="D5" s="16">
        <v>16595</v>
      </c>
      <c r="E5" s="17">
        <v>17936</v>
      </c>
      <c r="F5" s="17">
        <v>16000</v>
      </c>
      <c r="G5" s="16">
        <v>15889</v>
      </c>
      <c r="H5" s="16">
        <f t="shared" ref="H5:H23" si="0">MIN(C5:G5)</f>
        <v>15889</v>
      </c>
      <c r="I5" s="40">
        <v>1.8486374221159292</v>
      </c>
      <c r="J5" s="43">
        <v>0.92431871105796459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23"/>
      <c r="B6" s="38" t="s">
        <v>24</v>
      </c>
      <c r="C6" s="16">
        <v>36126</v>
      </c>
      <c r="D6" s="16">
        <v>37625</v>
      </c>
      <c r="E6" s="17">
        <v>35797</v>
      </c>
      <c r="F6" s="17">
        <v>34858</v>
      </c>
      <c r="G6" s="16">
        <v>35848</v>
      </c>
      <c r="H6" s="16">
        <f t="shared" si="0"/>
        <v>34858</v>
      </c>
      <c r="I6" s="40">
        <v>0.84264731195134546</v>
      </c>
      <c r="J6" s="43">
        <v>0.84264731195134546</v>
      </c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 x14ac:dyDescent="0.25">
      <c r="A7" s="23"/>
      <c r="B7" s="38" t="s">
        <v>29</v>
      </c>
      <c r="C7" s="16">
        <v>20943</v>
      </c>
      <c r="D7" s="16">
        <v>21064</v>
      </c>
      <c r="E7" s="17">
        <v>21139</v>
      </c>
      <c r="F7" s="17">
        <v>22297</v>
      </c>
      <c r="G7" s="16">
        <v>20513</v>
      </c>
      <c r="H7" s="16">
        <f t="shared" si="0"/>
        <v>20513</v>
      </c>
      <c r="I7" s="40">
        <v>1.431921220689319</v>
      </c>
      <c r="J7" s="43">
        <v>0.71596061034465952</v>
      </c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5">
      <c r="A8" s="23"/>
      <c r="B8" s="38" t="s">
        <v>25</v>
      </c>
      <c r="C8" s="16">
        <v>22426</v>
      </c>
      <c r="D8" s="16">
        <v>22147</v>
      </c>
      <c r="E8" s="17">
        <v>22727</v>
      </c>
      <c r="F8" s="17">
        <v>21110</v>
      </c>
      <c r="G8" s="16">
        <v>21018</v>
      </c>
      <c r="H8" s="16">
        <f t="shared" si="0"/>
        <v>21018</v>
      </c>
      <c r="I8" s="40">
        <v>1.3975164145018555</v>
      </c>
      <c r="J8" s="43">
        <v>0.69875820725092774</v>
      </c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1:20" x14ac:dyDescent="0.25">
      <c r="A9" s="23"/>
      <c r="B9" s="15" t="s">
        <v>12</v>
      </c>
      <c r="C9" s="16">
        <v>15299</v>
      </c>
      <c r="D9" s="16">
        <v>14717</v>
      </c>
      <c r="E9" s="17">
        <v>15496</v>
      </c>
      <c r="F9" s="17">
        <v>15372</v>
      </c>
      <c r="G9" s="16">
        <v>14936</v>
      </c>
      <c r="H9" s="16">
        <f t="shared" si="0"/>
        <v>14717</v>
      </c>
      <c r="I9" s="40">
        <v>1.9958551335190595</v>
      </c>
      <c r="J9" s="43">
        <v>0.49896378337976488</v>
      </c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23"/>
      <c r="B10" s="38" t="s">
        <v>30</v>
      </c>
      <c r="C10" s="16">
        <v>15826</v>
      </c>
      <c r="D10" s="16">
        <v>15821</v>
      </c>
      <c r="E10" s="17">
        <v>16033</v>
      </c>
      <c r="F10" s="17">
        <v>15035</v>
      </c>
      <c r="G10" s="16">
        <v>14720</v>
      </c>
      <c r="H10" s="16">
        <f t="shared" si="0"/>
        <v>14720</v>
      </c>
      <c r="I10" s="40">
        <v>1.9954483695652174</v>
      </c>
      <c r="J10" s="43">
        <v>0.49886209239130436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25">
      <c r="A11" s="23"/>
      <c r="B11" s="38" t="s">
        <v>26</v>
      </c>
      <c r="C11" s="16">
        <v>15817</v>
      </c>
      <c r="D11" s="16">
        <v>15676</v>
      </c>
      <c r="E11" s="17">
        <v>15450</v>
      </c>
      <c r="F11" s="17">
        <v>15473</v>
      </c>
      <c r="G11" s="16">
        <v>15699</v>
      </c>
      <c r="H11" s="16">
        <f t="shared" si="0"/>
        <v>15450</v>
      </c>
      <c r="I11" s="40">
        <v>1.9011650485436893</v>
      </c>
      <c r="J11" s="43">
        <v>0.47529126213592232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0" x14ac:dyDescent="0.25">
      <c r="A12" s="23"/>
      <c r="B12" s="38" t="s">
        <v>33</v>
      </c>
      <c r="C12" s="16">
        <v>17859</v>
      </c>
      <c r="D12" s="16">
        <v>17514</v>
      </c>
      <c r="E12" s="17">
        <v>18024</v>
      </c>
      <c r="F12" s="17">
        <v>16310</v>
      </c>
      <c r="G12" s="16">
        <v>16974</v>
      </c>
      <c r="H12" s="16">
        <f t="shared" si="0"/>
        <v>16310</v>
      </c>
      <c r="I12" s="40">
        <v>1.8009196811771919</v>
      </c>
      <c r="J12" s="43">
        <v>0.45022992029429798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0" x14ac:dyDescent="0.25">
      <c r="A13" s="23"/>
      <c r="B13" s="38" t="s">
        <v>31</v>
      </c>
      <c r="C13" s="16">
        <v>10319</v>
      </c>
      <c r="D13" s="16">
        <v>11093</v>
      </c>
      <c r="E13" s="17">
        <v>10516</v>
      </c>
      <c r="F13" s="17">
        <v>10937</v>
      </c>
      <c r="G13" s="16">
        <v>10281</v>
      </c>
      <c r="H13" s="16">
        <f t="shared" si="0"/>
        <v>10281</v>
      </c>
      <c r="I13" s="40">
        <v>2.8570177998249195</v>
      </c>
      <c r="J13" s="43">
        <v>0.35712722497811494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23"/>
      <c r="B14" s="38" t="s">
        <v>36</v>
      </c>
      <c r="C14" s="39">
        <v>22580</v>
      </c>
      <c r="D14" s="16">
        <v>24471</v>
      </c>
      <c r="E14" s="17">
        <v>24921</v>
      </c>
      <c r="F14" s="17">
        <v>24302</v>
      </c>
      <c r="G14" s="16">
        <v>25829</v>
      </c>
      <c r="H14" s="16">
        <f t="shared" si="0"/>
        <v>22580</v>
      </c>
      <c r="I14" s="40">
        <v>1.3008414526129317</v>
      </c>
      <c r="J14" s="43">
        <v>0.32521036315323293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25">
      <c r="A15" s="23"/>
      <c r="B15" s="38" t="s">
        <v>41</v>
      </c>
      <c r="C15" s="39">
        <v>11673</v>
      </c>
      <c r="D15" s="16">
        <v>11548</v>
      </c>
      <c r="E15" s="17">
        <v>11423</v>
      </c>
      <c r="F15" s="17">
        <v>11407</v>
      </c>
      <c r="G15" s="16">
        <v>11360</v>
      </c>
      <c r="H15" s="16">
        <f t="shared" si="0"/>
        <v>11360</v>
      </c>
      <c r="I15" s="40">
        <v>2.5856514084507043</v>
      </c>
      <c r="J15" s="43">
        <v>0.32320642605633804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x14ac:dyDescent="0.25">
      <c r="A16" s="23"/>
      <c r="B16" s="15" t="s">
        <v>13</v>
      </c>
      <c r="C16" s="16">
        <v>12370</v>
      </c>
      <c r="D16" s="16">
        <v>13499</v>
      </c>
      <c r="E16" s="17">
        <v>13489</v>
      </c>
      <c r="F16" s="17">
        <v>12697</v>
      </c>
      <c r="G16" s="16">
        <v>13614</v>
      </c>
      <c r="H16" s="16">
        <f t="shared" si="0"/>
        <v>12370</v>
      </c>
      <c r="I16" s="40">
        <v>2.3745351657235245</v>
      </c>
      <c r="J16" s="43">
        <v>0.29681689571544057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x14ac:dyDescent="0.25">
      <c r="A17" s="23"/>
      <c r="B17" s="38" t="s">
        <v>34</v>
      </c>
      <c r="C17" s="16">
        <v>14105</v>
      </c>
      <c r="D17" s="39">
        <v>14400</v>
      </c>
      <c r="E17" s="17">
        <v>14400</v>
      </c>
      <c r="F17" s="17">
        <v>14844</v>
      </c>
      <c r="G17" s="16">
        <v>13030</v>
      </c>
      <c r="H17" s="16">
        <f t="shared" si="0"/>
        <v>13030</v>
      </c>
      <c r="I17" s="40">
        <v>2.2542594013814274</v>
      </c>
      <c r="J17" s="43">
        <v>0.28178242517267843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23"/>
      <c r="B18" s="38" t="s">
        <v>27</v>
      </c>
      <c r="C18" s="16">
        <v>17954</v>
      </c>
      <c r="D18" s="16">
        <v>17997</v>
      </c>
      <c r="E18" s="17">
        <v>18759</v>
      </c>
      <c r="F18" s="17">
        <v>16808</v>
      </c>
      <c r="G18" s="16">
        <v>17508</v>
      </c>
      <c r="H18" s="16">
        <f t="shared" si="0"/>
        <v>16808</v>
      </c>
      <c r="I18" s="40">
        <v>1.7475606853879104</v>
      </c>
      <c r="J18" s="43">
        <v>0.2184450856734888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x14ac:dyDescent="0.25">
      <c r="A19" s="23"/>
      <c r="B19" s="38" t="s">
        <v>37</v>
      </c>
      <c r="C19" s="16">
        <v>9688</v>
      </c>
      <c r="D19" s="39">
        <v>10266</v>
      </c>
      <c r="E19" s="17">
        <v>10332</v>
      </c>
      <c r="F19" s="17">
        <v>9734</v>
      </c>
      <c r="G19" s="16">
        <v>9334</v>
      </c>
      <c r="H19" s="16">
        <f t="shared" si="0"/>
        <v>9334</v>
      </c>
      <c r="I19" s="40">
        <v>3.1468823655453182</v>
      </c>
      <c r="J19" s="43">
        <v>0.19668014784658239</v>
      </c>
      <c r="K19" s="23"/>
    </row>
    <row r="20" spans="1:20" x14ac:dyDescent="0.25">
      <c r="A20" s="23"/>
      <c r="B20" s="38" t="s">
        <v>35</v>
      </c>
      <c r="C20" s="16">
        <v>11708</v>
      </c>
      <c r="D20" s="16">
        <v>10906</v>
      </c>
      <c r="E20" s="17">
        <v>12281</v>
      </c>
      <c r="F20" s="17">
        <v>11469</v>
      </c>
      <c r="G20" s="16">
        <v>10675</v>
      </c>
      <c r="H20" s="16">
        <f t="shared" si="0"/>
        <v>10675</v>
      </c>
      <c r="I20" s="40">
        <v>2.7515690866510538</v>
      </c>
      <c r="J20" s="43">
        <v>0.17197306791569086</v>
      </c>
      <c r="K20" s="23"/>
    </row>
    <row r="21" spans="1:20" x14ac:dyDescent="0.25">
      <c r="A21" s="23"/>
      <c r="B21" s="15" t="s">
        <v>14</v>
      </c>
      <c r="C21" s="16">
        <v>11993</v>
      </c>
      <c r="D21" s="16">
        <v>11528</v>
      </c>
      <c r="E21" s="17">
        <v>11810</v>
      </c>
      <c r="F21" s="17">
        <v>12442</v>
      </c>
      <c r="G21" s="16">
        <v>11659</v>
      </c>
      <c r="H21" s="16">
        <f t="shared" si="0"/>
        <v>11528</v>
      </c>
      <c r="I21" s="40">
        <v>2.5479701596113808</v>
      </c>
      <c r="J21" s="43">
        <v>0.1592481349757113</v>
      </c>
      <c r="K21" s="23"/>
    </row>
    <row r="22" spans="1:20" x14ac:dyDescent="0.25">
      <c r="A22" s="23"/>
      <c r="B22" s="38" t="s">
        <v>32</v>
      </c>
      <c r="C22" s="16">
        <v>13266</v>
      </c>
      <c r="D22" s="16">
        <v>14250</v>
      </c>
      <c r="E22" s="17">
        <v>13936</v>
      </c>
      <c r="F22" s="17">
        <v>14581</v>
      </c>
      <c r="G22" s="16">
        <v>14895</v>
      </c>
      <c r="H22" s="16">
        <f t="shared" si="0"/>
        <v>13266</v>
      </c>
      <c r="I22" s="40">
        <v>2.2141564902758932</v>
      </c>
      <c r="J22" s="43">
        <v>0.13838478064224333</v>
      </c>
      <c r="K22" s="23"/>
    </row>
    <row r="23" spans="1:20" x14ac:dyDescent="0.25">
      <c r="A23" s="23"/>
      <c r="B23" s="38" t="s">
        <v>28</v>
      </c>
      <c r="C23" s="16">
        <v>20410</v>
      </c>
      <c r="D23" s="16">
        <v>19500</v>
      </c>
      <c r="E23" s="17">
        <v>20406</v>
      </c>
      <c r="F23" s="17">
        <v>20609</v>
      </c>
      <c r="G23" s="16">
        <v>21481</v>
      </c>
      <c r="H23" s="16">
        <f t="shared" si="0"/>
        <v>19500</v>
      </c>
      <c r="I23" s="40">
        <v>1.5063076923076923</v>
      </c>
      <c r="J23" s="43">
        <v>5.7934911242603554E-2</v>
      </c>
      <c r="K23" s="23"/>
    </row>
    <row r="24" spans="1:20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</sheetData>
  <mergeCells count="1">
    <mergeCell ref="C2:G2"/>
  </mergeCells>
  <conditionalFormatting sqref="C4:G4">
    <cfRule type="top10" dxfId="90" priority="20" bottom="1" rank="1"/>
  </conditionalFormatting>
  <conditionalFormatting sqref="C5:G5">
    <cfRule type="top10" dxfId="89" priority="19" bottom="1" rank="1"/>
  </conditionalFormatting>
  <conditionalFormatting sqref="C6:G6">
    <cfRule type="top10" dxfId="88" priority="18" bottom="1" rank="1"/>
  </conditionalFormatting>
  <conditionalFormatting sqref="C7:G7">
    <cfRule type="top10" dxfId="87" priority="17" bottom="1" rank="1"/>
  </conditionalFormatting>
  <conditionalFormatting sqref="C8:G8">
    <cfRule type="top10" dxfId="86" priority="16" bottom="1" rank="1"/>
  </conditionalFormatting>
  <conditionalFormatting sqref="C3:G3">
    <cfRule type="top10" dxfId="85" priority="15" bottom="1" rank="1"/>
  </conditionalFormatting>
  <conditionalFormatting sqref="C9:G9">
    <cfRule type="top10" dxfId="84" priority="14" bottom="1" rank="1"/>
  </conditionalFormatting>
  <conditionalFormatting sqref="C10:G10">
    <cfRule type="top10" dxfId="83" priority="13" bottom="1" rank="1"/>
  </conditionalFormatting>
  <conditionalFormatting sqref="C11:G11">
    <cfRule type="top10" dxfId="82" priority="12" bottom="1" rank="1"/>
  </conditionalFormatting>
  <conditionalFormatting sqref="C12:G12">
    <cfRule type="top10" dxfId="81" priority="11" bottom="1" rank="1"/>
  </conditionalFormatting>
  <conditionalFormatting sqref="C13:G13">
    <cfRule type="top10" dxfId="80" priority="10" bottom="1" rank="1"/>
  </conditionalFormatting>
  <conditionalFormatting sqref="C14:G14">
    <cfRule type="top10" dxfId="79" priority="9" bottom="1" rank="1"/>
  </conditionalFormatting>
  <conditionalFormatting sqref="C15:G15">
    <cfRule type="top10" dxfId="78" priority="8" bottom="1" rank="1"/>
  </conditionalFormatting>
  <conditionalFormatting sqref="C16:G16">
    <cfRule type="top10" dxfId="77" priority="7" bottom="1" rank="1"/>
  </conditionalFormatting>
  <conditionalFormatting sqref="C17:G17">
    <cfRule type="top10" dxfId="76" priority="6" bottom="1" rank="1"/>
  </conditionalFormatting>
  <conditionalFormatting sqref="C18:G18">
    <cfRule type="top10" dxfId="75" priority="5" bottom="1" rank="1"/>
  </conditionalFormatting>
  <conditionalFormatting sqref="C19:G19">
    <cfRule type="top10" dxfId="74" priority="3" bottom="1" rank="1"/>
  </conditionalFormatting>
  <conditionalFormatting sqref="C20:G20">
    <cfRule type="top10" dxfId="73" priority="4" bottom="1" rank="1"/>
  </conditionalFormatting>
  <conditionalFormatting sqref="C21:G22">
    <cfRule type="top10" dxfId="72" priority="2" bottom="1" rank="1"/>
  </conditionalFormatting>
  <conditionalFormatting sqref="C23:G23">
    <cfRule type="top10" dxfId="71" priority="1" bottom="1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workbookViewId="0">
      <selection activeCell="Z3" sqref="Z3"/>
    </sheetView>
  </sheetViews>
  <sheetFormatPr defaultColWidth="6.140625" defaultRowHeight="15" x14ac:dyDescent="0.25"/>
  <cols>
    <col min="3" max="3" width="7" bestFit="1" customWidth="1"/>
    <col min="4" max="4" width="6.140625" customWidth="1"/>
    <col min="8" max="8" width="6.140625" customWidth="1"/>
    <col min="12" max="12" width="6.140625" customWidth="1"/>
    <col min="16" max="16" width="6.140625" customWidth="1"/>
    <col min="19" max="20" width="6.140625" customWidth="1"/>
  </cols>
  <sheetData>
    <row r="1" spans="1:36" x14ac:dyDescent="0.25">
      <c r="A1" s="23" t="s">
        <v>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36" x14ac:dyDescent="0.25">
      <c r="A2" s="23"/>
      <c r="B2" s="22" t="s">
        <v>7</v>
      </c>
      <c r="C2" s="63" t="s">
        <v>19</v>
      </c>
      <c r="D2" s="64"/>
      <c r="E2" s="64"/>
      <c r="F2" s="64"/>
      <c r="G2" s="65"/>
      <c r="H2" s="63" t="s">
        <v>20</v>
      </c>
      <c r="I2" s="64"/>
      <c r="J2" s="64"/>
      <c r="K2" s="64"/>
      <c r="L2" s="65"/>
      <c r="M2" s="68" t="s">
        <v>21</v>
      </c>
      <c r="N2" s="69"/>
      <c r="O2" s="69"/>
      <c r="P2" s="69"/>
      <c r="Q2" s="70"/>
      <c r="R2" s="68" t="s">
        <v>22</v>
      </c>
      <c r="S2" s="69"/>
      <c r="T2" s="69"/>
      <c r="U2" s="69"/>
      <c r="V2" s="70"/>
      <c r="W2" s="23"/>
    </row>
    <row r="3" spans="1:36" x14ac:dyDescent="0.25">
      <c r="A3" s="23"/>
      <c r="B3" s="27">
        <v>1</v>
      </c>
      <c r="C3" s="12">
        <v>36126</v>
      </c>
      <c r="D3" s="12">
        <v>37625</v>
      </c>
      <c r="E3" s="28">
        <v>35797</v>
      </c>
      <c r="F3" s="28">
        <v>34858</v>
      </c>
      <c r="G3" s="13">
        <v>35848</v>
      </c>
      <c r="H3" s="66" t="s">
        <v>23</v>
      </c>
      <c r="I3" s="67"/>
      <c r="J3" s="67"/>
      <c r="K3" s="67"/>
      <c r="L3" s="67"/>
      <c r="M3" s="66" t="s">
        <v>23</v>
      </c>
      <c r="N3" s="67"/>
      <c r="O3" s="67"/>
      <c r="P3" s="67"/>
      <c r="Q3" s="67"/>
      <c r="R3" s="66" t="s">
        <v>23</v>
      </c>
      <c r="S3" s="67"/>
      <c r="T3" s="67"/>
      <c r="U3" s="67"/>
      <c r="V3" s="71"/>
      <c r="W3" s="23"/>
    </row>
    <row r="4" spans="1:36" x14ac:dyDescent="0.25">
      <c r="A4" s="23"/>
      <c r="B4" s="25">
        <v>2</v>
      </c>
      <c r="C4" s="14">
        <v>22426</v>
      </c>
      <c r="D4" s="14">
        <v>22147</v>
      </c>
      <c r="E4" s="4">
        <v>22727</v>
      </c>
      <c r="F4" s="4">
        <v>21110</v>
      </c>
      <c r="G4" s="1">
        <v>21018</v>
      </c>
      <c r="H4" s="14">
        <v>20943</v>
      </c>
      <c r="I4" s="14">
        <v>21064</v>
      </c>
      <c r="J4" s="4">
        <v>21139</v>
      </c>
      <c r="K4" s="4">
        <v>22297</v>
      </c>
      <c r="L4" s="1">
        <v>20513</v>
      </c>
      <c r="M4" s="60" t="s">
        <v>23</v>
      </c>
      <c r="N4" s="61"/>
      <c r="O4" s="61"/>
      <c r="P4" s="61"/>
      <c r="Q4" s="61"/>
      <c r="R4" s="60" t="s">
        <v>23</v>
      </c>
      <c r="S4" s="61"/>
      <c r="T4" s="61"/>
      <c r="U4" s="61"/>
      <c r="V4" s="62"/>
      <c r="W4" s="23"/>
    </row>
    <row r="5" spans="1:36" x14ac:dyDescent="0.25">
      <c r="A5" s="23"/>
      <c r="B5" s="25">
        <v>4</v>
      </c>
      <c r="C5" s="14">
        <v>15817</v>
      </c>
      <c r="D5" s="14">
        <v>15676</v>
      </c>
      <c r="E5" s="4">
        <v>15450</v>
      </c>
      <c r="F5" s="4">
        <v>15473</v>
      </c>
      <c r="G5" s="1">
        <v>15699</v>
      </c>
      <c r="H5" s="14">
        <v>15826</v>
      </c>
      <c r="I5" s="14">
        <v>15821</v>
      </c>
      <c r="J5" s="4">
        <v>16033</v>
      </c>
      <c r="K5" s="4">
        <v>15035</v>
      </c>
      <c r="L5" s="1">
        <v>14720</v>
      </c>
      <c r="M5" s="14">
        <v>15445</v>
      </c>
      <c r="N5" s="14">
        <v>15658</v>
      </c>
      <c r="O5" s="4">
        <v>15103</v>
      </c>
      <c r="P5" s="4">
        <v>16142</v>
      </c>
      <c r="Q5" s="14">
        <v>16158</v>
      </c>
      <c r="R5" s="49">
        <v>17480</v>
      </c>
      <c r="S5" s="14">
        <v>16347</v>
      </c>
      <c r="T5" s="4">
        <v>16314</v>
      </c>
      <c r="U5" s="4">
        <v>15814</v>
      </c>
      <c r="V5" s="1">
        <v>16814</v>
      </c>
      <c r="W5" s="23"/>
    </row>
    <row r="6" spans="1:36" x14ac:dyDescent="0.25">
      <c r="A6" s="23"/>
      <c r="B6" s="25">
        <v>8</v>
      </c>
      <c r="C6" s="14">
        <v>17954</v>
      </c>
      <c r="D6" s="14">
        <v>17997</v>
      </c>
      <c r="E6" s="4">
        <v>18759</v>
      </c>
      <c r="F6" s="4">
        <v>16808</v>
      </c>
      <c r="G6" s="1">
        <v>17508</v>
      </c>
      <c r="H6" s="14">
        <v>10319</v>
      </c>
      <c r="I6" s="14">
        <v>11093</v>
      </c>
      <c r="J6" s="4">
        <v>10516</v>
      </c>
      <c r="K6" s="4">
        <v>10937</v>
      </c>
      <c r="L6" s="1">
        <v>10281</v>
      </c>
      <c r="M6" s="14">
        <v>11189</v>
      </c>
      <c r="N6" s="20">
        <v>11298</v>
      </c>
      <c r="O6" s="4">
        <v>11344</v>
      </c>
      <c r="P6" s="4">
        <v>11329</v>
      </c>
      <c r="Q6" s="14">
        <v>11392</v>
      </c>
      <c r="R6" s="50">
        <v>11673</v>
      </c>
      <c r="S6" s="20">
        <v>11548</v>
      </c>
      <c r="T6" s="4">
        <v>11423</v>
      </c>
      <c r="U6" s="4">
        <v>11407</v>
      </c>
      <c r="V6" s="1">
        <v>11360</v>
      </c>
      <c r="W6" s="23"/>
    </row>
    <row r="7" spans="1:36" x14ac:dyDescent="0.25">
      <c r="A7" s="23"/>
      <c r="B7" s="26">
        <v>16</v>
      </c>
      <c r="C7" s="2">
        <v>20410</v>
      </c>
      <c r="D7" s="2">
        <v>19500</v>
      </c>
      <c r="E7" s="10">
        <v>20406</v>
      </c>
      <c r="F7" s="10">
        <v>20609</v>
      </c>
      <c r="G7" s="3">
        <v>21481</v>
      </c>
      <c r="H7" s="2">
        <v>13266</v>
      </c>
      <c r="I7" s="2">
        <v>14250</v>
      </c>
      <c r="J7" s="10">
        <v>13936</v>
      </c>
      <c r="K7" s="10">
        <v>14581</v>
      </c>
      <c r="L7" s="3">
        <v>14895</v>
      </c>
      <c r="M7" s="2">
        <v>11708</v>
      </c>
      <c r="N7" s="2">
        <v>10906</v>
      </c>
      <c r="O7" s="10">
        <v>12281</v>
      </c>
      <c r="P7" s="10">
        <v>11469</v>
      </c>
      <c r="Q7" s="2">
        <v>10675</v>
      </c>
      <c r="R7" s="48">
        <v>9688</v>
      </c>
      <c r="S7" s="11">
        <v>10266</v>
      </c>
      <c r="T7" s="10">
        <v>10332</v>
      </c>
      <c r="U7" s="10">
        <v>9734</v>
      </c>
      <c r="V7" s="3">
        <v>9334</v>
      </c>
      <c r="W7" s="23"/>
    </row>
    <row r="8" spans="1:36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9"/>
      <c r="U8" s="29"/>
      <c r="V8" s="29"/>
      <c r="W8" s="23"/>
    </row>
    <row r="9" spans="1:36" x14ac:dyDescent="0.25">
      <c r="A9" s="23"/>
      <c r="B9" s="63" t="s">
        <v>3</v>
      </c>
      <c r="C9" s="64"/>
      <c r="D9" s="65"/>
      <c r="E9" s="23"/>
      <c r="F9" s="63" t="s">
        <v>4</v>
      </c>
      <c r="G9" s="64"/>
      <c r="H9" s="65"/>
      <c r="I9" s="23"/>
      <c r="J9" s="63" t="s">
        <v>5</v>
      </c>
      <c r="K9" s="64"/>
      <c r="L9" s="65"/>
      <c r="M9" s="23"/>
      <c r="N9" s="63" t="s">
        <v>6</v>
      </c>
      <c r="O9" s="64"/>
      <c r="P9" s="65"/>
      <c r="Q9" s="23"/>
      <c r="R9" s="73"/>
      <c r="S9" s="73"/>
      <c r="T9" s="9"/>
      <c r="V9" s="8"/>
    </row>
    <row r="10" spans="1:36" x14ac:dyDescent="0.25">
      <c r="A10" s="23"/>
      <c r="B10" s="37" t="s">
        <v>7</v>
      </c>
      <c r="C10" s="22" t="s">
        <v>1</v>
      </c>
      <c r="D10" s="5" t="s">
        <v>2</v>
      </c>
      <c r="E10" s="23"/>
      <c r="F10" s="37" t="s">
        <v>7</v>
      </c>
      <c r="G10" s="22" t="s">
        <v>1</v>
      </c>
      <c r="H10" s="5" t="s">
        <v>2</v>
      </c>
      <c r="I10" s="23"/>
      <c r="J10" s="37" t="s">
        <v>7</v>
      </c>
      <c r="K10" s="22" t="s">
        <v>1</v>
      </c>
      <c r="L10" s="5" t="s">
        <v>2</v>
      </c>
      <c r="M10" s="23"/>
      <c r="N10" s="22" t="s">
        <v>7</v>
      </c>
      <c r="O10" s="22" t="s">
        <v>1</v>
      </c>
      <c r="P10" s="5" t="s">
        <v>2</v>
      </c>
      <c r="Q10" s="23"/>
      <c r="R10" t="s">
        <v>39</v>
      </c>
    </row>
    <row r="11" spans="1:36" x14ac:dyDescent="0.25">
      <c r="A11" s="23"/>
      <c r="B11" s="7">
        <v>1</v>
      </c>
      <c r="C11" s="32">
        <f>MIN(C3:G3)</f>
        <v>34858</v>
      </c>
      <c r="D11" s="6" t="s">
        <v>0</v>
      </c>
      <c r="E11" s="23"/>
      <c r="F11" s="7">
        <v>1</v>
      </c>
      <c r="G11" s="25" t="s">
        <v>0</v>
      </c>
      <c r="H11" s="6" t="s">
        <v>0</v>
      </c>
      <c r="I11" s="23"/>
      <c r="J11" s="7">
        <v>1</v>
      </c>
      <c r="K11" s="25" t="s">
        <v>0</v>
      </c>
      <c r="L11" s="6" t="s">
        <v>0</v>
      </c>
      <c r="M11" s="23"/>
      <c r="N11" s="25">
        <v>1</v>
      </c>
      <c r="O11" s="25" t="s">
        <v>0</v>
      </c>
      <c r="P11" s="6" t="s">
        <v>0</v>
      </c>
      <c r="Q11" s="23"/>
      <c r="R11" t="s">
        <v>40</v>
      </c>
    </row>
    <row r="12" spans="1:36" x14ac:dyDescent="0.25">
      <c r="A12" s="23"/>
      <c r="B12" s="7">
        <v>2</v>
      </c>
      <c r="C12" s="30">
        <f>MIN(C4:G4)</f>
        <v>21018</v>
      </c>
      <c r="D12" s="33">
        <f>C11/C12</f>
        <v>1.6584832048720144</v>
      </c>
      <c r="E12" s="23"/>
      <c r="F12" s="7">
        <v>2</v>
      </c>
      <c r="G12" s="19">
        <f>MIN(H4:L4)</f>
        <v>20513</v>
      </c>
      <c r="H12" s="6" t="s">
        <v>0</v>
      </c>
      <c r="I12" s="23"/>
      <c r="J12" s="7">
        <v>2</v>
      </c>
      <c r="K12" s="25" t="s">
        <v>0</v>
      </c>
      <c r="L12" s="6" t="s">
        <v>0</v>
      </c>
      <c r="M12" s="23"/>
      <c r="N12" s="25">
        <v>2</v>
      </c>
      <c r="O12" s="25" t="s">
        <v>0</v>
      </c>
      <c r="P12" s="6" t="s">
        <v>0</v>
      </c>
      <c r="Q12" s="23"/>
      <c r="U12" s="45"/>
      <c r="V12" s="45"/>
      <c r="W12" s="45"/>
      <c r="X12" s="45"/>
      <c r="Y12" s="45"/>
    </row>
    <row r="13" spans="1:36" x14ac:dyDescent="0.25">
      <c r="A13" s="23"/>
      <c r="B13" s="7">
        <v>4</v>
      </c>
      <c r="C13" s="30">
        <f>MIN(C5:G5)</f>
        <v>15450</v>
      </c>
      <c r="D13" s="33">
        <f>C12/C13</f>
        <v>1.360388349514563</v>
      </c>
      <c r="E13" s="23"/>
      <c r="F13" s="7">
        <v>4</v>
      </c>
      <c r="G13" s="19">
        <f>MIN(H5:L5)</f>
        <v>14720</v>
      </c>
      <c r="H13" s="35">
        <f>G12/G13</f>
        <v>1.393546195652174</v>
      </c>
      <c r="I13" s="23"/>
      <c r="J13" s="7">
        <v>4</v>
      </c>
      <c r="K13" s="19">
        <f>MIN(M5:Q5)</f>
        <v>15103</v>
      </c>
      <c r="L13" s="6" t="s">
        <v>0</v>
      </c>
      <c r="M13" s="23"/>
      <c r="N13" s="25">
        <v>4</v>
      </c>
      <c r="O13" s="19">
        <f>MIN(R5:V5)</f>
        <v>15814</v>
      </c>
      <c r="P13" s="6" t="s">
        <v>0</v>
      </c>
      <c r="Q13" s="23"/>
      <c r="U13" s="45"/>
      <c r="V13" s="45"/>
      <c r="W13" s="45"/>
      <c r="X13" s="45"/>
      <c r="Y13" s="45"/>
    </row>
    <row r="14" spans="1:36" x14ac:dyDescent="0.25">
      <c r="A14" s="23"/>
      <c r="B14" s="7">
        <v>8</v>
      </c>
      <c r="C14" s="30">
        <f>MIN(C6:G6)</f>
        <v>16808</v>
      </c>
      <c r="D14" s="33">
        <f>C13/C14</f>
        <v>0.91920514040932888</v>
      </c>
      <c r="E14" s="23"/>
      <c r="F14" s="7">
        <v>8</v>
      </c>
      <c r="G14" s="19">
        <f>MIN(H6:L6)</f>
        <v>10281</v>
      </c>
      <c r="H14" s="35">
        <f>G13/G14</f>
        <v>1.4317673378076063</v>
      </c>
      <c r="I14" s="23"/>
      <c r="J14" s="7">
        <v>8</v>
      </c>
      <c r="K14" s="19">
        <f>MIN(M6:Q6)</f>
        <v>11189</v>
      </c>
      <c r="L14" s="35">
        <f>K13/K14</f>
        <v>1.349807846992582</v>
      </c>
      <c r="M14" s="23"/>
      <c r="N14" s="25">
        <v>8</v>
      </c>
      <c r="O14" s="25" t="s">
        <v>0</v>
      </c>
      <c r="P14" s="6" t="s">
        <v>0</v>
      </c>
      <c r="Q14" s="23"/>
      <c r="U14" s="45"/>
      <c r="V14" s="45"/>
      <c r="W14" s="45"/>
      <c r="X14" s="45"/>
      <c r="Y14" s="45"/>
    </row>
    <row r="15" spans="1:36" x14ac:dyDescent="0.25">
      <c r="A15" s="23"/>
      <c r="B15" s="37">
        <v>16</v>
      </c>
      <c r="C15" s="31">
        <f>MIN(C7:G7)</f>
        <v>19500</v>
      </c>
      <c r="D15" s="34">
        <f>C14/C15</f>
        <v>0.86194871794871797</v>
      </c>
      <c r="E15" s="23"/>
      <c r="F15" s="37">
        <v>16</v>
      </c>
      <c r="G15" s="21">
        <f>MIN(H7:L7)</f>
        <v>13266</v>
      </c>
      <c r="H15" s="36">
        <f>G14/G15</f>
        <v>0.77498869289914063</v>
      </c>
      <c r="I15" s="23"/>
      <c r="J15" s="37">
        <v>16</v>
      </c>
      <c r="K15" s="21">
        <f>MIN(M7:Q7)</f>
        <v>10675</v>
      </c>
      <c r="L15" s="36">
        <f>K14/K15</f>
        <v>1.0481498829039813</v>
      </c>
      <c r="M15" s="23"/>
      <c r="N15" s="26">
        <v>16</v>
      </c>
      <c r="O15" s="21">
        <f>MIN(R7:V7)</f>
        <v>9334</v>
      </c>
      <c r="P15" s="5" t="s">
        <v>0</v>
      </c>
      <c r="Q15" s="23"/>
      <c r="U15" s="45"/>
      <c r="V15" s="45"/>
      <c r="W15" s="45"/>
      <c r="X15" s="45"/>
      <c r="Y15" s="45"/>
      <c r="AA15" t="s">
        <v>65</v>
      </c>
      <c r="AI15" t="s">
        <v>66</v>
      </c>
    </row>
    <row r="16" spans="1:3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U16" s="45"/>
      <c r="V16" s="45"/>
      <c r="W16" s="45"/>
      <c r="X16" s="45"/>
      <c r="Y16" s="45"/>
      <c r="Z16" t="s">
        <v>7</v>
      </c>
      <c r="AA16" t="s">
        <v>62</v>
      </c>
      <c r="AI16" t="s">
        <v>7</v>
      </c>
      <c r="AJ16" t="s">
        <v>67</v>
      </c>
    </row>
    <row r="17" spans="1:37" x14ac:dyDescent="0.25">
      <c r="A17" t="s">
        <v>44</v>
      </c>
      <c r="H17" s="45"/>
      <c r="I17" s="45"/>
      <c r="M17" s="45"/>
      <c r="N17" s="45"/>
      <c r="O17" s="45"/>
      <c r="P17" s="45"/>
      <c r="Q17" s="45"/>
      <c r="U17" s="4"/>
      <c r="V17" s="45"/>
      <c r="W17" s="45"/>
      <c r="X17" s="45"/>
      <c r="Y17" s="4"/>
      <c r="Z17">
        <v>1</v>
      </c>
      <c r="AI17">
        <v>1</v>
      </c>
    </row>
    <row r="18" spans="1:37" x14ac:dyDescent="0.25">
      <c r="B18" s="22" t="s">
        <v>7</v>
      </c>
      <c r="C18" s="63" t="s">
        <v>19</v>
      </c>
      <c r="D18" s="64"/>
      <c r="E18" s="64"/>
      <c r="F18" s="64"/>
      <c r="G18" s="65"/>
      <c r="H18" s="63" t="s">
        <v>20</v>
      </c>
      <c r="I18" s="64"/>
      <c r="J18" s="64"/>
      <c r="K18" s="64"/>
      <c r="L18" s="65"/>
      <c r="M18" s="68" t="s">
        <v>21</v>
      </c>
      <c r="N18" s="69"/>
      <c r="O18" s="69"/>
      <c r="P18" s="69"/>
      <c r="Q18" s="70"/>
      <c r="R18" s="68" t="s">
        <v>22</v>
      </c>
      <c r="S18" s="69"/>
      <c r="T18" s="69"/>
      <c r="U18" s="69"/>
      <c r="V18" s="70"/>
      <c r="W18" s="4"/>
      <c r="X18" s="4"/>
      <c r="Y18" s="45"/>
      <c r="Z18">
        <v>2</v>
      </c>
      <c r="AI18">
        <v>2</v>
      </c>
    </row>
    <row r="19" spans="1:37" x14ac:dyDescent="0.25">
      <c r="B19" s="27">
        <v>1</v>
      </c>
      <c r="C19" s="12">
        <v>42279</v>
      </c>
      <c r="D19" s="12">
        <v>42141</v>
      </c>
      <c r="E19" s="28">
        <v>41037</v>
      </c>
      <c r="F19" s="28">
        <v>40604</v>
      </c>
      <c r="G19" s="13">
        <v>41388</v>
      </c>
      <c r="H19" s="66" t="s">
        <v>23</v>
      </c>
      <c r="I19" s="67"/>
      <c r="J19" s="67"/>
      <c r="K19" s="67"/>
      <c r="L19" s="67"/>
      <c r="M19" s="66" t="s">
        <v>23</v>
      </c>
      <c r="N19" s="67"/>
      <c r="O19" s="67"/>
      <c r="P19" s="67"/>
      <c r="Q19" s="67"/>
      <c r="R19" s="66" t="s">
        <v>23</v>
      </c>
      <c r="S19" s="67"/>
      <c r="T19" s="67"/>
      <c r="U19" s="67"/>
      <c r="V19" s="71"/>
      <c r="Z19">
        <v>4</v>
      </c>
      <c r="AA19">
        <v>24250</v>
      </c>
      <c r="AB19">
        <v>24212</v>
      </c>
      <c r="AI19">
        <v>4</v>
      </c>
      <c r="AJ19">
        <v>20154</v>
      </c>
      <c r="AK19">
        <v>19799</v>
      </c>
    </row>
    <row r="20" spans="1:37" x14ac:dyDescent="0.25">
      <c r="B20" s="25">
        <v>2</v>
      </c>
      <c r="C20" s="14">
        <v>28396</v>
      </c>
      <c r="D20" s="14">
        <v>27813</v>
      </c>
      <c r="E20" s="4">
        <v>28013</v>
      </c>
      <c r="F20" s="4">
        <v>29224</v>
      </c>
      <c r="G20" s="1">
        <v>28225</v>
      </c>
      <c r="H20" s="4">
        <v>26065</v>
      </c>
      <c r="I20" s="4">
        <v>26156</v>
      </c>
      <c r="J20" s="4">
        <v>26068</v>
      </c>
      <c r="K20" s="4">
        <v>25947</v>
      </c>
      <c r="L20" s="1">
        <v>25863</v>
      </c>
      <c r="M20" s="60" t="s">
        <v>23</v>
      </c>
      <c r="N20" s="61"/>
      <c r="O20" s="61"/>
      <c r="P20" s="61"/>
      <c r="Q20" s="61"/>
      <c r="R20" s="60" t="s">
        <v>23</v>
      </c>
      <c r="S20" s="61"/>
      <c r="T20" s="61"/>
      <c r="U20" s="61"/>
      <c r="V20" s="62"/>
      <c r="Z20">
        <v>8</v>
      </c>
      <c r="AI20">
        <v>8</v>
      </c>
    </row>
    <row r="21" spans="1:37" x14ac:dyDescent="0.25">
      <c r="B21" s="25">
        <v>4</v>
      </c>
      <c r="C21" s="14">
        <v>27115</v>
      </c>
      <c r="D21" s="14">
        <v>26628</v>
      </c>
      <c r="E21" s="4">
        <v>29028</v>
      </c>
      <c r="F21" s="4">
        <v>28810</v>
      </c>
      <c r="G21" s="1">
        <v>26819</v>
      </c>
      <c r="H21" s="14">
        <v>20682</v>
      </c>
      <c r="I21" s="14">
        <v>20971</v>
      </c>
      <c r="J21" s="4">
        <v>21783</v>
      </c>
      <c r="K21" s="4">
        <v>20776</v>
      </c>
      <c r="L21" s="1">
        <v>21455</v>
      </c>
      <c r="M21" s="14"/>
      <c r="N21" s="14"/>
      <c r="O21" s="4"/>
      <c r="P21" s="4"/>
      <c r="Q21" s="14"/>
      <c r="R21" s="49"/>
      <c r="S21" s="14"/>
      <c r="T21" s="4"/>
      <c r="U21" s="4"/>
      <c r="V21" s="1"/>
      <c r="Z21">
        <v>16</v>
      </c>
      <c r="AI21">
        <v>16</v>
      </c>
      <c r="AJ21">
        <v>26121</v>
      </c>
      <c r="AK21">
        <v>25990</v>
      </c>
    </row>
    <row r="22" spans="1:37" x14ac:dyDescent="0.25">
      <c r="B22" s="25">
        <v>8</v>
      </c>
      <c r="C22" s="14">
        <v>42867</v>
      </c>
      <c r="D22" s="14">
        <v>42109</v>
      </c>
      <c r="E22" s="4">
        <v>42768</v>
      </c>
      <c r="F22" s="4">
        <v>42524</v>
      </c>
      <c r="G22" s="1">
        <v>43612</v>
      </c>
      <c r="H22" s="14">
        <v>21760</v>
      </c>
      <c r="I22" s="14">
        <v>21610</v>
      </c>
      <c r="J22" s="4">
        <v>21844</v>
      </c>
      <c r="K22" s="4">
        <v>21512</v>
      </c>
      <c r="L22" s="1">
        <v>21631</v>
      </c>
      <c r="M22" s="14"/>
      <c r="N22" s="20"/>
      <c r="O22" s="4"/>
      <c r="P22" s="4"/>
      <c r="Q22" s="14"/>
      <c r="R22" s="50"/>
      <c r="S22" s="20"/>
      <c r="T22" s="4"/>
      <c r="U22" s="4"/>
      <c r="V22" s="1"/>
    </row>
    <row r="23" spans="1:37" x14ac:dyDescent="0.25">
      <c r="B23" s="26">
        <v>16</v>
      </c>
      <c r="C23" s="2">
        <v>89302</v>
      </c>
      <c r="D23" s="2">
        <v>88569</v>
      </c>
      <c r="E23" s="10">
        <v>89642</v>
      </c>
      <c r="F23" s="10">
        <v>89118</v>
      </c>
      <c r="G23" s="3">
        <v>90109</v>
      </c>
      <c r="H23" s="2">
        <v>39802</v>
      </c>
      <c r="I23" s="2">
        <v>39761</v>
      </c>
      <c r="J23" s="10">
        <v>40046</v>
      </c>
      <c r="K23" s="10">
        <v>40557</v>
      </c>
      <c r="L23" s="3">
        <v>40256</v>
      </c>
      <c r="M23" s="2"/>
      <c r="N23" s="2"/>
      <c r="O23" s="10"/>
      <c r="P23" s="10"/>
      <c r="Q23" s="2"/>
      <c r="R23" s="48"/>
      <c r="S23" s="11"/>
      <c r="T23" s="10"/>
      <c r="U23" s="10"/>
      <c r="V23" s="3"/>
      <c r="Z23" t="s">
        <v>7</v>
      </c>
      <c r="AA23" t="s">
        <v>63</v>
      </c>
      <c r="AI23" t="s">
        <v>7</v>
      </c>
      <c r="AJ23" t="s">
        <v>63</v>
      </c>
    </row>
    <row r="24" spans="1:37" x14ac:dyDescent="0.25">
      <c r="A24" t="s">
        <v>46</v>
      </c>
      <c r="C24">
        <v>89302</v>
      </c>
      <c r="H24" s="45"/>
      <c r="I24" s="45"/>
      <c r="Z24">
        <v>1</v>
      </c>
      <c r="AI24">
        <v>1</v>
      </c>
    </row>
    <row r="25" spans="1:37" x14ac:dyDescent="0.25">
      <c r="A25" t="s">
        <v>45</v>
      </c>
      <c r="C25">
        <v>341398</v>
      </c>
      <c r="H25" s="45"/>
      <c r="I25" s="45"/>
      <c r="Z25">
        <v>2</v>
      </c>
      <c r="AI25">
        <v>2</v>
      </c>
    </row>
    <row r="26" spans="1:37" x14ac:dyDescent="0.25">
      <c r="H26" s="45"/>
      <c r="I26" s="45"/>
      <c r="Z26">
        <v>4</v>
      </c>
      <c r="AA26">
        <v>23791</v>
      </c>
      <c r="AB26">
        <v>24525</v>
      </c>
      <c r="AI26">
        <v>4</v>
      </c>
      <c r="AJ26">
        <v>16969</v>
      </c>
      <c r="AK26">
        <v>16953</v>
      </c>
    </row>
    <row r="27" spans="1:37" x14ac:dyDescent="0.25">
      <c r="A27" t="s">
        <v>48</v>
      </c>
      <c r="C27" s="56" t="s">
        <v>47</v>
      </c>
      <c r="H27" s="45"/>
      <c r="I27" s="45"/>
      <c r="Z27">
        <v>8</v>
      </c>
      <c r="AI27">
        <v>8</v>
      </c>
    </row>
    <row r="28" spans="1:37" x14ac:dyDescent="0.25">
      <c r="A28" t="s">
        <v>50</v>
      </c>
      <c r="C28" s="56" t="s">
        <v>49</v>
      </c>
      <c r="H28" s="45"/>
      <c r="I28" s="45"/>
      <c r="Z28">
        <v>16</v>
      </c>
      <c r="AI28">
        <v>16</v>
      </c>
      <c r="AJ28">
        <v>23296</v>
      </c>
      <c r="AK28">
        <v>23541</v>
      </c>
    </row>
    <row r="29" spans="1:37" x14ac:dyDescent="0.25">
      <c r="H29" s="45"/>
      <c r="I29" s="45"/>
    </row>
    <row r="30" spans="1:37" x14ac:dyDescent="0.25">
      <c r="E30" s="72" t="s">
        <v>3</v>
      </c>
      <c r="F30" s="72"/>
      <c r="G30" s="72"/>
      <c r="H30" s="72"/>
      <c r="I30" s="72"/>
      <c r="Z30" t="s">
        <v>7</v>
      </c>
      <c r="AA30" t="s">
        <v>64</v>
      </c>
      <c r="AI30" t="s">
        <v>7</v>
      </c>
      <c r="AJ30" t="s">
        <v>64</v>
      </c>
    </row>
    <row r="31" spans="1:37" x14ac:dyDescent="0.25">
      <c r="E31" s="57" t="s">
        <v>55</v>
      </c>
      <c r="F31" s="57" t="s">
        <v>56</v>
      </c>
      <c r="G31" s="57" t="s">
        <v>57</v>
      </c>
      <c r="H31" s="57" t="s">
        <v>58</v>
      </c>
      <c r="I31" s="57" t="s">
        <v>59</v>
      </c>
      <c r="Z31">
        <v>1</v>
      </c>
      <c r="AI31">
        <v>1</v>
      </c>
    </row>
    <row r="32" spans="1:37" x14ac:dyDescent="0.25">
      <c r="D32" s="55" t="s">
        <v>51</v>
      </c>
      <c r="E32" s="57">
        <v>35919</v>
      </c>
      <c r="F32" s="57">
        <v>21857</v>
      </c>
      <c r="G32" s="57">
        <v>18523</v>
      </c>
      <c r="H32" s="57">
        <v>17931</v>
      </c>
      <c r="I32" s="57">
        <v>24553</v>
      </c>
      <c r="Z32">
        <v>2</v>
      </c>
      <c r="AI32">
        <v>2</v>
      </c>
    </row>
    <row r="33" spans="4:37" x14ac:dyDescent="0.25">
      <c r="D33" s="55" t="s">
        <v>52</v>
      </c>
      <c r="E33" s="57">
        <v>34385</v>
      </c>
      <c r="F33" s="57">
        <v>20939</v>
      </c>
      <c r="G33" s="57">
        <v>14984</v>
      </c>
      <c r="H33" s="57">
        <v>12541</v>
      </c>
      <c r="I33" s="57">
        <v>15417</v>
      </c>
      <c r="Z33">
        <v>4</v>
      </c>
      <c r="AA33">
        <v>23829</v>
      </c>
      <c r="AB33">
        <v>24298</v>
      </c>
      <c r="AI33">
        <v>4</v>
      </c>
      <c r="AJ33">
        <v>19472</v>
      </c>
      <c r="AK33">
        <v>18823</v>
      </c>
    </row>
    <row r="34" spans="4:37" x14ac:dyDescent="0.25">
      <c r="D34" s="55" t="s">
        <v>53</v>
      </c>
      <c r="E34" s="57">
        <f>E32-E33</f>
        <v>1534</v>
      </c>
      <c r="F34" s="57">
        <f t="shared" ref="F34:H34" si="0">F32-F33</f>
        <v>918</v>
      </c>
      <c r="G34" s="57">
        <f t="shared" si="0"/>
        <v>3539</v>
      </c>
      <c r="H34" s="57">
        <f t="shared" si="0"/>
        <v>5390</v>
      </c>
      <c r="I34" s="57">
        <f>I32-I33</f>
        <v>9136</v>
      </c>
      <c r="Z34">
        <v>8</v>
      </c>
      <c r="AI34">
        <v>8</v>
      </c>
    </row>
    <row r="35" spans="4:37" x14ac:dyDescent="0.25">
      <c r="D35" s="55" t="s">
        <v>54</v>
      </c>
      <c r="E35" s="57">
        <f>E34/1</f>
        <v>1534</v>
      </c>
      <c r="F35" s="57">
        <f>F34/2</f>
        <v>459</v>
      </c>
      <c r="G35" s="57">
        <f>G34/4</f>
        <v>884.75</v>
      </c>
      <c r="H35" s="57">
        <f>H34/8</f>
        <v>673.75</v>
      </c>
      <c r="I35" s="57">
        <f>I34/16</f>
        <v>571</v>
      </c>
      <c r="Z35">
        <v>16</v>
      </c>
      <c r="AA35">
        <v>46530</v>
      </c>
      <c r="AI35">
        <v>16</v>
      </c>
      <c r="AJ35">
        <v>23284</v>
      </c>
      <c r="AK35">
        <v>23077</v>
      </c>
    </row>
    <row r="37" spans="4:37" x14ac:dyDescent="0.25">
      <c r="E37" t="s">
        <v>60</v>
      </c>
    </row>
    <row r="38" spans="4:37" x14ac:dyDescent="0.25">
      <c r="E38" t="s">
        <v>61</v>
      </c>
    </row>
  </sheetData>
  <sortState ref="Y7:Y16">
    <sortCondition descending="1" ref="Y7:Y16"/>
  </sortState>
  <mergeCells count="24">
    <mergeCell ref="E30:I30"/>
    <mergeCell ref="R9:S9"/>
    <mergeCell ref="C2:G2"/>
    <mergeCell ref="H2:L2"/>
    <mergeCell ref="M2:Q2"/>
    <mergeCell ref="R2:V2"/>
    <mergeCell ref="H3:L3"/>
    <mergeCell ref="B9:D9"/>
    <mergeCell ref="F9:H9"/>
    <mergeCell ref="J9:L9"/>
    <mergeCell ref="N9:P9"/>
    <mergeCell ref="R4:V4"/>
    <mergeCell ref="R3:V3"/>
    <mergeCell ref="M3:Q3"/>
    <mergeCell ref="M4:Q4"/>
    <mergeCell ref="M20:Q20"/>
    <mergeCell ref="R20:V20"/>
    <mergeCell ref="C18:G18"/>
    <mergeCell ref="H18:L18"/>
    <mergeCell ref="H19:L19"/>
    <mergeCell ref="M18:Q18"/>
    <mergeCell ref="R18:V18"/>
    <mergeCell ref="M19:Q19"/>
    <mergeCell ref="R19:V19"/>
  </mergeCells>
  <conditionalFormatting sqref="C3:G3">
    <cfRule type="top10" dxfId="70" priority="56" bottom="1" rank="1"/>
  </conditionalFormatting>
  <conditionalFormatting sqref="C4:G4">
    <cfRule type="top10" dxfId="69" priority="55" bottom="1" rank="1"/>
  </conditionalFormatting>
  <conditionalFormatting sqref="C5:G5">
    <cfRule type="top10" dxfId="68" priority="54" bottom="1" rank="1"/>
  </conditionalFormatting>
  <conditionalFormatting sqref="C6:G6">
    <cfRule type="top10" dxfId="67" priority="53" bottom="1" rank="1"/>
  </conditionalFormatting>
  <conditionalFormatting sqref="C7:G7">
    <cfRule type="top10" dxfId="66" priority="52" bottom="1" rank="1"/>
  </conditionalFormatting>
  <conditionalFormatting sqref="H4:L4">
    <cfRule type="top10" dxfId="65" priority="50" bottom="1" rank="1"/>
  </conditionalFormatting>
  <conditionalFormatting sqref="H5:L5">
    <cfRule type="top10" dxfId="64" priority="49" bottom="1" rank="1"/>
  </conditionalFormatting>
  <conditionalFormatting sqref="H6:L6">
    <cfRule type="top10" dxfId="63" priority="48" bottom="1" rank="1"/>
  </conditionalFormatting>
  <conditionalFormatting sqref="H7:L7">
    <cfRule type="top10" dxfId="62" priority="47" bottom="1" rank="1"/>
  </conditionalFormatting>
  <conditionalFormatting sqref="M5:Q5">
    <cfRule type="top10" dxfId="61" priority="44" bottom="1" rank="1"/>
  </conditionalFormatting>
  <conditionalFormatting sqref="M6:Q6">
    <cfRule type="top10" dxfId="60" priority="32" bottom="1" rank="1"/>
  </conditionalFormatting>
  <conditionalFormatting sqref="M7:Q7">
    <cfRule type="top10" dxfId="59" priority="42" bottom="1" rank="1"/>
  </conditionalFormatting>
  <conditionalFormatting sqref="H3">
    <cfRule type="top10" dxfId="58" priority="40" bottom="1" rank="1"/>
  </conditionalFormatting>
  <conditionalFormatting sqref="R5:V5">
    <cfRule type="top10" dxfId="57" priority="38" bottom="1" rank="1"/>
  </conditionalFormatting>
  <conditionalFormatting sqref="R7:V7">
    <cfRule type="top10" dxfId="56" priority="34" bottom="1" rank="1"/>
  </conditionalFormatting>
  <conditionalFormatting sqref="M3">
    <cfRule type="top10" dxfId="55" priority="25" bottom="1" rank="1"/>
  </conditionalFormatting>
  <conditionalFormatting sqref="M4">
    <cfRule type="top10" dxfId="54" priority="24" bottom="1" rank="1"/>
  </conditionalFormatting>
  <conditionalFormatting sqref="R3">
    <cfRule type="top10" dxfId="53" priority="23" bottom="1" rank="1"/>
  </conditionalFormatting>
  <conditionalFormatting sqref="R4">
    <cfRule type="top10" dxfId="52" priority="22" bottom="1" rank="1"/>
  </conditionalFormatting>
  <conditionalFormatting sqref="R6:V6">
    <cfRule type="top10" dxfId="51" priority="21" bottom="1" rank="1"/>
  </conditionalFormatting>
  <conditionalFormatting sqref="C19:G19">
    <cfRule type="top10" dxfId="50" priority="20" bottom="1" rank="1"/>
  </conditionalFormatting>
  <conditionalFormatting sqref="C20:G20">
    <cfRule type="top10" dxfId="49" priority="19" bottom="1" rank="1"/>
  </conditionalFormatting>
  <conditionalFormatting sqref="C21:G21">
    <cfRule type="top10" dxfId="48" priority="18" bottom="1" rank="1"/>
  </conditionalFormatting>
  <conditionalFormatting sqref="C22:G22">
    <cfRule type="top10" dxfId="47" priority="17" bottom="1" rank="1"/>
  </conditionalFormatting>
  <conditionalFormatting sqref="C23:G23">
    <cfRule type="top10" dxfId="46" priority="16" bottom="1" rank="1"/>
  </conditionalFormatting>
  <conditionalFormatting sqref="H20:L20">
    <cfRule type="top10" dxfId="45" priority="15" bottom="1" rank="1"/>
  </conditionalFormatting>
  <conditionalFormatting sqref="H21:L21">
    <cfRule type="top10" dxfId="44" priority="14" bottom="1" rank="1"/>
  </conditionalFormatting>
  <conditionalFormatting sqref="H22:L22">
    <cfRule type="top10" dxfId="43" priority="13" bottom="1" rank="1"/>
  </conditionalFormatting>
  <conditionalFormatting sqref="H23:L23">
    <cfRule type="top10" dxfId="42" priority="12" bottom="1" rank="1"/>
  </conditionalFormatting>
  <conditionalFormatting sqref="H19">
    <cfRule type="top10" dxfId="41" priority="11" bottom="1" rank="1"/>
  </conditionalFormatting>
  <conditionalFormatting sqref="M21:Q21">
    <cfRule type="top10" dxfId="40" priority="10" bottom="1" rank="1"/>
  </conditionalFormatting>
  <conditionalFormatting sqref="M22:Q22">
    <cfRule type="top10" dxfId="39" priority="6" bottom="1" rank="1"/>
  </conditionalFormatting>
  <conditionalFormatting sqref="M23:Q23">
    <cfRule type="top10" dxfId="38" priority="9" bottom="1" rank="1"/>
  </conditionalFormatting>
  <conditionalFormatting sqref="R21:V21">
    <cfRule type="top10" dxfId="37" priority="8" bottom="1" rank="1"/>
  </conditionalFormatting>
  <conditionalFormatting sqref="R23:V23">
    <cfRule type="top10" dxfId="36" priority="7" bottom="1" rank="1"/>
  </conditionalFormatting>
  <conditionalFormatting sqref="M19">
    <cfRule type="top10" dxfId="35" priority="5" bottom="1" rank="1"/>
  </conditionalFormatting>
  <conditionalFormatting sqref="M20">
    <cfRule type="top10" dxfId="34" priority="4" bottom="1" rank="1"/>
  </conditionalFormatting>
  <conditionalFormatting sqref="R19">
    <cfRule type="top10" dxfId="33" priority="3" bottom="1" rank="1"/>
  </conditionalFormatting>
  <conditionalFormatting sqref="R20">
    <cfRule type="top10" dxfId="32" priority="2" bottom="1" rank="1"/>
  </conditionalFormatting>
  <conditionalFormatting sqref="R22:V22">
    <cfRule type="top10" dxfId="31" priority="1" bottom="1" rank="1"/>
  </conditionalFormatting>
  <hyperlinks>
    <hyperlink ref="C27" r:id="rId1"/>
    <hyperlink ref="C28" r:id="rId2"/>
  </hyperlinks>
  <pageMargins left="0.7" right="0.7" top="0.75" bottom="0.75" header="0.3" footer="0.3"/>
  <pageSetup paperSize="9" orientation="portrait" r:id="rId3"/>
  <ignoredErrors>
    <ignoredError sqref="C11:O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O34" sqref="O34"/>
    </sheetView>
  </sheetViews>
  <sheetFormatPr defaultRowHeight="15" x14ac:dyDescent="0.25"/>
  <cols>
    <col min="2" max="2" width="17.5703125" bestFit="1" customWidth="1"/>
    <col min="3" max="8" width="6" bestFit="1" customWidth="1"/>
    <col min="9" max="9" width="8.85546875" bestFit="1" customWidth="1"/>
    <col min="10" max="10" width="9.5703125" bestFit="1" customWidth="1"/>
    <col min="11" max="11" width="10.140625" bestFit="1" customWidth="1"/>
    <col min="21" max="21" width="17.5703125" bestFit="1" customWidth="1"/>
    <col min="22" max="27" width="6" bestFit="1" customWidth="1"/>
    <col min="28" max="28" width="8.85546875" bestFit="1" customWidth="1"/>
    <col min="29" max="29" width="9.5703125" bestFit="1" customWidth="1"/>
  </cols>
  <sheetData>
    <row r="1" spans="1:30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 x14ac:dyDescent="0.25">
      <c r="A2" s="23"/>
      <c r="B2" s="24" t="s">
        <v>15</v>
      </c>
      <c r="C2" s="59" t="s">
        <v>16</v>
      </c>
      <c r="D2" s="59"/>
      <c r="E2" s="59"/>
      <c r="F2" s="59"/>
      <c r="G2" s="59"/>
      <c r="H2" s="24" t="s">
        <v>17</v>
      </c>
      <c r="I2" s="24" t="s">
        <v>18</v>
      </c>
      <c r="J2" s="24" t="s">
        <v>38</v>
      </c>
      <c r="T2" s="23"/>
      <c r="U2" s="58" t="s">
        <v>15</v>
      </c>
      <c r="V2" s="59" t="s">
        <v>16</v>
      </c>
      <c r="W2" s="59"/>
      <c r="X2" s="59"/>
      <c r="Y2" s="59"/>
      <c r="Z2" s="59"/>
      <c r="AA2" s="58" t="s">
        <v>17</v>
      </c>
      <c r="AB2" s="58" t="s">
        <v>18</v>
      </c>
      <c r="AC2" s="58" t="s">
        <v>38</v>
      </c>
      <c r="AD2" s="23"/>
    </row>
    <row r="3" spans="1:30" x14ac:dyDescent="0.25">
      <c r="A3" s="23"/>
      <c r="B3" s="15" t="s">
        <v>9</v>
      </c>
      <c r="C3" s="16">
        <v>27469</v>
      </c>
      <c r="D3" s="16">
        <v>27702</v>
      </c>
      <c r="E3" s="17">
        <v>27039</v>
      </c>
      <c r="F3" s="17">
        <v>27094</v>
      </c>
      <c r="G3" s="16">
        <v>27229</v>
      </c>
      <c r="H3" s="16">
        <f t="shared" ref="H3:H8" si="0">MIN(C3:G3)</f>
        <v>27039</v>
      </c>
      <c r="I3" s="22" t="s">
        <v>0</v>
      </c>
      <c r="J3" s="41" t="s">
        <v>0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15" t="s">
        <v>10</v>
      </c>
      <c r="V3" s="16">
        <v>27647</v>
      </c>
      <c r="W3" s="16">
        <v>27445</v>
      </c>
      <c r="X3" s="17">
        <v>27744</v>
      </c>
      <c r="Y3" s="17">
        <v>27410</v>
      </c>
      <c r="Z3" s="16">
        <v>28164</v>
      </c>
      <c r="AA3" s="16">
        <f>MIN(V3:Z3)</f>
        <v>27410</v>
      </c>
      <c r="AB3" s="18">
        <f>$H$3/AA3</f>
        <v>0.98646479387085007</v>
      </c>
      <c r="AC3" s="42">
        <f>AB3/1</f>
        <v>0.98646479387085007</v>
      </c>
      <c r="AD3" s="23"/>
    </row>
    <row r="4" spans="1:30" x14ac:dyDescent="0.25">
      <c r="A4" s="23"/>
      <c r="B4" s="15" t="s">
        <v>10</v>
      </c>
      <c r="C4" s="16">
        <v>27647</v>
      </c>
      <c r="D4" s="16">
        <v>27445</v>
      </c>
      <c r="E4" s="17">
        <v>27744</v>
      </c>
      <c r="F4" s="17">
        <v>27410</v>
      </c>
      <c r="G4" s="16">
        <v>28164</v>
      </c>
      <c r="H4" s="16">
        <f t="shared" si="0"/>
        <v>27410</v>
      </c>
      <c r="I4" s="18">
        <f>$H$3/H4</f>
        <v>0.98646479387085007</v>
      </c>
      <c r="J4" s="42">
        <f>I4/1</f>
        <v>0.98646479387085007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38" t="s">
        <v>24</v>
      </c>
      <c r="V4" s="16">
        <v>36126</v>
      </c>
      <c r="W4" s="16">
        <v>37625</v>
      </c>
      <c r="X4" s="17">
        <v>35797</v>
      </c>
      <c r="Y4" s="17">
        <v>34858</v>
      </c>
      <c r="Z4" s="16">
        <v>35848</v>
      </c>
      <c r="AA4" s="16">
        <f>MIN(V4:Z4)</f>
        <v>34858</v>
      </c>
      <c r="AB4" s="18">
        <f t="shared" ref="AB4:AB12" si="1">$H$3/AA4</f>
        <v>0.77568994205060526</v>
      </c>
      <c r="AC4" s="42">
        <f>AB4/1</f>
        <v>0.77568994205060526</v>
      </c>
      <c r="AD4" s="23"/>
    </row>
    <row r="5" spans="1:30" x14ac:dyDescent="0.25">
      <c r="A5" s="23"/>
      <c r="B5" s="15" t="s">
        <v>11</v>
      </c>
      <c r="C5" s="16">
        <v>16818</v>
      </c>
      <c r="D5" s="16">
        <v>16595</v>
      </c>
      <c r="E5" s="17">
        <v>17936</v>
      </c>
      <c r="F5" s="17">
        <v>16000</v>
      </c>
      <c r="G5" s="16">
        <v>15889</v>
      </c>
      <c r="H5" s="16">
        <f t="shared" si="0"/>
        <v>15889</v>
      </c>
      <c r="I5" s="18">
        <f t="shared" ref="I5:I22" si="2">$H$3/H5</f>
        <v>1.7017433444521366</v>
      </c>
      <c r="J5" s="42">
        <f>I5/2</f>
        <v>0.8508716722260683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15" t="s">
        <v>11</v>
      </c>
      <c r="V5" s="16">
        <v>16818</v>
      </c>
      <c r="W5" s="16">
        <v>16595</v>
      </c>
      <c r="X5" s="17">
        <v>17936</v>
      </c>
      <c r="Y5" s="17">
        <v>16000</v>
      </c>
      <c r="Z5" s="16">
        <v>15889</v>
      </c>
      <c r="AA5" s="16">
        <f>MIN(V5:Z5)</f>
        <v>15889</v>
      </c>
      <c r="AB5" s="18">
        <f t="shared" si="1"/>
        <v>1.7017433444521366</v>
      </c>
      <c r="AC5" s="42">
        <f>AB5/2</f>
        <v>0.8508716722260683</v>
      </c>
      <c r="AD5" s="23"/>
    </row>
    <row r="6" spans="1:30" x14ac:dyDescent="0.25">
      <c r="A6" s="23"/>
      <c r="B6" s="15" t="s">
        <v>12</v>
      </c>
      <c r="C6" s="16">
        <v>15299</v>
      </c>
      <c r="D6" s="16">
        <v>14717</v>
      </c>
      <c r="E6" s="17">
        <v>15496</v>
      </c>
      <c r="F6" s="17">
        <v>15372</v>
      </c>
      <c r="G6" s="16">
        <v>14936</v>
      </c>
      <c r="H6" s="16">
        <f t="shared" si="0"/>
        <v>14717</v>
      </c>
      <c r="I6" s="18">
        <f t="shared" si="2"/>
        <v>1.8372630291499625</v>
      </c>
      <c r="J6" s="42">
        <f>I6/4</f>
        <v>0.45931575728749063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38" t="s">
        <v>25</v>
      </c>
      <c r="V6" s="16">
        <v>22426</v>
      </c>
      <c r="W6" s="16">
        <v>22147</v>
      </c>
      <c r="X6" s="17">
        <v>22727</v>
      </c>
      <c r="Y6" s="17">
        <v>21110</v>
      </c>
      <c r="Z6" s="16">
        <v>21018</v>
      </c>
      <c r="AA6" s="16">
        <f>MIN(V6:Z6)</f>
        <v>21018</v>
      </c>
      <c r="AB6" s="18">
        <f t="shared" si="1"/>
        <v>1.2864687410790752</v>
      </c>
      <c r="AC6" s="42">
        <f>AB6/2</f>
        <v>0.64323437053953758</v>
      </c>
      <c r="AD6" s="23"/>
    </row>
    <row r="7" spans="1:30" x14ac:dyDescent="0.25">
      <c r="A7" s="23"/>
      <c r="B7" s="15" t="s">
        <v>13</v>
      </c>
      <c r="C7" s="16">
        <v>12370</v>
      </c>
      <c r="D7" s="16">
        <v>13499</v>
      </c>
      <c r="E7" s="17">
        <v>13489</v>
      </c>
      <c r="F7" s="17">
        <v>12697</v>
      </c>
      <c r="G7" s="16">
        <v>13614</v>
      </c>
      <c r="H7" s="16">
        <f t="shared" si="0"/>
        <v>12370</v>
      </c>
      <c r="I7" s="18">
        <f t="shared" si="2"/>
        <v>2.1858528698464026</v>
      </c>
      <c r="J7" s="42">
        <f>I7/8</f>
        <v>0.27323160873080032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15" t="s">
        <v>12</v>
      </c>
      <c r="V7" s="16">
        <v>15299</v>
      </c>
      <c r="W7" s="16">
        <v>14717</v>
      </c>
      <c r="X7" s="17">
        <v>15496</v>
      </c>
      <c r="Y7" s="17">
        <v>15372</v>
      </c>
      <c r="Z7" s="16">
        <v>14936</v>
      </c>
      <c r="AA7" s="16">
        <f>MIN(V7:Z7)</f>
        <v>14717</v>
      </c>
      <c r="AB7" s="18">
        <f t="shared" si="1"/>
        <v>1.8372630291499625</v>
      </c>
      <c r="AC7" s="42">
        <f>AB7/4</f>
        <v>0.45931575728749063</v>
      </c>
      <c r="AD7" s="23"/>
    </row>
    <row r="8" spans="1:30" x14ac:dyDescent="0.25">
      <c r="A8" s="23"/>
      <c r="B8" s="15" t="s">
        <v>14</v>
      </c>
      <c r="C8" s="16">
        <v>11993</v>
      </c>
      <c r="D8" s="16">
        <v>11528</v>
      </c>
      <c r="E8" s="17">
        <v>11810</v>
      </c>
      <c r="F8" s="17">
        <v>12442</v>
      </c>
      <c r="G8" s="16">
        <v>11659</v>
      </c>
      <c r="H8" s="16">
        <f t="shared" si="0"/>
        <v>11528</v>
      </c>
      <c r="I8" s="18">
        <f t="shared" si="2"/>
        <v>2.3455065926439973</v>
      </c>
      <c r="J8" s="42">
        <f>I8/16</f>
        <v>0.14659416204024983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38" t="s">
        <v>26</v>
      </c>
      <c r="V8" s="16">
        <v>15817</v>
      </c>
      <c r="W8" s="16">
        <v>15676</v>
      </c>
      <c r="X8" s="17">
        <v>15450</v>
      </c>
      <c r="Y8" s="17">
        <v>15473</v>
      </c>
      <c r="Z8" s="16">
        <v>15699</v>
      </c>
      <c r="AA8" s="16">
        <f>MIN(V8:Z8)</f>
        <v>15450</v>
      </c>
      <c r="AB8" s="18">
        <f t="shared" si="1"/>
        <v>1.7500970873786408</v>
      </c>
      <c r="AC8" s="42">
        <f>AB8/4</f>
        <v>0.4375242718446602</v>
      </c>
      <c r="AD8" s="23"/>
    </row>
    <row r="9" spans="1:30" x14ac:dyDescent="0.25">
      <c r="A9" s="23"/>
      <c r="B9" s="38" t="s">
        <v>24</v>
      </c>
      <c r="C9" s="16">
        <v>36126</v>
      </c>
      <c r="D9" s="16">
        <v>37625</v>
      </c>
      <c r="E9" s="17">
        <v>35797</v>
      </c>
      <c r="F9" s="17">
        <v>34858</v>
      </c>
      <c r="G9" s="16">
        <v>35848</v>
      </c>
      <c r="H9" s="16">
        <f t="shared" ref="H9:H22" si="3">MIN(C9:G9)</f>
        <v>34858</v>
      </c>
      <c r="I9" s="18">
        <f t="shared" si="2"/>
        <v>0.77568994205060526</v>
      </c>
      <c r="J9" s="42">
        <f>I9/1</f>
        <v>0.77568994205060526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15" t="s">
        <v>13</v>
      </c>
      <c r="V9" s="16">
        <v>12370</v>
      </c>
      <c r="W9" s="16">
        <v>13499</v>
      </c>
      <c r="X9" s="17">
        <v>13489</v>
      </c>
      <c r="Y9" s="17">
        <v>12697</v>
      </c>
      <c r="Z9" s="16">
        <v>13614</v>
      </c>
      <c r="AA9" s="16">
        <f>MIN(V9:Z9)</f>
        <v>12370</v>
      </c>
      <c r="AB9" s="18">
        <f t="shared" si="1"/>
        <v>2.1858528698464026</v>
      </c>
      <c r="AC9" s="42">
        <f>AB9/8</f>
        <v>0.27323160873080032</v>
      </c>
      <c r="AD9" s="23"/>
    </row>
    <row r="10" spans="1:30" x14ac:dyDescent="0.25">
      <c r="A10" s="23"/>
      <c r="B10" s="38" t="s">
        <v>25</v>
      </c>
      <c r="C10" s="16">
        <v>22426</v>
      </c>
      <c r="D10" s="16">
        <v>22147</v>
      </c>
      <c r="E10" s="17">
        <v>22727</v>
      </c>
      <c r="F10" s="17">
        <v>21110</v>
      </c>
      <c r="G10" s="16">
        <v>21018</v>
      </c>
      <c r="H10" s="16">
        <f t="shared" si="3"/>
        <v>21018</v>
      </c>
      <c r="I10" s="18">
        <f t="shared" si="2"/>
        <v>1.2864687410790752</v>
      </c>
      <c r="J10" s="42">
        <f>I10/2</f>
        <v>0.64323437053953758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38" t="s">
        <v>27</v>
      </c>
      <c r="V10" s="16">
        <v>17954</v>
      </c>
      <c r="W10" s="16">
        <v>17997</v>
      </c>
      <c r="X10" s="17">
        <v>18759</v>
      </c>
      <c r="Y10" s="17">
        <v>16808</v>
      </c>
      <c r="Z10" s="16">
        <v>17508</v>
      </c>
      <c r="AA10" s="16">
        <f>MIN(V10:Z10)</f>
        <v>16808</v>
      </c>
      <c r="AB10" s="18">
        <f t="shared" si="1"/>
        <v>1.6086982389338411</v>
      </c>
      <c r="AC10" s="42">
        <f>AB10/8</f>
        <v>0.20108727986673014</v>
      </c>
      <c r="AD10" s="23"/>
    </row>
    <row r="11" spans="1:30" x14ac:dyDescent="0.25">
      <c r="A11" s="23"/>
      <c r="B11" s="38" t="s">
        <v>26</v>
      </c>
      <c r="C11" s="16">
        <v>15817</v>
      </c>
      <c r="D11" s="16">
        <v>15676</v>
      </c>
      <c r="E11" s="17">
        <v>15450</v>
      </c>
      <c r="F11" s="17">
        <v>15473</v>
      </c>
      <c r="G11" s="16">
        <v>15699</v>
      </c>
      <c r="H11" s="16">
        <f t="shared" si="3"/>
        <v>15450</v>
      </c>
      <c r="I11" s="18">
        <f t="shared" si="2"/>
        <v>1.7500970873786408</v>
      </c>
      <c r="J11" s="42">
        <f>I11/4</f>
        <v>0.4375242718446602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5" t="s">
        <v>14</v>
      </c>
      <c r="V11" s="16">
        <v>11993</v>
      </c>
      <c r="W11" s="16">
        <v>11528</v>
      </c>
      <c r="X11" s="17">
        <v>11810</v>
      </c>
      <c r="Y11" s="17">
        <v>12442</v>
      </c>
      <c r="Z11" s="16">
        <v>11659</v>
      </c>
      <c r="AA11" s="16">
        <f>MIN(V11:Z11)</f>
        <v>11528</v>
      </c>
      <c r="AB11" s="18">
        <f t="shared" si="1"/>
        <v>2.3455065926439973</v>
      </c>
      <c r="AC11" s="42">
        <f>AB11/16</f>
        <v>0.14659416204024983</v>
      </c>
      <c r="AD11" s="23"/>
    </row>
    <row r="12" spans="1:30" x14ac:dyDescent="0.25">
      <c r="A12" s="23"/>
      <c r="B12" s="38" t="s">
        <v>27</v>
      </c>
      <c r="C12" s="16">
        <v>17954</v>
      </c>
      <c r="D12" s="16">
        <v>17997</v>
      </c>
      <c r="E12" s="17">
        <v>18759</v>
      </c>
      <c r="F12" s="17">
        <v>16808</v>
      </c>
      <c r="G12" s="16">
        <v>17508</v>
      </c>
      <c r="H12" s="16">
        <f t="shared" si="3"/>
        <v>16808</v>
      </c>
      <c r="I12" s="18">
        <f t="shared" si="2"/>
        <v>1.6086982389338411</v>
      </c>
      <c r="J12" s="42">
        <f>I12/8</f>
        <v>0.20108727986673014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38" t="s">
        <v>28</v>
      </c>
      <c r="V12" s="16">
        <v>20410</v>
      </c>
      <c r="W12" s="16">
        <v>19500</v>
      </c>
      <c r="X12" s="17">
        <v>20406</v>
      </c>
      <c r="Y12" s="17">
        <v>20609</v>
      </c>
      <c r="Z12" s="16">
        <v>21481</v>
      </c>
      <c r="AA12" s="16">
        <f>MIN(V12:Z12)</f>
        <v>19500</v>
      </c>
      <c r="AB12" s="18">
        <f t="shared" si="1"/>
        <v>1.3866153846153846</v>
      </c>
      <c r="AC12" s="42">
        <f>AB12/16</f>
        <v>8.6663461538461536E-2</v>
      </c>
      <c r="AD12" s="23"/>
    </row>
    <row r="13" spans="1:30" x14ac:dyDescent="0.25">
      <c r="A13" s="23"/>
      <c r="B13" s="38" t="s">
        <v>28</v>
      </c>
      <c r="C13" s="16">
        <v>20410</v>
      </c>
      <c r="D13" s="16">
        <v>19500</v>
      </c>
      <c r="E13" s="17">
        <v>20406</v>
      </c>
      <c r="F13" s="17">
        <v>20609</v>
      </c>
      <c r="G13" s="16">
        <v>21481</v>
      </c>
      <c r="H13" s="16">
        <f t="shared" si="3"/>
        <v>19500</v>
      </c>
      <c r="I13" s="18">
        <f t="shared" si="2"/>
        <v>1.3866153846153846</v>
      </c>
      <c r="J13" s="42">
        <f>I13/16</f>
        <v>8.6663461538461536E-2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AD13" s="23"/>
    </row>
    <row r="14" spans="1:30" x14ac:dyDescent="0.25">
      <c r="A14" s="23"/>
      <c r="B14" s="38" t="s">
        <v>29</v>
      </c>
      <c r="C14" s="16">
        <v>20943</v>
      </c>
      <c r="D14" s="16">
        <v>21064</v>
      </c>
      <c r="E14" s="17">
        <v>21139</v>
      </c>
      <c r="F14" s="17">
        <v>22297</v>
      </c>
      <c r="G14" s="16">
        <v>20513</v>
      </c>
      <c r="H14" s="16">
        <f t="shared" si="3"/>
        <v>20513</v>
      </c>
      <c r="I14" s="18">
        <f t="shared" si="2"/>
        <v>1.3181397162774826</v>
      </c>
      <c r="J14" s="42">
        <f>I14/2</f>
        <v>0.6590698581387413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x14ac:dyDescent="0.25">
      <c r="A15" s="23"/>
      <c r="B15" s="38" t="s">
        <v>30</v>
      </c>
      <c r="C15" s="16">
        <v>15826</v>
      </c>
      <c r="D15" s="16">
        <v>15821</v>
      </c>
      <c r="E15" s="17">
        <v>16033</v>
      </c>
      <c r="F15" s="17">
        <v>15035</v>
      </c>
      <c r="G15" s="16">
        <v>14720</v>
      </c>
      <c r="H15" s="16">
        <f t="shared" si="3"/>
        <v>14720</v>
      </c>
      <c r="I15" s="18">
        <f t="shared" si="2"/>
        <v>1.8368885869565217</v>
      </c>
      <c r="J15" s="42">
        <f>I15/4</f>
        <v>0.45922214673913042</v>
      </c>
      <c r="K15" s="23"/>
      <c r="L15" s="23"/>
      <c r="M15" s="23"/>
      <c r="N15" s="23"/>
      <c r="O15" s="23"/>
      <c r="P15" s="23"/>
      <c r="Q15" s="23"/>
      <c r="R15" s="23"/>
      <c r="S15" s="23"/>
    </row>
    <row r="16" spans="1:30" x14ac:dyDescent="0.25">
      <c r="A16" s="23"/>
      <c r="B16" s="38" t="s">
        <v>31</v>
      </c>
      <c r="C16" s="16">
        <v>10319</v>
      </c>
      <c r="D16" s="16">
        <v>11093</v>
      </c>
      <c r="E16" s="17">
        <v>10516</v>
      </c>
      <c r="F16" s="17">
        <v>10937</v>
      </c>
      <c r="G16" s="16">
        <v>10281</v>
      </c>
      <c r="H16" s="16">
        <f t="shared" si="3"/>
        <v>10281</v>
      </c>
      <c r="I16" s="18">
        <f t="shared" si="2"/>
        <v>2.6299970819959149</v>
      </c>
      <c r="J16" s="42">
        <f>I16/8</f>
        <v>0.32874963524948936</v>
      </c>
      <c r="K16" s="23"/>
      <c r="L16" s="23"/>
      <c r="M16" s="23"/>
      <c r="N16" s="23"/>
      <c r="O16" s="23"/>
      <c r="P16" s="23"/>
      <c r="Q16" s="23"/>
      <c r="R16" s="23"/>
      <c r="S16" s="23"/>
      <c r="U16" s="15" t="s">
        <v>9</v>
      </c>
      <c r="V16" s="16">
        <v>27469</v>
      </c>
      <c r="W16" s="16">
        <v>27702</v>
      </c>
      <c r="X16" s="17">
        <v>27039</v>
      </c>
      <c r="Y16" s="17">
        <v>27094</v>
      </c>
      <c r="Z16" s="16">
        <v>27229</v>
      </c>
      <c r="AA16" s="16">
        <f>MIN(V16:Z16)</f>
        <v>27039</v>
      </c>
      <c r="AB16" s="22" t="s">
        <v>0</v>
      </c>
      <c r="AC16" s="41" t="s">
        <v>0</v>
      </c>
    </row>
    <row r="17" spans="1:19" x14ac:dyDescent="0.25">
      <c r="A17" s="23"/>
      <c r="B17" s="38" t="s">
        <v>32</v>
      </c>
      <c r="C17" s="16">
        <v>13266</v>
      </c>
      <c r="D17" s="16">
        <v>14250</v>
      </c>
      <c r="E17" s="17">
        <v>13936</v>
      </c>
      <c r="F17" s="17">
        <v>14581</v>
      </c>
      <c r="G17" s="16">
        <v>14895</v>
      </c>
      <c r="H17" s="16">
        <f t="shared" si="3"/>
        <v>13266</v>
      </c>
      <c r="I17" s="18">
        <f t="shared" si="2"/>
        <v>2.0382180009045681</v>
      </c>
      <c r="J17" s="42">
        <f>I17/16</f>
        <v>0.1273886250565355</v>
      </c>
      <c r="K17" s="23"/>
      <c r="L17" s="23"/>
      <c r="M17" s="23"/>
      <c r="N17" s="23"/>
      <c r="O17" s="23"/>
      <c r="P17" s="23"/>
      <c r="Q17" s="23"/>
      <c r="R17" s="23"/>
      <c r="S17" s="23"/>
    </row>
    <row r="18" spans="1:19" x14ac:dyDescent="0.25">
      <c r="A18" s="23"/>
      <c r="B18" s="38" t="s">
        <v>33</v>
      </c>
      <c r="C18" s="16">
        <v>17859</v>
      </c>
      <c r="D18" s="16">
        <v>17514</v>
      </c>
      <c r="E18" s="17">
        <v>18024</v>
      </c>
      <c r="F18" s="17">
        <v>16310</v>
      </c>
      <c r="G18" s="16">
        <v>16974</v>
      </c>
      <c r="H18" s="16">
        <f t="shared" si="3"/>
        <v>16310</v>
      </c>
      <c r="I18" s="18">
        <f t="shared" si="2"/>
        <v>1.6578172900061312</v>
      </c>
      <c r="J18" s="42">
        <f>I18/4</f>
        <v>0.4144543225015328</v>
      </c>
      <c r="K18" s="23"/>
      <c r="L18" s="23"/>
      <c r="M18" s="23"/>
      <c r="N18" s="23"/>
      <c r="O18" s="23"/>
      <c r="P18" s="23"/>
      <c r="Q18" s="23"/>
      <c r="R18" s="23"/>
      <c r="S18" s="23"/>
    </row>
    <row r="19" spans="1:19" x14ac:dyDescent="0.25">
      <c r="A19" s="23"/>
      <c r="B19" s="38" t="s">
        <v>34</v>
      </c>
      <c r="C19" s="16">
        <v>14105</v>
      </c>
      <c r="D19" s="39">
        <v>14400</v>
      </c>
      <c r="E19" s="17">
        <v>14400</v>
      </c>
      <c r="F19" s="17">
        <v>14844</v>
      </c>
      <c r="G19" s="16">
        <v>13030</v>
      </c>
      <c r="H19" s="16">
        <f t="shared" si="3"/>
        <v>13030</v>
      </c>
      <c r="I19" s="18">
        <f t="shared" si="2"/>
        <v>2.0751343054489637</v>
      </c>
      <c r="J19" s="42">
        <f>I19/8</f>
        <v>0.25939178818112046</v>
      </c>
      <c r="K19" s="23"/>
      <c r="L19" s="23"/>
      <c r="M19" s="23"/>
      <c r="N19" s="23"/>
      <c r="O19" s="23"/>
      <c r="P19" s="23"/>
      <c r="Q19" s="23"/>
      <c r="R19" s="23"/>
      <c r="S19" s="23"/>
    </row>
    <row r="20" spans="1:19" x14ac:dyDescent="0.25">
      <c r="A20" s="23"/>
      <c r="B20" s="38" t="s">
        <v>35</v>
      </c>
      <c r="C20" s="16">
        <v>11708</v>
      </c>
      <c r="D20" s="16">
        <v>10906</v>
      </c>
      <c r="E20" s="17">
        <v>12281</v>
      </c>
      <c r="F20" s="17">
        <v>11469</v>
      </c>
      <c r="G20" s="16">
        <v>10675</v>
      </c>
      <c r="H20" s="16">
        <f t="shared" si="3"/>
        <v>10675</v>
      </c>
      <c r="I20" s="18">
        <f t="shared" si="2"/>
        <v>2.5329274004683842</v>
      </c>
      <c r="J20" s="42">
        <f>I20/16</f>
        <v>0.15830796252927401</v>
      </c>
      <c r="K20" s="23"/>
      <c r="L20" s="23"/>
      <c r="M20" s="23"/>
      <c r="N20" s="23"/>
      <c r="O20" s="23"/>
      <c r="P20" s="23"/>
      <c r="Q20" s="23"/>
      <c r="R20" s="23"/>
      <c r="S20" s="23"/>
    </row>
    <row r="21" spans="1:19" x14ac:dyDescent="0.25">
      <c r="A21" s="23"/>
      <c r="B21" s="38" t="s">
        <v>36</v>
      </c>
      <c r="C21" s="39">
        <v>22580</v>
      </c>
      <c r="D21" s="16">
        <v>24471</v>
      </c>
      <c r="E21" s="17">
        <v>24921</v>
      </c>
      <c r="F21" s="17">
        <v>24302</v>
      </c>
      <c r="G21" s="16">
        <v>25829</v>
      </c>
      <c r="H21" s="16">
        <f t="shared" si="3"/>
        <v>22580</v>
      </c>
      <c r="I21" s="18">
        <f t="shared" si="2"/>
        <v>1.1974756421612045</v>
      </c>
      <c r="J21" s="42">
        <f>I21/4</f>
        <v>0.29936891054030113</v>
      </c>
    </row>
    <row r="22" spans="1:19" x14ac:dyDescent="0.25">
      <c r="A22" s="23"/>
      <c r="B22" s="38" t="s">
        <v>37</v>
      </c>
      <c r="C22" s="16">
        <v>9688</v>
      </c>
      <c r="D22" s="39">
        <v>10266</v>
      </c>
      <c r="E22" s="17">
        <v>10332</v>
      </c>
      <c r="F22" s="17">
        <v>9734</v>
      </c>
      <c r="G22" s="16">
        <v>9334</v>
      </c>
      <c r="H22" s="16">
        <f t="shared" si="3"/>
        <v>9334</v>
      </c>
      <c r="I22" s="18">
        <f t="shared" si="2"/>
        <v>2.8968287979430039</v>
      </c>
      <c r="J22" s="42">
        <f>I22/16</f>
        <v>0.18105179987143774</v>
      </c>
      <c r="K22" s="23"/>
    </row>
    <row r="23" spans="1:19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9" x14ac:dyDescent="0.25">
      <c r="B24" t="s">
        <v>8</v>
      </c>
      <c r="L24" t="s">
        <v>74</v>
      </c>
    </row>
    <row r="25" spans="1:19" x14ac:dyDescent="0.25">
      <c r="L25" s="74" t="s">
        <v>73</v>
      </c>
    </row>
    <row r="26" spans="1:19" x14ac:dyDescent="0.25">
      <c r="K26" t="s">
        <v>68</v>
      </c>
    </row>
    <row r="27" spans="1:19" x14ac:dyDescent="0.25">
      <c r="J27" t="s">
        <v>75</v>
      </c>
      <c r="K27" t="s">
        <v>69</v>
      </c>
      <c r="L27">
        <v>18725</v>
      </c>
      <c r="M27">
        <v>17673</v>
      </c>
    </row>
    <row r="28" spans="1:19" x14ac:dyDescent="0.25">
      <c r="J28" t="s">
        <v>75</v>
      </c>
      <c r="K28" t="s">
        <v>70</v>
      </c>
      <c r="L28">
        <v>16559</v>
      </c>
      <c r="M28">
        <v>16052</v>
      </c>
    </row>
    <row r="29" spans="1:19" x14ac:dyDescent="0.25">
      <c r="J29" t="s">
        <v>75</v>
      </c>
      <c r="K29" t="s">
        <v>71</v>
      </c>
      <c r="L29">
        <v>12916</v>
      </c>
      <c r="M29">
        <v>12955</v>
      </c>
    </row>
    <row r="30" spans="1:19" x14ac:dyDescent="0.25">
      <c r="J30" t="s">
        <v>76</v>
      </c>
      <c r="K30" t="s">
        <v>72</v>
      </c>
      <c r="L30">
        <v>9723</v>
      </c>
      <c r="M30">
        <v>10017</v>
      </c>
    </row>
  </sheetData>
  <mergeCells count="2">
    <mergeCell ref="C2:G2"/>
    <mergeCell ref="V2:Z2"/>
  </mergeCells>
  <conditionalFormatting sqref="C4:G4">
    <cfRule type="top10" dxfId="30" priority="31" bottom="1" rank="1"/>
  </conditionalFormatting>
  <conditionalFormatting sqref="C5:G5">
    <cfRule type="top10" dxfId="29" priority="30" bottom="1" rank="1"/>
  </conditionalFormatting>
  <conditionalFormatting sqref="C6:G6">
    <cfRule type="top10" dxfId="28" priority="29" bottom="1" rank="1"/>
  </conditionalFormatting>
  <conditionalFormatting sqref="C7:G7">
    <cfRule type="top10" dxfId="27" priority="28" bottom="1" rank="1"/>
  </conditionalFormatting>
  <conditionalFormatting sqref="C8:G8">
    <cfRule type="top10" dxfId="26" priority="27" bottom="1" rank="1"/>
  </conditionalFormatting>
  <conditionalFormatting sqref="C3:G3">
    <cfRule type="top10" dxfId="25" priority="26" bottom="1" rank="1"/>
  </conditionalFormatting>
  <conditionalFormatting sqref="C9:G9">
    <cfRule type="top10" dxfId="24" priority="25" bottom="1" rank="1"/>
  </conditionalFormatting>
  <conditionalFormatting sqref="C10:G10">
    <cfRule type="top10" dxfId="23" priority="24" bottom="1" rank="1"/>
  </conditionalFormatting>
  <conditionalFormatting sqref="C11:G11">
    <cfRule type="top10" dxfId="22" priority="23" bottom="1" rank="1"/>
  </conditionalFormatting>
  <conditionalFormatting sqref="C12:G12">
    <cfRule type="top10" dxfId="21" priority="22" bottom="1" rank="1"/>
  </conditionalFormatting>
  <conditionalFormatting sqref="C13:G13">
    <cfRule type="top10" dxfId="20" priority="21" bottom="1" rank="1"/>
  </conditionalFormatting>
  <conditionalFormatting sqref="C14:G14">
    <cfRule type="top10" dxfId="19" priority="20" bottom="1" rank="1"/>
  </conditionalFormatting>
  <conditionalFormatting sqref="C15:G15">
    <cfRule type="top10" dxfId="18" priority="19" bottom="1" rank="1"/>
  </conditionalFormatting>
  <conditionalFormatting sqref="C16:G16">
    <cfRule type="top10" dxfId="17" priority="18" bottom="1" rank="1"/>
  </conditionalFormatting>
  <conditionalFormatting sqref="C17:G17">
    <cfRule type="top10" dxfId="16" priority="17" bottom="1" rank="1"/>
  </conditionalFormatting>
  <conditionalFormatting sqref="C18:G18">
    <cfRule type="top10" dxfId="15" priority="16" bottom="1" rank="1"/>
  </conditionalFormatting>
  <conditionalFormatting sqref="C19:G19">
    <cfRule type="top10" dxfId="14" priority="14" bottom="1" rank="1"/>
  </conditionalFormatting>
  <conditionalFormatting sqref="C20:G20">
    <cfRule type="top10" dxfId="13" priority="15" bottom="1" rank="1"/>
  </conditionalFormatting>
  <conditionalFormatting sqref="C21:G21">
    <cfRule type="top10" dxfId="12" priority="13" bottom="1" rank="1"/>
  </conditionalFormatting>
  <conditionalFormatting sqref="C22:G22">
    <cfRule type="top10" dxfId="11" priority="12" bottom="1" rank="1"/>
  </conditionalFormatting>
  <conditionalFormatting sqref="V3:Z3">
    <cfRule type="top10" dxfId="10" priority="11" bottom="1" rank="1"/>
  </conditionalFormatting>
  <conditionalFormatting sqref="V16:Z16">
    <cfRule type="top10" dxfId="9" priority="10" bottom="1" rank="1"/>
  </conditionalFormatting>
  <conditionalFormatting sqref="V4:Z4">
    <cfRule type="top10" dxfId="8" priority="9" bottom="1" rank="1"/>
  </conditionalFormatting>
  <conditionalFormatting sqref="V5:Z5">
    <cfRule type="top10" dxfId="7" priority="8" bottom="1" rank="1"/>
  </conditionalFormatting>
  <conditionalFormatting sqref="V6:Z6">
    <cfRule type="top10" dxfId="6" priority="7" bottom="1" rank="1"/>
  </conditionalFormatting>
  <conditionalFormatting sqref="V7:Z7">
    <cfRule type="top10" dxfId="5" priority="6" bottom="1" rank="1"/>
  </conditionalFormatting>
  <conditionalFormatting sqref="V8:Z8">
    <cfRule type="top10" dxfId="4" priority="5" bottom="1" rank="1"/>
  </conditionalFormatting>
  <conditionalFormatting sqref="V9:Z9">
    <cfRule type="top10" dxfId="3" priority="4" bottom="1" rank="1"/>
  </conditionalFormatting>
  <conditionalFormatting sqref="V10:Z10">
    <cfRule type="top10" dxfId="2" priority="3" bottom="1" rank="1"/>
  </conditionalFormatting>
  <conditionalFormatting sqref="V11:Z11">
    <cfRule type="top10" dxfId="1" priority="2" bottom="1" rank="1"/>
  </conditionalFormatting>
  <conditionalFormatting sqref="V12:Z12">
    <cfRule type="top10" dxfId="0" priority="1" bottom="1" rank="1"/>
  </conditionalFormatting>
  <pageMargins left="0.7" right="0.7" top="0.75" bottom="0.75" header="0.3" footer="0.3"/>
  <pageSetup paperSize="9" orientation="portrait" r:id="rId1"/>
  <ignoredErrors>
    <ignoredError sqref="J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dataunSorted</vt:lpstr>
      <vt:lpstr>sortFastest</vt:lpstr>
      <vt:lpstr>sortEfficiency</vt:lpstr>
      <vt:lpstr>MPJ</vt:lpstr>
      <vt:lpstr>NotMPJ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Rusch</dc:creator>
  <cp:lastModifiedBy>Alec Rusch</cp:lastModifiedBy>
  <dcterms:created xsi:type="dcterms:W3CDTF">2019-04-26T12:10:15Z</dcterms:created>
  <dcterms:modified xsi:type="dcterms:W3CDTF">2019-05-10T11:58:30Z</dcterms:modified>
</cp:coreProperties>
</file>