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D6EBAB59-D77C-1C43-B369-01893F64DA42}" xr6:coauthVersionLast="47" xr6:coauthVersionMax="47" xr10:uidLastSave="{00000000-0000-0000-0000-000000000000}"/>
  <bookViews>
    <workbookView xWindow="1520" yWindow="1000" windowWidth="26900" windowHeight="16440" xr2:uid="{DC361D63-D8D9-FD4D-80E1-7A56D8B9DBA6}"/>
  </bookViews>
  <sheets>
    <sheet name="Sheet1" sheetId="1" r:id="rId1"/>
  </sheets>
  <definedNames>
    <definedName name="_2012_reps_by_state_3" localSheetId="0">Sheet1!$A$1:$J$51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" i="1" l="1"/>
  <c r="I56" i="1"/>
  <c r="E56" i="1"/>
  <c r="I55" i="1"/>
  <c r="E55" i="1"/>
  <c r="I54" i="1"/>
  <c r="E54" i="1"/>
  <c r="I53" i="1"/>
  <c r="E53" i="1"/>
  <c r="O51" i="1"/>
  <c r="M51" i="1"/>
  <c r="L51" i="1"/>
  <c r="O50" i="1"/>
  <c r="M50" i="1"/>
  <c r="L50" i="1"/>
  <c r="O49" i="1"/>
  <c r="M49" i="1"/>
  <c r="P49" i="1" s="1"/>
  <c r="L49" i="1"/>
  <c r="O48" i="1"/>
  <c r="M48" i="1"/>
  <c r="L48" i="1"/>
  <c r="O47" i="1"/>
  <c r="M47" i="1"/>
  <c r="L47" i="1"/>
  <c r="O46" i="1"/>
  <c r="M46" i="1"/>
  <c r="L46" i="1"/>
  <c r="O45" i="1"/>
  <c r="M45" i="1"/>
  <c r="L45" i="1"/>
  <c r="O44" i="1"/>
  <c r="M44" i="1"/>
  <c r="P44" i="1" s="1"/>
  <c r="L44" i="1"/>
  <c r="O43" i="1"/>
  <c r="M43" i="1"/>
  <c r="L43" i="1"/>
  <c r="O42" i="1"/>
  <c r="M42" i="1"/>
  <c r="L42" i="1"/>
  <c r="O41" i="1"/>
  <c r="M41" i="1"/>
  <c r="P41" i="1" s="1"/>
  <c r="L41" i="1"/>
  <c r="O40" i="1"/>
  <c r="M40" i="1"/>
  <c r="L40" i="1"/>
  <c r="O39" i="1"/>
  <c r="M39" i="1"/>
  <c r="L39" i="1"/>
  <c r="O38" i="1"/>
  <c r="M38" i="1"/>
  <c r="L38" i="1"/>
  <c r="O37" i="1"/>
  <c r="M37" i="1"/>
  <c r="L37" i="1"/>
  <c r="O36" i="1"/>
  <c r="M36" i="1"/>
  <c r="P36" i="1" s="1"/>
  <c r="L36" i="1"/>
  <c r="O35" i="1"/>
  <c r="M35" i="1"/>
  <c r="L35" i="1"/>
  <c r="O34" i="1"/>
  <c r="M34" i="1"/>
  <c r="L34" i="1"/>
  <c r="O33" i="1"/>
  <c r="M33" i="1"/>
  <c r="P33" i="1" s="1"/>
  <c r="L33" i="1"/>
  <c r="O32" i="1"/>
  <c r="M32" i="1"/>
  <c r="L32" i="1"/>
  <c r="O31" i="1"/>
  <c r="M31" i="1"/>
  <c r="L31" i="1"/>
  <c r="O30" i="1"/>
  <c r="M30" i="1"/>
  <c r="L30" i="1"/>
  <c r="O29" i="1"/>
  <c r="M29" i="1"/>
  <c r="L29" i="1"/>
  <c r="O28" i="1"/>
  <c r="M28" i="1"/>
  <c r="P28" i="1" s="1"/>
  <c r="L28" i="1"/>
  <c r="O27" i="1"/>
  <c r="M27" i="1"/>
  <c r="L27" i="1"/>
  <c r="O26" i="1"/>
  <c r="M26" i="1"/>
  <c r="L26" i="1"/>
  <c r="O25" i="1"/>
  <c r="M25" i="1"/>
  <c r="P25" i="1" s="1"/>
  <c r="L25" i="1"/>
  <c r="O24" i="1"/>
  <c r="M24" i="1"/>
  <c r="L24" i="1"/>
  <c r="O23" i="1"/>
  <c r="M23" i="1"/>
  <c r="L23" i="1"/>
  <c r="O22" i="1"/>
  <c r="M22" i="1"/>
  <c r="L22" i="1"/>
  <c r="O21" i="1"/>
  <c r="M21" i="1"/>
  <c r="L21" i="1"/>
  <c r="O20" i="1"/>
  <c r="M20" i="1"/>
  <c r="P20" i="1" s="1"/>
  <c r="L20" i="1"/>
  <c r="O19" i="1"/>
  <c r="M19" i="1"/>
  <c r="L19" i="1"/>
  <c r="O18" i="1"/>
  <c r="M18" i="1"/>
  <c r="L18" i="1"/>
  <c r="O17" i="1"/>
  <c r="M17" i="1"/>
  <c r="P17" i="1" s="1"/>
  <c r="L17" i="1"/>
  <c r="O16" i="1"/>
  <c r="M16" i="1"/>
  <c r="L16" i="1"/>
  <c r="O15" i="1"/>
  <c r="M15" i="1"/>
  <c r="L15" i="1"/>
  <c r="O14" i="1"/>
  <c r="M14" i="1"/>
  <c r="L14" i="1"/>
  <c r="O13" i="1"/>
  <c r="M13" i="1"/>
  <c r="L13" i="1"/>
  <c r="O12" i="1"/>
  <c r="M12" i="1"/>
  <c r="P12" i="1" s="1"/>
  <c r="L12" i="1"/>
  <c r="O11" i="1"/>
  <c r="M11" i="1"/>
  <c r="L11" i="1"/>
  <c r="O10" i="1"/>
  <c r="M10" i="1"/>
  <c r="L10" i="1"/>
  <c r="O9" i="1"/>
  <c r="M9" i="1"/>
  <c r="P9" i="1" s="1"/>
  <c r="L9" i="1"/>
  <c r="O8" i="1"/>
  <c r="M8" i="1"/>
  <c r="L8" i="1"/>
  <c r="O7" i="1"/>
  <c r="M7" i="1"/>
  <c r="L7" i="1"/>
  <c r="O6" i="1"/>
  <c r="M6" i="1"/>
  <c r="L6" i="1"/>
  <c r="O5" i="1"/>
  <c r="M5" i="1"/>
  <c r="L5" i="1"/>
  <c r="O4" i="1"/>
  <c r="O54" i="1" s="1"/>
  <c r="M4" i="1"/>
  <c r="P4" i="1" s="1"/>
  <c r="L4" i="1"/>
  <c r="O3" i="1"/>
  <c r="M3" i="1"/>
  <c r="L3" i="1"/>
  <c r="O2" i="1"/>
  <c r="O56" i="1" s="1"/>
  <c r="M2" i="1"/>
  <c r="M55" i="1" s="1"/>
  <c r="L2" i="1"/>
  <c r="L55" i="1" s="1"/>
  <c r="P47" i="1" l="1"/>
  <c r="L53" i="1"/>
  <c r="P10" i="1"/>
  <c r="P26" i="1"/>
  <c r="L54" i="1"/>
  <c r="O55" i="1"/>
  <c r="M54" i="1"/>
  <c r="P15" i="1"/>
  <c r="P23" i="1"/>
  <c r="P34" i="1"/>
  <c r="P42" i="1"/>
  <c r="P50" i="1"/>
  <c r="M53" i="1"/>
  <c r="P5" i="1"/>
  <c r="O53" i="1"/>
  <c r="P8" i="1"/>
  <c r="P16" i="1"/>
  <c r="P32" i="1"/>
  <c r="P40" i="1"/>
  <c r="P48" i="1"/>
  <c r="M56" i="1"/>
  <c r="P43" i="1"/>
  <c r="P51" i="1"/>
  <c r="P7" i="1"/>
  <c r="P31" i="1"/>
  <c r="P39" i="1"/>
  <c r="P18" i="1"/>
  <c r="P13" i="1"/>
  <c r="P21" i="1"/>
  <c r="P29" i="1"/>
  <c r="P37" i="1"/>
  <c r="P45" i="1"/>
  <c r="P24" i="1"/>
  <c r="P3" i="1"/>
  <c r="P11" i="1"/>
  <c r="P19" i="1"/>
  <c r="P27" i="1"/>
  <c r="P35" i="1"/>
  <c r="P6" i="1"/>
  <c r="P14" i="1"/>
  <c r="P22" i="1"/>
  <c r="P30" i="1"/>
  <c r="P38" i="1"/>
  <c r="P46" i="1"/>
  <c r="P2" i="1"/>
  <c r="P56" i="1" l="1"/>
  <c r="P54" i="1"/>
  <c r="P53" i="1"/>
  <c r="P5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4F68BF-CEC6-004C-90C3-CE847157C41A}" name="2012_reps_by_state(3)" type="6" refreshedVersion="8" background="1" saveData="1">
    <textPr sourceFile="/Users/alecramsay/Documents/dev/MM2/results/2012_reps_by_state(3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<sst xmlns="http://schemas.openxmlformats.org/spreadsheetml/2006/main" count="68" uniqueCount="68">
  <si>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</si>
  <si>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</si>
  <si>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</si>
  <si>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</si>
  <si>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</si>
  <si>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</si>
  <si>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</si>
  <si>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</si>
  <si>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</si>
  <si>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</si>
  <si>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</si>
  <si>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</si>
  <si>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</si>
  <si>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</si>
  <si>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</si>
  <si>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</si>
  <si>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</si>
  <si>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</si>
  <si>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</si>
  <si>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</si>
  <si>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</si>
  <si>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</si>
  <si>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</si>
  <si>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</si>
  <si>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</si>
  <si>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</si>
  <si>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</si>
  <si>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</si>
  <si>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</si>
  <si>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</si>
  <si>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</si>
  <si>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</si>
  <si>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</si>
  <si>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</si>
  <si>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</si>
  <si>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</si>
  <si>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</si>
  <si>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</si>
  <si>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</si>
  <si>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</si>
  <si>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</si>
  <si>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</si>
  <si>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</si>
  <si>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</si>
  <si>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</si>
  <si>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</si>
  <si>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</si>
  <si>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</si>
  <si>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</si>
  <si>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</si>
  <si>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</si>
  <si>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</si>
  <si>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</si>
  <si>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</si>
  <si>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</si>
  <si>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</si>
  <si>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</si>
  <si>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</si>
  <si>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</si>
  <si>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</si>
  <si>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nPOWER</t>
  </si>
  <si>
    <t>nPOWER'</t>
  </si>
  <si>
    <t>ΔSKEW</t>
  </si>
  <si>
    <t>ΔnPOWER</t>
  </si>
  <si>
    <t>min</t>
  </si>
  <si>
    <t>max</t>
  </si>
  <si>
    <t>avg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</si>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</sst>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3" fontId="1" fillId="0" borderId="0" xfId="0" applyNumberFormat="1" applyFont="1"/>
    <xf numFmtId="0" fontId="1" fillId="2" borderId="0" xfId="0" applyFont="1" applyFill="1"/>
    <xf numFmtId="10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state(3)" connectionId="1" xr16:uid="{9A2068B8-62A2-4C41-9552-07B66A63942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BAB2-360F-3449-B506-FA546E2E4F98}">
  <dimension ref="A1:P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7.1640625" style="7" bestFit="1" customWidth="1"/>
    <col min="4" max="4" width="4.33203125" bestFit="1" customWidth="1"/>
    <col min="5" max="5" width="7.1640625" style="7" bestFit="1" customWidth="1"/>
    <col min="6" max="6" width="7.6640625" style="8" bestFit="1" customWidth="1"/>
    <col min="7" max="7" width="3.1640625" style="13" bestFit="1" customWidth="1"/>
    <col min="8" max="8" width="3.1640625" bestFit="1" customWidth="1"/>
    <col min="9" max="9" width="7.1640625" style="7" bestFit="1" customWidth="1"/>
    <col min="10" max="10" width="7.6640625" style="8" bestFit="1" customWidth="1"/>
    <col min="11" max="11" width="5.83203125" customWidth="1"/>
    <col min="12" max="13" width="9" bestFit="1" customWidth="1"/>
    <col min="14" max="14" width="5.83203125" customWidth="1"/>
    <col min="15" max="15" width="7.83203125" style="7" bestFit="1" customWidth="1"/>
    <col min="16" max="16" width="9" bestFit="1" customWidth="1"/>
  </cols>
  <sheetData>
    <row r="1" spans="1:16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12" t="s">
        <v>6</v>
      </c>
      <c r="H1" s="3" t="s">
        <v>7</v>
      </c>
      <c r="I1" s="4" t="s">
        <v>8</v>
      </c>
      <c r="J1" s="5" t="s">
        <v>9</v>
      </c>
      <c r="K1" s="6"/>
      <c r="L1" s="3" t="s">
        <v>60</v>
      </c>
      <c r="M1" s="3" t="s">
        <v>61</v>
      </c>
      <c r="N1" s="3"/>
      <c r="O1" s="4" t="s">
        <v>62</v>
      </c>
      <c r="P1" s="3" t="s">
        <v>63</v>
      </c>
    </row>
    <row r="2" spans="1:16" x14ac:dyDescent="0.2">
      <c r="A2" s="1" t="s">
        <v>10</v>
      </c>
      <c r="B2">
        <v>7</v>
      </c>
      <c r="C2" s="7">
        <v>0.38629200000000002</v>
      </c>
      <c r="D2">
        <v>1</v>
      </c>
      <c r="E2" s="7">
        <v>0.24343500000000001</v>
      </c>
      <c r="F2" s="8">
        <v>686140.285714</v>
      </c>
      <c r="G2" s="13">
        <v>8</v>
      </c>
      <c r="H2">
        <v>2</v>
      </c>
      <c r="I2" s="7">
        <v>0.136292</v>
      </c>
      <c r="J2" s="8">
        <v>600372.75</v>
      </c>
      <c r="K2" s="10"/>
      <c r="L2" s="9">
        <f>MIN(F$2:F$51)/F2</f>
        <v>0.76897321289181142</v>
      </c>
      <c r="M2" s="9">
        <f>MIN(J$2:J$51)/J2</f>
        <v>0.75026473136897032</v>
      </c>
      <c r="O2" s="7">
        <f>I2-E2</f>
        <v>-0.10714300000000002</v>
      </c>
      <c r="P2" s="9">
        <f>M2-L2</f>
        <v>-1.8708481522841103E-2</v>
      </c>
    </row>
    <row r="3" spans="1:16" x14ac:dyDescent="0.2">
      <c r="A3" s="1" t="s">
        <v>11</v>
      </c>
      <c r="B3">
        <v>1</v>
      </c>
      <c r="C3" s="7">
        <v>0.309172</v>
      </c>
      <c r="D3">
        <v>0</v>
      </c>
      <c r="E3" s="7">
        <v>0.309172</v>
      </c>
      <c r="F3" s="8">
        <v>721523</v>
      </c>
      <c r="G3" s="13">
        <v>1</v>
      </c>
      <c r="H3">
        <v>0</v>
      </c>
      <c r="I3" s="7">
        <v>0.309172</v>
      </c>
      <c r="J3" s="8">
        <v>721523</v>
      </c>
      <c r="K3" s="10"/>
      <c r="L3" s="9">
        <f t="shared" ref="L3:L51" si="0">MIN(F$2:F$51)/F3</f>
        <v>0.73126359104283578</v>
      </c>
      <c r="M3" s="9">
        <f t="shared" ref="M3:M51" si="1">MIN(J$2:J$51)/J3</f>
        <v>0.62428848422018424</v>
      </c>
      <c r="O3" s="7">
        <f t="shared" ref="O3:O51" si="2">I3-E3</f>
        <v>0</v>
      </c>
      <c r="P3" s="9">
        <f t="shared" ref="P3:P51" si="3">M3-L3</f>
        <v>-0.10697510682265154</v>
      </c>
    </row>
    <row r="4" spans="1:16" x14ac:dyDescent="0.2">
      <c r="A4" s="1" t="s">
        <v>12</v>
      </c>
      <c r="B4">
        <v>9</v>
      </c>
      <c r="C4" s="7">
        <v>0.45809499999999997</v>
      </c>
      <c r="D4">
        <v>5</v>
      </c>
      <c r="E4" s="7">
        <v>9.7461000000000006E-2</v>
      </c>
      <c r="F4" s="8">
        <v>712522.22222200001</v>
      </c>
      <c r="G4" s="13">
        <v>10</v>
      </c>
      <c r="H4">
        <v>5</v>
      </c>
      <c r="I4" s="7">
        <v>4.1904999999999998E-2</v>
      </c>
      <c r="J4" s="8">
        <v>641270</v>
      </c>
      <c r="K4" s="10"/>
      <c r="L4" s="9">
        <f t="shared" si="0"/>
        <v>0.74050111497520243</v>
      </c>
      <c r="M4" s="9">
        <f t="shared" si="1"/>
        <v>0.70241629890685675</v>
      </c>
      <c r="O4" s="7">
        <f t="shared" si="2"/>
        <v>-5.5556000000000008E-2</v>
      </c>
      <c r="P4" s="9">
        <f t="shared" si="3"/>
        <v>-3.8084816068345684E-2</v>
      </c>
    </row>
    <row r="5" spans="1:16" x14ac:dyDescent="0.2">
      <c r="A5" s="1" t="s">
        <v>13</v>
      </c>
      <c r="B5">
        <v>4</v>
      </c>
      <c r="C5" s="7">
        <v>0.37630200000000003</v>
      </c>
      <c r="D5">
        <v>0</v>
      </c>
      <c r="E5" s="7">
        <v>0.37630200000000003</v>
      </c>
      <c r="F5" s="8">
        <v>731557.25</v>
      </c>
      <c r="G5" s="13">
        <v>5</v>
      </c>
      <c r="H5">
        <v>1</v>
      </c>
      <c r="I5" s="7">
        <v>0.17630199999999999</v>
      </c>
      <c r="J5" s="8">
        <v>585245.80000000005</v>
      </c>
      <c r="K5" s="10"/>
      <c r="L5" s="9">
        <f t="shared" si="0"/>
        <v>0.72123336895369428</v>
      </c>
      <c r="M5" s="9">
        <f t="shared" si="1"/>
        <v>0.7696569543942049</v>
      </c>
      <c r="O5" s="7">
        <f t="shared" si="2"/>
        <v>-0.20000000000000004</v>
      </c>
      <c r="P5" s="9">
        <f t="shared" si="3"/>
        <v>4.8423585440510619E-2</v>
      </c>
    </row>
    <row r="6" spans="1:16" x14ac:dyDescent="0.2">
      <c r="A6" s="1" t="s">
        <v>14</v>
      </c>
      <c r="B6">
        <v>53</v>
      </c>
      <c r="C6" s="7">
        <v>0.58996599999999999</v>
      </c>
      <c r="D6">
        <v>38</v>
      </c>
      <c r="E6" s="7">
        <v>0.12701499999999999</v>
      </c>
      <c r="F6" s="8">
        <v>704565.830189</v>
      </c>
      <c r="G6" s="13">
        <v>60</v>
      </c>
      <c r="H6">
        <v>41</v>
      </c>
      <c r="I6" s="7">
        <v>9.3367000000000006E-2</v>
      </c>
      <c r="J6" s="8">
        <v>622366.48333299998</v>
      </c>
      <c r="K6" s="10"/>
      <c r="L6" s="9">
        <f t="shared" si="0"/>
        <v>0.7488633104141097</v>
      </c>
      <c r="M6" s="9">
        <f t="shared" si="1"/>
        <v>0.72375121743018234</v>
      </c>
      <c r="O6" s="7">
        <f t="shared" si="2"/>
        <v>-3.3647999999999983E-2</v>
      </c>
      <c r="P6" s="9">
        <f t="shared" si="3"/>
        <v>-2.5112092983927359E-2</v>
      </c>
    </row>
    <row r="7" spans="1:16" x14ac:dyDescent="0.2">
      <c r="A7" s="1" t="s">
        <v>15</v>
      </c>
      <c r="B7">
        <v>7</v>
      </c>
      <c r="C7" s="7">
        <v>0.49864399999999998</v>
      </c>
      <c r="D7">
        <v>3</v>
      </c>
      <c r="E7" s="7">
        <v>7.0072999999999996E-2</v>
      </c>
      <c r="F7" s="8">
        <v>720704.285714</v>
      </c>
      <c r="G7" s="13">
        <v>8</v>
      </c>
      <c r="H7">
        <v>4</v>
      </c>
      <c r="I7" s="7">
        <v>1.356E-3</v>
      </c>
      <c r="J7" s="8">
        <v>630616.25</v>
      </c>
      <c r="K7" s="10"/>
      <c r="L7" s="9">
        <f t="shared" si="0"/>
        <v>0.73209430061496672</v>
      </c>
      <c r="M7" s="9">
        <f t="shared" si="1"/>
        <v>0.71428305249032198</v>
      </c>
      <c r="O7" s="7">
        <f t="shared" si="2"/>
        <v>-6.8717E-2</v>
      </c>
      <c r="P7" s="9">
        <f t="shared" si="3"/>
        <v>-1.7811248124644741E-2</v>
      </c>
    </row>
    <row r="8" spans="1:16" x14ac:dyDescent="0.2">
      <c r="A8" s="1" t="s">
        <v>16</v>
      </c>
      <c r="B8">
        <v>5</v>
      </c>
      <c r="C8" s="7">
        <v>0.64320900000000003</v>
      </c>
      <c r="D8">
        <v>5</v>
      </c>
      <c r="E8" s="7">
        <v>0.35679100000000002</v>
      </c>
      <c r="F8" s="8">
        <v>716325.6</v>
      </c>
      <c r="G8" s="13">
        <v>6</v>
      </c>
      <c r="H8">
        <v>5</v>
      </c>
      <c r="I8" s="7">
        <v>0.19012399999999999</v>
      </c>
      <c r="J8" s="8">
        <v>596938</v>
      </c>
      <c r="K8" s="10"/>
      <c r="L8" s="9">
        <f t="shared" si="0"/>
        <v>0.73656937571406078</v>
      </c>
      <c r="M8" s="9">
        <f t="shared" si="1"/>
        <v>0.75458171535402341</v>
      </c>
      <c r="O8" s="7">
        <f t="shared" si="2"/>
        <v>-0.16666700000000004</v>
      </c>
      <c r="P8" s="9">
        <f t="shared" si="3"/>
        <v>1.8012339639962627E-2</v>
      </c>
    </row>
    <row r="9" spans="1:16" x14ac:dyDescent="0.2">
      <c r="A9" s="1" t="s">
        <v>17</v>
      </c>
      <c r="B9">
        <v>1</v>
      </c>
      <c r="C9" s="7">
        <v>0.65825500000000003</v>
      </c>
      <c r="D9">
        <v>1</v>
      </c>
      <c r="E9" s="7">
        <v>0.34174500000000002</v>
      </c>
      <c r="F9" s="8">
        <v>900877</v>
      </c>
      <c r="G9" s="13">
        <v>2</v>
      </c>
      <c r="H9">
        <v>2</v>
      </c>
      <c r="I9" s="7">
        <v>0.34174500000000002</v>
      </c>
      <c r="J9" s="8">
        <v>450438.5</v>
      </c>
      <c r="K9" s="10"/>
      <c r="L9" s="9">
        <f t="shared" si="0"/>
        <v>0.58567762302733894</v>
      </c>
      <c r="M9" s="9">
        <f t="shared" si="1"/>
        <v>1</v>
      </c>
      <c r="O9" s="7">
        <f t="shared" si="2"/>
        <v>0</v>
      </c>
      <c r="P9" s="9">
        <f t="shared" si="3"/>
        <v>0.41432237697266106</v>
      </c>
    </row>
    <row r="10" spans="1:16" x14ac:dyDescent="0.2">
      <c r="A10" s="1" t="s">
        <v>18</v>
      </c>
      <c r="B10">
        <v>27</v>
      </c>
      <c r="C10" s="7">
        <v>0.47045900000000002</v>
      </c>
      <c r="D10">
        <v>10</v>
      </c>
      <c r="E10" s="7">
        <v>0.100089</v>
      </c>
      <c r="F10" s="8">
        <v>700028.62962999998</v>
      </c>
      <c r="G10" s="13">
        <v>31</v>
      </c>
      <c r="H10">
        <v>14</v>
      </c>
      <c r="I10" s="7">
        <v>1.8846000000000002E-2</v>
      </c>
      <c r="J10" s="8">
        <v>609702.35483900004</v>
      </c>
      <c r="K10" s="10"/>
      <c r="L10" s="9">
        <f t="shared" si="0"/>
        <v>0.7537170305147024</v>
      </c>
      <c r="M10" s="9">
        <f t="shared" si="1"/>
        <v>0.73878425501398015</v>
      </c>
      <c r="O10" s="7">
        <f t="shared" si="2"/>
        <v>-8.1242999999999996E-2</v>
      </c>
      <c r="P10" s="9">
        <f t="shared" si="3"/>
        <v>-1.4932775500722251E-2</v>
      </c>
    </row>
    <row r="11" spans="1:16" x14ac:dyDescent="0.2">
      <c r="A11" s="1" t="s">
        <v>19</v>
      </c>
      <c r="B11">
        <v>14</v>
      </c>
      <c r="C11" s="7">
        <v>0.45030900000000001</v>
      </c>
      <c r="D11">
        <v>5</v>
      </c>
      <c r="E11" s="7">
        <v>9.3165999999999999E-2</v>
      </c>
      <c r="F11" s="8">
        <v>694826.142857</v>
      </c>
      <c r="G11" s="13">
        <v>16</v>
      </c>
      <c r="H11">
        <v>7</v>
      </c>
      <c r="I11" s="7">
        <v>1.2808999999999999E-2</v>
      </c>
      <c r="J11" s="8">
        <v>607972.875</v>
      </c>
      <c r="K11" s="10"/>
      <c r="L11" s="9">
        <f t="shared" si="0"/>
        <v>0.75936046077729191</v>
      </c>
      <c r="M11" s="9">
        <f t="shared" si="1"/>
        <v>0.74088584955373216</v>
      </c>
      <c r="O11" s="7">
        <f t="shared" si="2"/>
        <v>-8.0356999999999998E-2</v>
      </c>
      <c r="P11" s="9">
        <f t="shared" si="3"/>
        <v>-1.8474611223559756E-2</v>
      </c>
    </row>
    <row r="12" spans="1:16" x14ac:dyDescent="0.2">
      <c r="A12" s="1" t="s">
        <v>20</v>
      </c>
      <c r="B12">
        <v>2</v>
      </c>
      <c r="C12" s="7">
        <v>0.67451300000000003</v>
      </c>
      <c r="D12">
        <v>2</v>
      </c>
      <c r="E12" s="7">
        <v>0.32548700000000003</v>
      </c>
      <c r="F12" s="8">
        <v>683431</v>
      </c>
      <c r="G12" s="13">
        <v>2</v>
      </c>
      <c r="H12">
        <v>2</v>
      </c>
      <c r="I12" s="7">
        <v>0.32548700000000003</v>
      </c>
      <c r="J12" s="8">
        <v>683431</v>
      </c>
      <c r="K12" s="10"/>
      <c r="L12" s="9">
        <f t="shared" si="0"/>
        <v>0.77202160861886571</v>
      </c>
      <c r="M12" s="9">
        <f t="shared" si="1"/>
        <v>0.65908409188345274</v>
      </c>
      <c r="O12" s="7">
        <f t="shared" si="2"/>
        <v>0</v>
      </c>
      <c r="P12" s="9">
        <f t="shared" si="3"/>
        <v>-0.11293751673541297</v>
      </c>
    </row>
    <row r="13" spans="1:16" x14ac:dyDescent="0.2">
      <c r="A13" s="1" t="s">
        <v>21</v>
      </c>
      <c r="B13">
        <v>2</v>
      </c>
      <c r="C13" s="7">
        <v>0.33863300000000002</v>
      </c>
      <c r="D13">
        <v>0</v>
      </c>
      <c r="E13" s="7">
        <v>0.33863300000000002</v>
      </c>
      <c r="F13" s="8">
        <v>786749.5</v>
      </c>
      <c r="G13" s="13">
        <v>3</v>
      </c>
      <c r="H13">
        <v>1</v>
      </c>
      <c r="I13" s="7">
        <v>5.3E-3</v>
      </c>
      <c r="J13" s="8">
        <v>524499.66666700004</v>
      </c>
      <c r="K13" s="10"/>
      <c r="L13" s="9">
        <f t="shared" si="0"/>
        <v>0.67063722315679897</v>
      </c>
      <c r="M13" s="9">
        <f t="shared" si="1"/>
        <v>0.858796541973742</v>
      </c>
      <c r="O13" s="7">
        <f t="shared" si="2"/>
        <v>-0.33333299999999999</v>
      </c>
      <c r="P13" s="9">
        <f t="shared" si="3"/>
        <v>0.18815931881694303</v>
      </c>
    </row>
    <row r="14" spans="1:16" x14ac:dyDescent="0.2">
      <c r="A14" s="1" t="s">
        <v>22</v>
      </c>
      <c r="B14">
        <v>18</v>
      </c>
      <c r="C14" s="7">
        <v>0.55411299999999997</v>
      </c>
      <c r="D14">
        <v>12</v>
      </c>
      <c r="E14" s="7">
        <v>0.112554</v>
      </c>
      <c r="F14" s="8">
        <v>714687.77777799999</v>
      </c>
      <c r="G14" s="13">
        <v>21</v>
      </c>
      <c r="H14">
        <v>13</v>
      </c>
      <c r="I14" s="7">
        <v>6.4935000000000007E-2</v>
      </c>
      <c r="J14" s="8">
        <v>612589.52381000004</v>
      </c>
      <c r="K14" s="10"/>
      <c r="L14" s="9">
        <f t="shared" si="0"/>
        <v>0.73825734314417379</v>
      </c>
      <c r="M14" s="9">
        <f t="shared" si="1"/>
        <v>0.73530232315841471</v>
      </c>
      <c r="O14" s="7">
        <f t="shared" si="2"/>
        <v>-4.7618999999999995E-2</v>
      </c>
      <c r="P14" s="9">
        <f t="shared" si="3"/>
        <v>-2.9550199857590886E-3</v>
      </c>
    </row>
    <row r="15" spans="1:16" x14ac:dyDescent="0.2">
      <c r="A15" s="1" t="s">
        <v>23</v>
      </c>
      <c r="B15">
        <v>9</v>
      </c>
      <c r="C15" s="7">
        <v>0.458063</v>
      </c>
      <c r="D15">
        <v>2</v>
      </c>
      <c r="E15" s="7">
        <v>0.235841</v>
      </c>
      <c r="F15" s="8">
        <v>722398</v>
      </c>
      <c r="G15" s="13">
        <v>11</v>
      </c>
      <c r="H15">
        <v>4</v>
      </c>
      <c r="I15" s="7">
        <v>9.4426999999999997E-2</v>
      </c>
      <c r="J15" s="8">
        <v>591052.90909099998</v>
      </c>
      <c r="K15" s="10"/>
      <c r="L15" s="9">
        <f t="shared" si="0"/>
        <v>0.73037785265186228</v>
      </c>
      <c r="M15" s="9">
        <f t="shared" si="1"/>
        <v>0.76209505624926954</v>
      </c>
      <c r="O15" s="7">
        <f t="shared" si="2"/>
        <v>-0.14141399999999998</v>
      </c>
      <c r="P15" s="9">
        <f t="shared" si="3"/>
        <v>3.1717203597407262E-2</v>
      </c>
    </row>
    <row r="16" spans="1:16" x14ac:dyDescent="0.2">
      <c r="A16" s="1" t="s">
        <v>24</v>
      </c>
      <c r="B16">
        <v>4</v>
      </c>
      <c r="C16" s="7">
        <v>0.51530500000000001</v>
      </c>
      <c r="D16">
        <v>2</v>
      </c>
      <c r="E16" s="7">
        <v>1.5304999999999999E-2</v>
      </c>
      <c r="F16" s="8">
        <v>763446.75</v>
      </c>
      <c r="G16" s="13">
        <v>5</v>
      </c>
      <c r="H16">
        <v>3</v>
      </c>
      <c r="I16" s="7">
        <v>8.4695000000000006E-2</v>
      </c>
      <c r="J16" s="8">
        <v>610757.4</v>
      </c>
      <c r="K16" s="10"/>
      <c r="L16" s="9">
        <f t="shared" si="0"/>
        <v>0.69110714008540874</v>
      </c>
      <c r="M16" s="9">
        <f t="shared" si="1"/>
        <v>0.7375080514783775</v>
      </c>
      <c r="O16" s="7">
        <f t="shared" si="2"/>
        <v>6.9390000000000007E-2</v>
      </c>
      <c r="P16" s="9">
        <f t="shared" si="3"/>
        <v>4.6400911392968758E-2</v>
      </c>
    </row>
    <row r="17" spans="1:16" x14ac:dyDescent="0.2">
      <c r="A17" s="1" t="s">
        <v>25</v>
      </c>
      <c r="B17">
        <v>4</v>
      </c>
      <c r="C17" s="7">
        <v>0.33825300000000003</v>
      </c>
      <c r="D17">
        <v>0</v>
      </c>
      <c r="E17" s="7">
        <v>0.33825300000000003</v>
      </c>
      <c r="F17" s="8">
        <v>715953.25</v>
      </c>
      <c r="G17" s="13">
        <v>5</v>
      </c>
      <c r="H17">
        <v>1</v>
      </c>
      <c r="I17" s="7">
        <v>0.13825299999999999</v>
      </c>
      <c r="J17" s="8">
        <v>572762.6</v>
      </c>
      <c r="K17" s="10"/>
      <c r="L17" s="9">
        <f t="shared" si="0"/>
        <v>0.73695244766330759</v>
      </c>
      <c r="M17" s="9">
        <f t="shared" si="1"/>
        <v>0.7864314115481702</v>
      </c>
      <c r="O17" s="7">
        <f t="shared" si="2"/>
        <v>-0.20000000000000004</v>
      </c>
      <c r="P17" s="9">
        <f t="shared" si="3"/>
        <v>4.9478963884862615E-2</v>
      </c>
    </row>
    <row r="18" spans="1:16" x14ac:dyDescent="0.2">
      <c r="A18" s="1" t="s">
        <v>26</v>
      </c>
      <c r="B18">
        <v>6</v>
      </c>
      <c r="C18" s="7">
        <v>0.399891</v>
      </c>
      <c r="D18">
        <v>1</v>
      </c>
      <c r="E18" s="7">
        <v>0.23322399999999999</v>
      </c>
      <c r="F18" s="8">
        <v>725101</v>
      </c>
      <c r="G18" s="13">
        <v>7</v>
      </c>
      <c r="H18">
        <v>2</v>
      </c>
      <c r="I18" s="7">
        <v>0.114177</v>
      </c>
      <c r="J18" s="8">
        <v>621515.142857</v>
      </c>
      <c r="K18" s="10"/>
      <c r="L18" s="9">
        <f t="shared" si="0"/>
        <v>0.72765518182984168</v>
      </c>
      <c r="M18" s="9">
        <f t="shared" si="1"/>
        <v>0.72474259907716876</v>
      </c>
      <c r="O18" s="7">
        <f t="shared" si="2"/>
        <v>-0.11904699999999999</v>
      </c>
      <c r="P18" s="9">
        <f t="shared" si="3"/>
        <v>-2.9125827526729209E-3</v>
      </c>
    </row>
    <row r="19" spans="1:16" x14ac:dyDescent="0.2">
      <c r="A19" s="1" t="s">
        <v>27</v>
      </c>
      <c r="B19">
        <v>6</v>
      </c>
      <c r="C19" s="7">
        <v>0.354574</v>
      </c>
      <c r="D19">
        <v>1</v>
      </c>
      <c r="E19" s="7">
        <v>0.18790699999999999</v>
      </c>
      <c r="F19" s="8">
        <v>758993.66666700004</v>
      </c>
      <c r="G19" s="13">
        <v>7</v>
      </c>
      <c r="H19">
        <v>2</v>
      </c>
      <c r="I19" s="7">
        <v>6.8859000000000004E-2</v>
      </c>
      <c r="J19" s="8">
        <v>650566</v>
      </c>
      <c r="K19" s="10"/>
      <c r="L19" s="9">
        <f t="shared" si="0"/>
        <v>0.6951619271303997</v>
      </c>
      <c r="M19" s="9">
        <f t="shared" si="1"/>
        <v>0.69237940501040629</v>
      </c>
      <c r="O19" s="7">
        <f t="shared" si="2"/>
        <v>-0.11904799999999999</v>
      </c>
      <c r="P19" s="9">
        <f t="shared" si="3"/>
        <v>-2.7825221199934136E-3</v>
      </c>
    </row>
    <row r="20" spans="1:16" x14ac:dyDescent="0.2">
      <c r="A20" s="1" t="s">
        <v>28</v>
      </c>
      <c r="B20">
        <v>2</v>
      </c>
      <c r="C20" s="7">
        <v>0.61663100000000004</v>
      </c>
      <c r="D20">
        <v>2</v>
      </c>
      <c r="E20" s="7">
        <v>0.38336900000000002</v>
      </c>
      <c r="F20" s="8">
        <v>666537</v>
      </c>
      <c r="G20" s="13">
        <v>2</v>
      </c>
      <c r="H20">
        <v>2</v>
      </c>
      <c r="I20" s="7">
        <v>0.38336900000000002</v>
      </c>
      <c r="J20" s="8">
        <v>666537</v>
      </c>
      <c r="K20" s="10"/>
      <c r="L20" s="9">
        <f t="shared" si="0"/>
        <v>0.79158921410214289</v>
      </c>
      <c r="M20" s="9">
        <f t="shared" si="1"/>
        <v>0.675789190997649</v>
      </c>
      <c r="O20" s="7">
        <f t="shared" si="2"/>
        <v>0</v>
      </c>
      <c r="P20" s="9">
        <f t="shared" si="3"/>
        <v>-0.11580002310449389</v>
      </c>
    </row>
    <row r="21" spans="1:16" x14ac:dyDescent="0.2">
      <c r="A21" s="1" t="s">
        <v>29</v>
      </c>
      <c r="B21">
        <v>8</v>
      </c>
      <c r="C21" s="7">
        <v>0.65460399999999996</v>
      </c>
      <c r="D21">
        <v>7</v>
      </c>
      <c r="E21" s="7">
        <v>0.22039600000000001</v>
      </c>
      <c r="F21" s="8">
        <v>723741.125</v>
      </c>
      <c r="G21" s="13">
        <v>9</v>
      </c>
      <c r="H21">
        <v>7</v>
      </c>
      <c r="I21" s="7">
        <v>0.12317400000000001</v>
      </c>
      <c r="J21" s="8">
        <v>643325.44444400002</v>
      </c>
      <c r="K21" s="10"/>
      <c r="L21" s="9">
        <f t="shared" si="0"/>
        <v>0.72902241115564625</v>
      </c>
      <c r="M21" s="9">
        <f t="shared" si="1"/>
        <v>0.70017205737804389</v>
      </c>
      <c r="O21" s="7">
        <f t="shared" si="2"/>
        <v>-9.7222000000000003E-2</v>
      </c>
      <c r="P21" s="9">
        <f t="shared" si="3"/>
        <v>-2.8850353777602367E-2</v>
      </c>
    </row>
    <row r="22" spans="1:16" x14ac:dyDescent="0.2">
      <c r="A22" s="1" t="s">
        <v>30</v>
      </c>
      <c r="B22">
        <v>9</v>
      </c>
      <c r="C22" s="7">
        <v>0.67349899999999996</v>
      </c>
      <c r="D22">
        <v>9</v>
      </c>
      <c r="E22" s="7">
        <v>0.32650099999999999</v>
      </c>
      <c r="F22" s="8">
        <v>728849.33333299996</v>
      </c>
      <c r="G22" s="13">
        <v>11</v>
      </c>
      <c r="H22">
        <v>9</v>
      </c>
      <c r="I22" s="7">
        <v>0.14468300000000001</v>
      </c>
      <c r="J22" s="8">
        <v>596331.27272699995</v>
      </c>
      <c r="K22" s="10"/>
      <c r="L22" s="9">
        <f t="shared" si="0"/>
        <v>0.72391298979063068</v>
      </c>
      <c r="M22" s="9">
        <f t="shared" si="1"/>
        <v>0.75534945189133229</v>
      </c>
      <c r="O22" s="7">
        <f t="shared" si="2"/>
        <v>-0.18181799999999998</v>
      </c>
      <c r="P22" s="9">
        <f t="shared" si="3"/>
        <v>3.1436462100701612E-2</v>
      </c>
    </row>
    <row r="23" spans="1:16" x14ac:dyDescent="0.2">
      <c r="A23" s="1" t="s">
        <v>31</v>
      </c>
      <c r="B23">
        <v>14</v>
      </c>
      <c r="C23" s="7">
        <v>0.52731499999999998</v>
      </c>
      <c r="D23">
        <v>5</v>
      </c>
      <c r="E23" s="7">
        <v>0.17017199999999999</v>
      </c>
      <c r="F23" s="8">
        <v>707973.285714</v>
      </c>
      <c r="G23" s="13">
        <v>16</v>
      </c>
      <c r="H23">
        <v>7</v>
      </c>
      <c r="I23" s="7">
        <v>8.9815000000000006E-2</v>
      </c>
      <c r="J23" s="8">
        <v>619476.625</v>
      </c>
      <c r="K23" s="10"/>
      <c r="L23" s="9">
        <f t="shared" si="0"/>
        <v>0.74525905234953183</v>
      </c>
      <c r="M23" s="9">
        <f t="shared" si="1"/>
        <v>0.727127516716228</v>
      </c>
      <c r="O23" s="7">
        <f t="shared" si="2"/>
        <v>-8.0356999999999984E-2</v>
      </c>
      <c r="P23" s="9">
        <f t="shared" si="3"/>
        <v>-1.813153563330383E-2</v>
      </c>
    </row>
    <row r="24" spans="1:16" x14ac:dyDescent="0.2">
      <c r="A24" s="1" t="s">
        <v>32</v>
      </c>
      <c r="B24">
        <v>8</v>
      </c>
      <c r="C24" s="7">
        <v>0.563249</v>
      </c>
      <c r="D24">
        <v>5</v>
      </c>
      <c r="E24" s="7">
        <v>6.1751E-2</v>
      </c>
      <c r="F24" s="8">
        <v>664359.875</v>
      </c>
      <c r="G24" s="13">
        <v>9</v>
      </c>
      <c r="H24">
        <v>6</v>
      </c>
      <c r="I24" s="7">
        <v>0.103418</v>
      </c>
      <c r="J24" s="8">
        <v>590542.11111099995</v>
      </c>
      <c r="K24" s="10"/>
      <c r="L24" s="9">
        <f t="shared" si="0"/>
        <v>0.79418327303406155</v>
      </c>
      <c r="M24" s="9">
        <f t="shared" si="1"/>
        <v>0.76275424144195247</v>
      </c>
      <c r="O24" s="7">
        <f t="shared" si="2"/>
        <v>4.1666999999999996E-2</v>
      </c>
      <c r="P24" s="9">
        <f t="shared" si="3"/>
        <v>-3.142903159210908E-2</v>
      </c>
    </row>
    <row r="25" spans="1:16" x14ac:dyDescent="0.2">
      <c r="A25" s="1" t="s">
        <v>33</v>
      </c>
      <c r="B25">
        <v>4</v>
      </c>
      <c r="C25" s="7">
        <v>0.42117500000000002</v>
      </c>
      <c r="D25">
        <v>1</v>
      </c>
      <c r="E25" s="7">
        <v>0.17117499999999999</v>
      </c>
      <c r="F25" s="8">
        <v>744560</v>
      </c>
      <c r="G25" s="13">
        <v>5</v>
      </c>
      <c r="H25">
        <v>2</v>
      </c>
      <c r="I25" s="7">
        <v>2.1174999999999999E-2</v>
      </c>
      <c r="J25" s="8">
        <v>595648</v>
      </c>
      <c r="K25" s="10"/>
      <c r="L25" s="9">
        <f t="shared" si="0"/>
        <v>0.70863798753626306</v>
      </c>
      <c r="M25" s="9">
        <f t="shared" si="1"/>
        <v>0.75621591946921674</v>
      </c>
      <c r="O25" s="7">
        <f t="shared" si="2"/>
        <v>-0.15</v>
      </c>
      <c r="P25" s="9">
        <f t="shared" si="3"/>
        <v>4.7577931932953677E-2</v>
      </c>
    </row>
    <row r="26" spans="1:16" x14ac:dyDescent="0.2">
      <c r="A26" s="1" t="s">
        <v>34</v>
      </c>
      <c r="B26">
        <v>8</v>
      </c>
      <c r="C26" s="7">
        <v>0.43340800000000002</v>
      </c>
      <c r="D26">
        <v>2</v>
      </c>
      <c r="E26" s="7">
        <v>0.18340799999999999</v>
      </c>
      <c r="F26" s="8">
        <v>751434.75</v>
      </c>
      <c r="G26" s="13">
        <v>10</v>
      </c>
      <c r="H26">
        <v>4</v>
      </c>
      <c r="I26" s="7">
        <v>3.3408E-2</v>
      </c>
      <c r="J26" s="8">
        <v>601147.80000000005</v>
      </c>
      <c r="K26" s="10"/>
      <c r="L26" s="9">
        <f t="shared" si="0"/>
        <v>0.70215477790985847</v>
      </c>
      <c r="M26" s="9">
        <f t="shared" si="1"/>
        <v>0.74929742735480354</v>
      </c>
      <c r="O26" s="7">
        <f t="shared" si="2"/>
        <v>-0.15</v>
      </c>
      <c r="P26" s="9">
        <f t="shared" si="3"/>
        <v>4.7142649444945062E-2</v>
      </c>
    </row>
    <row r="27" spans="1:16" x14ac:dyDescent="0.2">
      <c r="A27" s="1" t="s">
        <v>35</v>
      </c>
      <c r="B27">
        <v>1</v>
      </c>
      <c r="C27" s="7">
        <v>0.44512600000000002</v>
      </c>
      <c r="D27">
        <v>0</v>
      </c>
      <c r="E27" s="7">
        <v>0.44512600000000002</v>
      </c>
      <c r="F27" s="8">
        <v>994416</v>
      </c>
      <c r="G27" s="13">
        <v>2</v>
      </c>
      <c r="H27">
        <v>1</v>
      </c>
      <c r="I27" s="7">
        <v>5.4873999999999999E-2</v>
      </c>
      <c r="J27" s="8">
        <v>497208</v>
      </c>
      <c r="K27" s="10"/>
      <c r="L27" s="9">
        <f t="shared" si="0"/>
        <v>0.53058629386494183</v>
      </c>
      <c r="M27" s="9">
        <f t="shared" si="1"/>
        <v>0.90593574520120357</v>
      </c>
      <c r="O27" s="7">
        <f t="shared" si="2"/>
        <v>-0.39025200000000004</v>
      </c>
      <c r="P27" s="9">
        <f t="shared" si="3"/>
        <v>0.37534945133626174</v>
      </c>
    </row>
    <row r="28" spans="1:16" x14ac:dyDescent="0.2">
      <c r="A28" s="1" t="s">
        <v>36</v>
      </c>
      <c r="B28">
        <v>3</v>
      </c>
      <c r="C28" s="7">
        <v>0.35758400000000001</v>
      </c>
      <c r="D28">
        <v>0</v>
      </c>
      <c r="E28" s="7">
        <v>0.35758400000000001</v>
      </c>
      <c r="F28" s="8">
        <v>610608.33333299996</v>
      </c>
      <c r="G28" s="13">
        <v>3</v>
      </c>
      <c r="H28">
        <v>0</v>
      </c>
      <c r="I28" s="7">
        <v>0.35758400000000001</v>
      </c>
      <c r="J28" s="8">
        <v>610608.33333299996</v>
      </c>
      <c r="K28" s="10"/>
      <c r="L28" s="9">
        <f t="shared" si="0"/>
        <v>0.86409482346887079</v>
      </c>
      <c r="M28" s="9">
        <f t="shared" si="1"/>
        <v>0.73768809793552215</v>
      </c>
      <c r="O28" s="7">
        <f t="shared" si="2"/>
        <v>0</v>
      </c>
      <c r="P28" s="9">
        <f t="shared" si="3"/>
        <v>-0.12640672553334864</v>
      </c>
    </row>
    <row r="29" spans="1:16" x14ac:dyDescent="0.2">
      <c r="A29" s="1" t="s">
        <v>37</v>
      </c>
      <c r="B29">
        <v>4</v>
      </c>
      <c r="C29" s="7">
        <v>0.49784299999999998</v>
      </c>
      <c r="D29">
        <v>2</v>
      </c>
      <c r="E29" s="7">
        <v>2.1570000000000001E-3</v>
      </c>
      <c r="F29" s="8">
        <v>677358</v>
      </c>
      <c r="G29" s="13">
        <v>4</v>
      </c>
      <c r="H29">
        <v>2</v>
      </c>
      <c r="I29" s="7">
        <v>2.1570000000000001E-3</v>
      </c>
      <c r="J29" s="8">
        <v>677358</v>
      </c>
      <c r="K29" s="10"/>
      <c r="L29" s="9">
        <f t="shared" si="0"/>
        <v>0.77894333572497854</v>
      </c>
      <c r="M29" s="9">
        <f t="shared" si="1"/>
        <v>0.66499325319845637</v>
      </c>
      <c r="O29" s="7">
        <f t="shared" si="2"/>
        <v>0</v>
      </c>
      <c r="P29" s="9">
        <f t="shared" si="3"/>
        <v>-0.11395008252652217</v>
      </c>
    </row>
    <row r="30" spans="1:16" x14ac:dyDescent="0.2">
      <c r="A30" s="1" t="s">
        <v>38</v>
      </c>
      <c r="B30">
        <v>2</v>
      </c>
      <c r="C30" s="7">
        <v>0.52244199999999996</v>
      </c>
      <c r="D30">
        <v>2</v>
      </c>
      <c r="E30" s="7">
        <v>0.47755799999999998</v>
      </c>
      <c r="F30" s="8">
        <v>660722.5</v>
      </c>
      <c r="G30" s="13">
        <v>2</v>
      </c>
      <c r="H30">
        <v>2</v>
      </c>
      <c r="I30" s="7">
        <v>0.47755799999999998</v>
      </c>
      <c r="J30" s="8">
        <v>660722.5</v>
      </c>
      <c r="K30" s="10"/>
      <c r="L30" s="9">
        <f t="shared" si="0"/>
        <v>0.79855536931162474</v>
      </c>
      <c r="M30" s="9">
        <f t="shared" si="1"/>
        <v>0.68173628111650508</v>
      </c>
      <c r="O30" s="7">
        <f t="shared" si="2"/>
        <v>0</v>
      </c>
      <c r="P30" s="9">
        <f t="shared" si="3"/>
        <v>-0.11681908819511966</v>
      </c>
    </row>
    <row r="31" spans="1:16" x14ac:dyDescent="0.2">
      <c r="A31" s="1" t="s">
        <v>39</v>
      </c>
      <c r="B31">
        <v>12</v>
      </c>
      <c r="C31" s="7">
        <v>0.55643699999999996</v>
      </c>
      <c r="D31">
        <v>6</v>
      </c>
      <c r="E31" s="7">
        <v>5.6437000000000001E-2</v>
      </c>
      <c r="F31" s="8">
        <v>733958.41666700004</v>
      </c>
      <c r="G31" s="13">
        <v>14</v>
      </c>
      <c r="H31">
        <v>8</v>
      </c>
      <c r="I31" s="7">
        <v>1.4992E-2</v>
      </c>
      <c r="J31" s="8">
        <v>629107.214286</v>
      </c>
      <c r="K31" s="10"/>
      <c r="L31" s="9">
        <f t="shared" si="0"/>
        <v>0.71887383265663263</v>
      </c>
      <c r="M31" s="9">
        <f t="shared" si="1"/>
        <v>0.71599639897822731</v>
      </c>
      <c r="O31" s="7">
        <f t="shared" si="2"/>
        <v>-4.1445000000000003E-2</v>
      </c>
      <c r="P31" s="9">
        <f t="shared" si="3"/>
        <v>-2.8774336784053167E-3</v>
      </c>
    </row>
    <row r="32" spans="1:16" x14ac:dyDescent="0.2">
      <c r="A32" s="1" t="s">
        <v>40</v>
      </c>
      <c r="B32">
        <v>3</v>
      </c>
      <c r="C32" s="7">
        <v>0.55155100000000001</v>
      </c>
      <c r="D32">
        <v>2</v>
      </c>
      <c r="E32" s="7">
        <v>0.115116</v>
      </c>
      <c r="F32" s="8">
        <v>689091</v>
      </c>
      <c r="G32" s="13">
        <v>3</v>
      </c>
      <c r="H32">
        <v>2</v>
      </c>
      <c r="I32" s="7">
        <v>0.115116</v>
      </c>
      <c r="J32" s="8">
        <v>689091</v>
      </c>
      <c r="K32" s="10"/>
      <c r="L32" s="9">
        <f t="shared" si="0"/>
        <v>0.76568043988384693</v>
      </c>
      <c r="M32" s="9">
        <f t="shared" si="1"/>
        <v>0.65367056020177305</v>
      </c>
      <c r="O32" s="7">
        <f t="shared" si="2"/>
        <v>0</v>
      </c>
      <c r="P32" s="9">
        <f t="shared" si="3"/>
        <v>-0.11200987968207388</v>
      </c>
    </row>
    <row r="33" spans="1:16" x14ac:dyDescent="0.2">
      <c r="A33" s="1" t="s">
        <v>41</v>
      </c>
      <c r="B33">
        <v>27</v>
      </c>
      <c r="C33" s="7">
        <v>0.68552100000000005</v>
      </c>
      <c r="D33">
        <v>21</v>
      </c>
      <c r="E33" s="7">
        <v>9.2257000000000006E-2</v>
      </c>
      <c r="F33" s="8">
        <v>719298.33333299996</v>
      </c>
      <c r="G33" s="13">
        <v>31</v>
      </c>
      <c r="H33">
        <v>24</v>
      </c>
      <c r="I33" s="7">
        <v>8.8673000000000002E-2</v>
      </c>
      <c r="J33" s="8">
        <v>626485.64516099996</v>
      </c>
      <c r="K33" s="10"/>
      <c r="L33" s="9">
        <f t="shared" si="0"/>
        <v>0.73352526420457609</v>
      </c>
      <c r="M33" s="9">
        <f t="shared" si="1"/>
        <v>0.7189925315595096</v>
      </c>
      <c r="O33" s="7">
        <f t="shared" si="2"/>
        <v>-3.5840000000000038E-3</v>
      </c>
      <c r="P33" s="9">
        <f t="shared" si="3"/>
        <v>-1.4532732645066493E-2</v>
      </c>
    </row>
    <row r="34" spans="1:16" x14ac:dyDescent="0.2">
      <c r="A34" s="1" t="s">
        <v>42</v>
      </c>
      <c r="B34">
        <v>13</v>
      </c>
      <c r="C34" s="7">
        <v>0.50931999999999999</v>
      </c>
      <c r="D34">
        <v>4</v>
      </c>
      <c r="E34" s="7">
        <v>0.201628</v>
      </c>
      <c r="F34" s="8">
        <v>735829.30769199994</v>
      </c>
      <c r="G34" s="13">
        <v>15</v>
      </c>
      <c r="H34">
        <v>6</v>
      </c>
      <c r="I34" s="7">
        <v>0.10932</v>
      </c>
      <c r="J34" s="8">
        <v>637718.73333299998</v>
      </c>
      <c r="K34" s="10"/>
      <c r="L34" s="9">
        <f t="shared" si="0"/>
        <v>0.71704605196406535</v>
      </c>
      <c r="M34" s="9">
        <f t="shared" si="1"/>
        <v>0.70632784714635766</v>
      </c>
      <c r="O34" s="7">
        <f t="shared" si="2"/>
        <v>-9.2308000000000001E-2</v>
      </c>
      <c r="P34" s="9">
        <f t="shared" si="3"/>
        <v>-1.0718204817707688E-2</v>
      </c>
    </row>
    <row r="35" spans="1:16" x14ac:dyDescent="0.2">
      <c r="A35" s="1" t="s">
        <v>43</v>
      </c>
      <c r="B35">
        <v>1</v>
      </c>
      <c r="C35" s="7">
        <v>0.43171700000000002</v>
      </c>
      <c r="D35">
        <v>0</v>
      </c>
      <c r="E35" s="7">
        <v>0.43171700000000002</v>
      </c>
      <c r="F35" s="8">
        <v>675905</v>
      </c>
      <c r="G35" s="13">
        <v>1</v>
      </c>
      <c r="H35">
        <v>0</v>
      </c>
      <c r="I35" s="7">
        <v>0.43171700000000002</v>
      </c>
      <c r="J35" s="8">
        <v>675905</v>
      </c>
      <c r="K35" s="10"/>
      <c r="L35" s="9">
        <f t="shared" si="0"/>
        <v>0.7806178383056791</v>
      </c>
      <c r="M35" s="9">
        <f t="shared" si="1"/>
        <v>0.66642279610300259</v>
      </c>
      <c r="O35" s="7">
        <f t="shared" si="2"/>
        <v>0</v>
      </c>
      <c r="P35" s="9">
        <f t="shared" si="3"/>
        <v>-0.11419504220267651</v>
      </c>
    </row>
    <row r="36" spans="1:16" x14ac:dyDescent="0.2">
      <c r="A36" s="1" t="s">
        <v>44</v>
      </c>
      <c r="B36">
        <v>16</v>
      </c>
      <c r="C36" s="7">
        <v>0.47971200000000003</v>
      </c>
      <c r="D36">
        <v>4</v>
      </c>
      <c r="E36" s="7">
        <v>0.229712</v>
      </c>
      <c r="F36" s="8">
        <v>723030.9375</v>
      </c>
      <c r="G36" s="13">
        <v>19</v>
      </c>
      <c r="H36">
        <v>7</v>
      </c>
      <c r="I36" s="7">
        <v>0.111291</v>
      </c>
      <c r="J36" s="8">
        <v>608868.15789499995</v>
      </c>
      <c r="K36" s="10"/>
      <c r="L36" s="9">
        <f t="shared" si="0"/>
        <v>0.72973848370077521</v>
      </c>
      <c r="M36" s="9">
        <f t="shared" si="1"/>
        <v>0.73979644716069826</v>
      </c>
      <c r="O36" s="7">
        <f t="shared" si="2"/>
        <v>-0.118421</v>
      </c>
      <c r="P36" s="9">
        <f t="shared" si="3"/>
        <v>1.0057963459923047E-2</v>
      </c>
    </row>
    <row r="37" spans="1:16" x14ac:dyDescent="0.2">
      <c r="A37" s="1" t="s">
        <v>45</v>
      </c>
      <c r="B37">
        <v>5</v>
      </c>
      <c r="C37" s="7">
        <v>0.32380500000000001</v>
      </c>
      <c r="D37">
        <v>0</v>
      </c>
      <c r="E37" s="7">
        <v>0.32380500000000001</v>
      </c>
      <c r="F37" s="8">
        <v>752976.4</v>
      </c>
      <c r="G37" s="13">
        <v>6</v>
      </c>
      <c r="H37">
        <v>1</v>
      </c>
      <c r="I37" s="7">
        <v>0.157138</v>
      </c>
      <c r="J37" s="8">
        <v>627480.33333299996</v>
      </c>
      <c r="K37" s="10"/>
      <c r="L37" s="9">
        <f t="shared" si="0"/>
        <v>0.70071718051189913</v>
      </c>
      <c r="M37" s="9">
        <f t="shared" si="1"/>
        <v>0.71785277732514219</v>
      </c>
      <c r="O37" s="7">
        <f t="shared" si="2"/>
        <v>-0.16666700000000001</v>
      </c>
      <c r="P37" s="9">
        <f t="shared" si="3"/>
        <v>1.7135596813243059E-2</v>
      </c>
    </row>
    <row r="38" spans="1:16" x14ac:dyDescent="0.2">
      <c r="A38" s="1" t="s">
        <v>46</v>
      </c>
      <c r="B38">
        <v>5</v>
      </c>
      <c r="C38" s="7">
        <v>0.58244300000000004</v>
      </c>
      <c r="D38">
        <v>4</v>
      </c>
      <c r="E38" s="7">
        <v>0.217557</v>
      </c>
      <c r="F38" s="8">
        <v>769721.2</v>
      </c>
      <c r="G38" s="13">
        <v>6</v>
      </c>
      <c r="H38">
        <v>4</v>
      </c>
      <c r="I38" s="7">
        <v>8.4223999999999993E-2</v>
      </c>
      <c r="J38" s="8">
        <v>641434.33333299996</v>
      </c>
      <c r="K38" s="10"/>
      <c r="L38" s="9">
        <f t="shared" si="0"/>
        <v>0.6854735195029058</v>
      </c>
      <c r="M38" s="9">
        <f t="shared" si="1"/>
        <v>0.70223634219803344</v>
      </c>
      <c r="O38" s="7">
        <f t="shared" si="2"/>
        <v>-0.13333300000000001</v>
      </c>
      <c r="P38" s="9">
        <f t="shared" si="3"/>
        <v>1.6762822695127633E-2</v>
      </c>
    </row>
    <row r="39" spans="1:16" x14ac:dyDescent="0.2">
      <c r="A39" s="1" t="s">
        <v>47</v>
      </c>
      <c r="B39">
        <v>18</v>
      </c>
      <c r="C39" s="7">
        <v>0.50758300000000001</v>
      </c>
      <c r="D39">
        <v>5</v>
      </c>
      <c r="E39" s="7">
        <v>0.22980500000000001</v>
      </c>
      <c r="F39" s="8">
        <v>707494.72222200001</v>
      </c>
      <c r="G39" s="13">
        <v>21</v>
      </c>
      <c r="H39">
        <v>8</v>
      </c>
      <c r="I39" s="7">
        <v>0.12663099999999999</v>
      </c>
      <c r="J39" s="8">
        <v>606424.04761899996</v>
      </c>
      <c r="K39" s="10"/>
      <c r="L39" s="9">
        <f t="shared" si="0"/>
        <v>0.74576316038501922</v>
      </c>
      <c r="M39" s="9">
        <f t="shared" si="1"/>
        <v>0.74277809689202579</v>
      </c>
      <c r="O39" s="7">
        <f t="shared" si="2"/>
        <v>-0.10317400000000002</v>
      </c>
      <c r="P39" s="9">
        <f t="shared" si="3"/>
        <v>-2.9850634929934339E-3</v>
      </c>
    </row>
    <row r="40" spans="1:16" x14ac:dyDescent="0.2">
      <c r="A40" s="1" t="s">
        <v>48</v>
      </c>
      <c r="B40">
        <v>2</v>
      </c>
      <c r="C40" s="7">
        <v>0.58965000000000001</v>
      </c>
      <c r="D40">
        <v>2</v>
      </c>
      <c r="E40" s="7">
        <v>0.41034999999999999</v>
      </c>
      <c r="F40" s="8">
        <v>527623.5</v>
      </c>
      <c r="G40" s="13">
        <v>2</v>
      </c>
      <c r="H40">
        <v>2</v>
      </c>
      <c r="I40" s="7">
        <v>0.41034999999999999</v>
      </c>
      <c r="J40" s="8">
        <v>527623.5</v>
      </c>
      <c r="K40" s="10"/>
      <c r="L40" s="9">
        <f t="shared" si="0"/>
        <v>1</v>
      </c>
      <c r="M40" s="9">
        <f t="shared" si="1"/>
        <v>0.85371197454245307</v>
      </c>
      <c r="O40" s="7">
        <f t="shared" si="2"/>
        <v>0</v>
      </c>
      <c r="P40" s="9">
        <f t="shared" si="3"/>
        <v>-0.14628802545754693</v>
      </c>
    </row>
    <row r="41" spans="1:16" x14ac:dyDescent="0.2">
      <c r="A41" s="1" t="s">
        <v>49</v>
      </c>
      <c r="B41">
        <v>7</v>
      </c>
      <c r="C41" s="7">
        <v>0.416161</v>
      </c>
      <c r="D41">
        <v>1</v>
      </c>
      <c r="E41" s="7">
        <v>0.27330399999999999</v>
      </c>
      <c r="F41" s="8">
        <v>663710.714286</v>
      </c>
      <c r="G41" s="13">
        <v>8</v>
      </c>
      <c r="H41">
        <v>2</v>
      </c>
      <c r="I41" s="7">
        <v>0.166161</v>
      </c>
      <c r="J41" s="8">
        <v>580746.875</v>
      </c>
      <c r="K41" s="10"/>
      <c r="L41" s="9">
        <f t="shared" si="0"/>
        <v>0.79496004606103354</v>
      </c>
      <c r="M41" s="9">
        <f t="shared" si="1"/>
        <v>0.77561932640619036</v>
      </c>
      <c r="O41" s="7">
        <f t="shared" si="2"/>
        <v>-0.10714299999999999</v>
      </c>
      <c r="P41" s="9">
        <f t="shared" si="3"/>
        <v>-1.9340719654843186E-2</v>
      </c>
    </row>
    <row r="42" spans="1:16" x14ac:dyDescent="0.2">
      <c r="A42" s="1" t="s">
        <v>50</v>
      </c>
      <c r="B42">
        <v>1</v>
      </c>
      <c r="C42" s="7">
        <v>0.42550300000000002</v>
      </c>
      <c r="D42">
        <v>0</v>
      </c>
      <c r="E42" s="7">
        <v>0.42550300000000002</v>
      </c>
      <c r="F42" s="8">
        <v>819761</v>
      </c>
      <c r="G42" s="13">
        <v>1</v>
      </c>
      <c r="H42">
        <v>0</v>
      </c>
      <c r="I42" s="7">
        <v>0.42550300000000002</v>
      </c>
      <c r="J42" s="8">
        <v>819761</v>
      </c>
      <c r="K42" s="10"/>
      <c r="L42" s="9">
        <f t="shared" si="0"/>
        <v>0.64363088753917297</v>
      </c>
      <c r="M42" s="9">
        <f t="shared" si="1"/>
        <v>0.54947539587757899</v>
      </c>
      <c r="O42" s="7">
        <f t="shared" si="2"/>
        <v>0</v>
      </c>
      <c r="P42" s="9">
        <f t="shared" si="3"/>
        <v>-9.4155491661593982E-2</v>
      </c>
    </row>
    <row r="43" spans="1:16" x14ac:dyDescent="0.2">
      <c r="A43" s="1" t="s">
        <v>51</v>
      </c>
      <c r="B43">
        <v>9</v>
      </c>
      <c r="C43" s="7">
        <v>0.38997599999999999</v>
      </c>
      <c r="D43">
        <v>2</v>
      </c>
      <c r="E43" s="7">
        <v>0.16775399999999999</v>
      </c>
      <c r="F43" s="8">
        <v>708381.22222200001</v>
      </c>
      <c r="G43" s="13">
        <v>10</v>
      </c>
      <c r="H43">
        <v>3</v>
      </c>
      <c r="I43" s="7">
        <v>8.9976E-2</v>
      </c>
      <c r="J43" s="8">
        <v>637543.1</v>
      </c>
      <c r="K43" s="10"/>
      <c r="L43" s="9">
        <f t="shared" si="0"/>
        <v>0.74482987895273112</v>
      </c>
      <c r="M43" s="9">
        <f t="shared" si="1"/>
        <v>0.70652242962083667</v>
      </c>
      <c r="O43" s="7">
        <f t="shared" si="2"/>
        <v>-7.7777999999999986E-2</v>
      </c>
      <c r="P43" s="9">
        <f t="shared" si="3"/>
        <v>-3.830744933189445E-2</v>
      </c>
    </row>
    <row r="44" spans="1:16" x14ac:dyDescent="0.2">
      <c r="A44" s="1" t="s">
        <v>52</v>
      </c>
      <c r="B44">
        <v>36</v>
      </c>
      <c r="C44" s="7">
        <v>0.423813</v>
      </c>
      <c r="D44">
        <v>12</v>
      </c>
      <c r="E44" s="7">
        <v>9.0479000000000004E-2</v>
      </c>
      <c r="F44" s="8">
        <v>701900.5</v>
      </c>
      <c r="G44" s="13">
        <v>41</v>
      </c>
      <c r="H44">
        <v>17</v>
      </c>
      <c r="I44" s="7">
        <v>9.1789999999999997E-3</v>
      </c>
      <c r="J44" s="8">
        <v>616302.87804900005</v>
      </c>
      <c r="K44" s="10"/>
      <c r="L44" s="9">
        <f t="shared" si="0"/>
        <v>0.7517069727119442</v>
      </c>
      <c r="M44" s="9">
        <f t="shared" si="1"/>
        <v>0.73087197227754508</v>
      </c>
      <c r="O44" s="7">
        <f t="shared" si="2"/>
        <v>-8.1300000000000011E-2</v>
      </c>
      <c r="P44" s="9">
        <f t="shared" si="3"/>
        <v>-2.083500043439912E-2</v>
      </c>
    </row>
    <row r="45" spans="1:16" x14ac:dyDescent="0.2">
      <c r="A45" s="1" t="s">
        <v>53</v>
      </c>
      <c r="B45">
        <v>4</v>
      </c>
      <c r="C45" s="7">
        <v>0.33358900000000002</v>
      </c>
      <c r="D45">
        <v>1</v>
      </c>
      <c r="E45" s="7">
        <v>8.3588999999999997E-2</v>
      </c>
      <c r="F45" s="8">
        <v>692691.25</v>
      </c>
      <c r="G45" s="13">
        <v>5</v>
      </c>
      <c r="H45">
        <v>2</v>
      </c>
      <c r="I45" s="7">
        <v>6.6410999999999998E-2</v>
      </c>
      <c r="J45" s="8">
        <v>554153</v>
      </c>
      <c r="K45" s="10"/>
      <c r="L45" s="9">
        <f t="shared" si="0"/>
        <v>0.76170082991520394</v>
      </c>
      <c r="M45" s="9">
        <f t="shared" si="1"/>
        <v>0.81284139939691746</v>
      </c>
      <c r="O45" s="7">
        <f t="shared" si="2"/>
        <v>-1.7177999999999999E-2</v>
      </c>
      <c r="P45" s="9">
        <f t="shared" si="3"/>
        <v>5.1140569481713527E-2</v>
      </c>
    </row>
    <row r="46" spans="1:16" x14ac:dyDescent="0.2">
      <c r="A46" s="1" t="s">
        <v>54</v>
      </c>
      <c r="B46">
        <v>1</v>
      </c>
      <c r="C46" s="7">
        <v>0.75540600000000002</v>
      </c>
      <c r="D46">
        <v>1</v>
      </c>
      <c r="E46" s="7">
        <v>0.24459400000000001</v>
      </c>
      <c r="F46" s="8">
        <v>630337</v>
      </c>
      <c r="G46" s="13">
        <v>1</v>
      </c>
      <c r="H46">
        <v>1</v>
      </c>
      <c r="I46" s="7">
        <v>0.24459400000000001</v>
      </c>
      <c r="J46" s="8">
        <v>630337</v>
      </c>
      <c r="K46" s="10"/>
      <c r="L46" s="9">
        <f t="shared" si="0"/>
        <v>0.83704986380301327</v>
      </c>
      <c r="M46" s="9">
        <f t="shared" si="1"/>
        <v>0.71459949201776196</v>
      </c>
      <c r="O46" s="7">
        <f t="shared" si="2"/>
        <v>0</v>
      </c>
      <c r="P46" s="9">
        <f t="shared" si="3"/>
        <v>-0.12245037178525131</v>
      </c>
    </row>
    <row r="47" spans="1:16" x14ac:dyDescent="0.2">
      <c r="A47" s="1" t="s">
        <v>55</v>
      </c>
      <c r="B47">
        <v>11</v>
      </c>
      <c r="C47" s="7">
        <v>0.490396</v>
      </c>
      <c r="D47">
        <v>3</v>
      </c>
      <c r="E47" s="7">
        <v>0.217669</v>
      </c>
      <c r="F47" s="8">
        <v>730703.27272699995</v>
      </c>
      <c r="G47" s="13">
        <v>13</v>
      </c>
      <c r="H47">
        <v>5</v>
      </c>
      <c r="I47" s="7">
        <v>0.105781</v>
      </c>
      <c r="J47" s="8">
        <v>618287.38461499999</v>
      </c>
      <c r="K47" s="10"/>
      <c r="L47" s="9">
        <f t="shared" si="0"/>
        <v>0.72207627869367275</v>
      </c>
      <c r="M47" s="9">
        <f t="shared" si="1"/>
        <v>0.72852610486381275</v>
      </c>
      <c r="O47" s="7">
        <f t="shared" si="2"/>
        <v>-0.111888</v>
      </c>
      <c r="P47" s="9">
        <f t="shared" si="3"/>
        <v>6.449826170140005E-3</v>
      </c>
    </row>
    <row r="48" spans="1:16" x14ac:dyDescent="0.2">
      <c r="A48" s="1" t="s">
        <v>56</v>
      </c>
      <c r="B48">
        <v>10</v>
      </c>
      <c r="C48" s="7">
        <v>0.54443799999999998</v>
      </c>
      <c r="D48">
        <v>6</v>
      </c>
      <c r="E48" s="7">
        <v>5.5562E-2</v>
      </c>
      <c r="F48" s="8">
        <v>675336.9</v>
      </c>
      <c r="G48" s="13">
        <v>11</v>
      </c>
      <c r="H48">
        <v>7</v>
      </c>
      <c r="I48" s="7">
        <v>9.1925000000000007E-2</v>
      </c>
      <c r="J48" s="8">
        <v>613942.63636400003</v>
      </c>
      <c r="K48" s="10"/>
      <c r="L48" s="9">
        <f t="shared" si="0"/>
        <v>0.78127450165983825</v>
      </c>
      <c r="M48" s="9">
        <f t="shared" si="1"/>
        <v>0.73368173721842611</v>
      </c>
      <c r="O48" s="7">
        <f t="shared" si="2"/>
        <v>3.6363000000000006E-2</v>
      </c>
      <c r="P48" s="9">
        <f t="shared" si="3"/>
        <v>-4.7592764441412139E-2</v>
      </c>
    </row>
    <row r="49" spans="1:16" x14ac:dyDescent="0.2">
      <c r="A49" s="1" t="s">
        <v>57</v>
      </c>
      <c r="B49">
        <v>3</v>
      </c>
      <c r="C49" s="7">
        <v>0.40087200000000001</v>
      </c>
      <c r="D49">
        <v>1</v>
      </c>
      <c r="E49" s="7">
        <v>6.7539000000000002E-2</v>
      </c>
      <c r="F49" s="8">
        <v>619938.33333299996</v>
      </c>
      <c r="G49" s="13">
        <v>3</v>
      </c>
      <c r="H49">
        <v>1</v>
      </c>
      <c r="I49" s="7">
        <v>6.7539000000000002E-2</v>
      </c>
      <c r="J49" s="8">
        <v>619938.33333299996</v>
      </c>
      <c r="K49" s="10"/>
      <c r="L49" s="9">
        <f t="shared" si="0"/>
        <v>0.85109029661598123</v>
      </c>
      <c r="M49" s="9">
        <f t="shared" si="1"/>
        <v>0.72658597763795141</v>
      </c>
      <c r="O49" s="7">
        <f t="shared" si="2"/>
        <v>0</v>
      </c>
      <c r="P49" s="9">
        <f t="shared" si="3"/>
        <v>-0.12450431897802983</v>
      </c>
    </row>
    <row r="50" spans="1:16" x14ac:dyDescent="0.2">
      <c r="A50" s="1" t="s">
        <v>58</v>
      </c>
      <c r="B50">
        <v>8</v>
      </c>
      <c r="C50" s="7">
        <v>0.50755499999999998</v>
      </c>
      <c r="D50">
        <v>3</v>
      </c>
      <c r="E50" s="7">
        <v>0.13255500000000001</v>
      </c>
      <c r="F50" s="8">
        <v>712278.75</v>
      </c>
      <c r="G50" s="13">
        <v>9</v>
      </c>
      <c r="H50">
        <v>4</v>
      </c>
      <c r="I50" s="7">
        <v>6.3111E-2</v>
      </c>
      <c r="J50" s="8">
        <v>633136.66666700004</v>
      </c>
      <c r="K50" s="10"/>
      <c r="L50" s="9">
        <f t="shared" si="0"/>
        <v>0.74075423420957032</v>
      </c>
      <c r="M50" s="9">
        <f t="shared" si="1"/>
        <v>0.71143960492957736</v>
      </c>
      <c r="O50" s="7">
        <f t="shared" si="2"/>
        <v>-6.9444000000000006E-2</v>
      </c>
      <c r="P50" s="9">
        <f t="shared" si="3"/>
        <v>-2.9314629279992954E-2</v>
      </c>
    </row>
    <row r="51" spans="1:16" x14ac:dyDescent="0.2">
      <c r="A51" s="1" t="s">
        <v>59</v>
      </c>
      <c r="B51">
        <v>1</v>
      </c>
      <c r="C51" s="7">
        <v>0.256994</v>
      </c>
      <c r="D51">
        <v>0</v>
      </c>
      <c r="E51" s="7">
        <v>0.256994</v>
      </c>
      <c r="F51" s="8">
        <v>568300</v>
      </c>
      <c r="G51" s="13">
        <v>1</v>
      </c>
      <c r="H51">
        <v>0</v>
      </c>
      <c r="I51" s="7">
        <v>0.256994</v>
      </c>
      <c r="J51" s="8">
        <v>568300</v>
      </c>
      <c r="K51" s="10"/>
      <c r="L51" s="9">
        <f t="shared" si="0"/>
        <v>0.9284242477564667</v>
      </c>
      <c r="M51" s="9">
        <f t="shared" si="1"/>
        <v>0.79260689776526483</v>
      </c>
      <c r="O51" s="7">
        <f t="shared" si="2"/>
        <v>0</v>
      </c>
      <c r="P51" s="9">
        <f t="shared" si="3"/>
        <v>-0.13581734999120187</v>
      </c>
    </row>
    <row r="53" spans="1:16" x14ac:dyDescent="0.2">
      <c r="D53" s="11" t="s">
        <v>64</v>
      </c>
      <c r="E53" s="7">
        <f>MIN(E$2:E$51)</f>
        <v>2.1570000000000001E-3</v>
      </c>
      <c r="I53" s="7">
        <f>MIN(I$2:I$51)</f>
        <v>1.356E-3</v>
      </c>
      <c r="L53" s="9">
        <f>MIN(L$2:L$51)</f>
        <v>0.53058629386494183</v>
      </c>
      <c r="M53" s="9">
        <f>MIN(M$2:M$51)</f>
        <v>0.54947539587757899</v>
      </c>
      <c r="O53" s="7">
        <f>MIN(O$2:O$51)</f>
        <v>-0.39025200000000004</v>
      </c>
      <c r="P53" s="9">
        <f>MIN(P$2:P$51)</f>
        <v>-0.14628802545754693</v>
      </c>
    </row>
    <row r="54" spans="1:16" x14ac:dyDescent="0.2">
      <c r="D54" s="11" t="s">
        <v>65</v>
      </c>
      <c r="E54" s="7">
        <f>MAX(E$2:E$51)</f>
        <v>0.47755799999999998</v>
      </c>
      <c r="I54" s="7">
        <f>MAX(I$2:I$51)</f>
        <v>0.47755799999999998</v>
      </c>
      <c r="L54" s="9">
        <f>MAX(L$2:L$51)</f>
        <v>1</v>
      </c>
      <c r="M54" s="9">
        <f>MAX(M$2:M$51)</f>
        <v>1</v>
      </c>
      <c r="O54" s="7">
        <f>MAX(O$2:O$51)</f>
        <v>6.9390000000000007E-2</v>
      </c>
      <c r="P54" s="9">
        <f>MAX(P$2:P$51)</f>
        <v>0.41432237697266106</v>
      </c>
    </row>
    <row r="55" spans="1:16" x14ac:dyDescent="0.2">
      <c r="D55" s="11" t="s">
        <v>66</v>
      </c>
      <c r="E55" s="7">
        <f>AVERAGE(E$2:E$51)</f>
        <v>0.22051152000000004</v>
      </c>
      <c r="I55" s="7">
        <f>AVERAGE(I$2:I$51)</f>
        <v>0.14491783999999996</v>
      </c>
      <c r="L55" s="9">
        <f>AVERAGE(L$2:L$51)</f>
        <v>0.74684594900978496</v>
      </c>
      <c r="M55" s="9">
        <f>AVERAGE(M$2:M$51)</f>
        <v>0.73585734663862934</v>
      </c>
      <c r="O55" s="7">
        <f>AVERAGE(O$2:O$51)</f>
        <v>-7.5593679999999983E-2</v>
      </c>
      <c r="P55" s="9">
        <f>AVERAGE(P$2:P$51)</f>
        <v>-1.0988602371155884E-2</v>
      </c>
    </row>
    <row r="56" spans="1:16" x14ac:dyDescent="0.2">
      <c r="D56" s="11" t="s">
        <v>67</v>
      </c>
      <c r="E56" s="7">
        <f>MEDIAN(E$2:E$51)</f>
        <v>0.21903250000000002</v>
      </c>
      <c r="I56" s="7">
        <f>MEDIAN(I$2:I$51)</f>
        <v>0.1045995</v>
      </c>
      <c r="L56" s="9">
        <f>MEDIAN(L$2:L$51)</f>
        <v>0.73937922905968811</v>
      </c>
      <c r="M56" s="9">
        <f>MEDIAN(M$2:M$51)</f>
        <v>0.72969903857067897</v>
      </c>
      <c r="O56" s="7">
        <f>MEDIAN(O$2:O$51)</f>
        <v>-7.3610999999999996E-2</v>
      </c>
      <c r="P56" s="9">
        <f>MEDIAN(P$2:P$51)</f>
        <v>-1.7971391878974285E-2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Sheet1!_2012_reps_by_state_3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2022-08-28T13:23:04Z</dcterms:created>
  <dcterms:modified xsi:type="dcterms:W3CDTF">2022-08-31T22:28:30Z</dcterms:modified>
</cp:coreProperties>
</file>