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MM2/results/"/>
    </mc:Choice>
  </mc:AlternateContent>
  <xr:revisionPtr revIDLastSave="0" documentId="13_ncr:1_{2C4BC3D0-9FEC-E047-BFBA-CCE1EF404AA6}" xr6:coauthVersionLast="47" xr6:coauthVersionMax="47" xr10:uidLastSave="{00000000-0000-0000-0000-000000000000}"/>
  <bookViews>
    <workbookView xWindow="19580" yWindow="6100" windowWidth="26860" windowHeight="16440" xr2:uid="{44E84EA9-B377-3E47-A126-045E099321D0}"/>
  </bookViews>
  <sheets>
    <sheet name="Sheet1" sheetId="1" r:id="rId1"/>
  </sheets>
  <definedNames>
    <definedName name="_2022_reps_by_state_601_1" localSheetId="0">Sheet1!$A$1:$J$51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56" i="1" l="1"/>
  <c r="W56" i="1"/>
  <c r="V56" i="1"/>
  <c r="V53" i="1"/>
  <c r="R53" i="1"/>
  <c r="R56" i="1"/>
  <c r="T56" i="1" s="1"/>
  <c r="D53" i="1"/>
  <c r="B53" i="1"/>
  <c r="L3" i="1"/>
  <c r="M3" i="1"/>
  <c r="O3" i="1"/>
  <c r="P3" i="1"/>
  <c r="L4" i="1"/>
  <c r="O4" i="1" s="1"/>
  <c r="M4" i="1"/>
  <c r="P4" i="1"/>
  <c r="L5" i="1"/>
  <c r="M5" i="1"/>
  <c r="O5" i="1"/>
  <c r="P5" i="1"/>
  <c r="L6" i="1"/>
  <c r="O6" i="1" s="1"/>
  <c r="M6" i="1"/>
  <c r="P6" i="1"/>
  <c r="L7" i="1"/>
  <c r="M7" i="1"/>
  <c r="O7" i="1"/>
  <c r="P7" i="1"/>
  <c r="L8" i="1"/>
  <c r="O8" i="1" s="1"/>
  <c r="M8" i="1"/>
  <c r="P8" i="1"/>
  <c r="L9" i="1"/>
  <c r="M9" i="1"/>
  <c r="O9" i="1"/>
  <c r="P9" i="1"/>
  <c r="L10" i="1"/>
  <c r="O10" i="1" s="1"/>
  <c r="M10" i="1"/>
  <c r="P10" i="1"/>
  <c r="L11" i="1"/>
  <c r="M11" i="1"/>
  <c r="O11" i="1"/>
  <c r="P11" i="1"/>
  <c r="L12" i="1"/>
  <c r="O12" i="1" s="1"/>
  <c r="M12" i="1"/>
  <c r="P12" i="1"/>
  <c r="L13" i="1"/>
  <c r="M13" i="1"/>
  <c r="O13" i="1"/>
  <c r="P13" i="1"/>
  <c r="L14" i="1"/>
  <c r="O14" i="1" s="1"/>
  <c r="M14" i="1"/>
  <c r="P14" i="1"/>
  <c r="L15" i="1"/>
  <c r="M15" i="1"/>
  <c r="O15" i="1"/>
  <c r="P15" i="1"/>
  <c r="L16" i="1"/>
  <c r="O16" i="1" s="1"/>
  <c r="M16" i="1"/>
  <c r="P16" i="1"/>
  <c r="L17" i="1"/>
  <c r="M17" i="1"/>
  <c r="O17" i="1"/>
  <c r="P17" i="1"/>
  <c r="L18" i="1"/>
  <c r="O18" i="1" s="1"/>
  <c r="M18" i="1"/>
  <c r="P18" i="1"/>
  <c r="L19" i="1"/>
  <c r="M19" i="1"/>
  <c r="O19" i="1"/>
  <c r="P19" i="1"/>
  <c r="L20" i="1"/>
  <c r="O20" i="1" s="1"/>
  <c r="M20" i="1"/>
  <c r="P20" i="1"/>
  <c r="L21" i="1"/>
  <c r="M21" i="1"/>
  <c r="O21" i="1"/>
  <c r="P21" i="1"/>
  <c r="L22" i="1"/>
  <c r="O22" i="1" s="1"/>
  <c r="M22" i="1"/>
  <c r="P22" i="1"/>
  <c r="L23" i="1"/>
  <c r="M23" i="1"/>
  <c r="O23" i="1"/>
  <c r="P23" i="1"/>
  <c r="L24" i="1"/>
  <c r="O24" i="1" s="1"/>
  <c r="M24" i="1"/>
  <c r="P24" i="1"/>
  <c r="L25" i="1"/>
  <c r="M25" i="1"/>
  <c r="O25" i="1"/>
  <c r="P25" i="1"/>
  <c r="L26" i="1"/>
  <c r="O26" i="1" s="1"/>
  <c r="M26" i="1"/>
  <c r="P26" i="1"/>
  <c r="L27" i="1"/>
  <c r="M27" i="1"/>
  <c r="O27" i="1"/>
  <c r="P27" i="1"/>
  <c r="L28" i="1"/>
  <c r="O28" i="1" s="1"/>
  <c r="M28" i="1"/>
  <c r="P28" i="1"/>
  <c r="L29" i="1"/>
  <c r="M29" i="1"/>
  <c r="O29" i="1"/>
  <c r="P29" i="1"/>
  <c r="L30" i="1"/>
  <c r="O30" i="1" s="1"/>
  <c r="M30" i="1"/>
  <c r="P30" i="1"/>
  <c r="L31" i="1"/>
  <c r="M31" i="1"/>
  <c r="O31" i="1"/>
  <c r="P31" i="1"/>
  <c r="L32" i="1"/>
  <c r="O32" i="1" s="1"/>
  <c r="M32" i="1"/>
  <c r="P32" i="1"/>
  <c r="L33" i="1"/>
  <c r="M33" i="1"/>
  <c r="O33" i="1"/>
  <c r="P33" i="1"/>
  <c r="L34" i="1"/>
  <c r="O34" i="1" s="1"/>
  <c r="M34" i="1"/>
  <c r="P34" i="1"/>
  <c r="L35" i="1"/>
  <c r="M35" i="1"/>
  <c r="O35" i="1"/>
  <c r="P35" i="1"/>
  <c r="L36" i="1"/>
  <c r="O36" i="1" s="1"/>
  <c r="M36" i="1"/>
  <c r="P36" i="1"/>
  <c r="L37" i="1"/>
  <c r="M37" i="1"/>
  <c r="O37" i="1"/>
  <c r="P37" i="1"/>
  <c r="L38" i="1"/>
  <c r="O38" i="1" s="1"/>
  <c r="M38" i="1"/>
  <c r="P38" i="1"/>
  <c r="L39" i="1"/>
  <c r="M39" i="1"/>
  <c r="O39" i="1"/>
  <c r="P39" i="1"/>
  <c r="L40" i="1"/>
  <c r="O40" i="1" s="1"/>
  <c r="M40" i="1"/>
  <c r="P40" i="1"/>
  <c r="L41" i="1"/>
  <c r="M41" i="1"/>
  <c r="O41" i="1"/>
  <c r="P41" i="1"/>
  <c r="L42" i="1"/>
  <c r="O42" i="1" s="1"/>
  <c r="M42" i="1"/>
  <c r="P42" i="1"/>
  <c r="L43" i="1"/>
  <c r="M43" i="1"/>
  <c r="O43" i="1"/>
  <c r="P43" i="1"/>
  <c r="L44" i="1"/>
  <c r="O44" i="1" s="1"/>
  <c r="M44" i="1"/>
  <c r="P44" i="1"/>
  <c r="L45" i="1"/>
  <c r="M45" i="1"/>
  <c r="O45" i="1"/>
  <c r="P45" i="1"/>
  <c r="L46" i="1"/>
  <c r="O46" i="1" s="1"/>
  <c r="M46" i="1"/>
  <c r="P46" i="1"/>
  <c r="L47" i="1"/>
  <c r="M47" i="1"/>
  <c r="O47" i="1"/>
  <c r="P47" i="1"/>
  <c r="L48" i="1"/>
  <c r="O48" i="1" s="1"/>
  <c r="M48" i="1"/>
  <c r="P48" i="1"/>
  <c r="L49" i="1"/>
  <c r="M49" i="1"/>
  <c r="O49" i="1"/>
  <c r="P49" i="1"/>
  <c r="L50" i="1"/>
  <c r="O50" i="1" s="1"/>
  <c r="M50" i="1"/>
  <c r="P50" i="1"/>
  <c r="L51" i="1"/>
  <c r="M51" i="1"/>
  <c r="O51" i="1"/>
  <c r="P51" i="1"/>
  <c r="P2" i="1"/>
  <c r="O2" i="1"/>
  <c r="M2" i="1"/>
  <c r="L2" i="1"/>
  <c r="R3" i="1"/>
  <c r="S3" i="1" s="1"/>
  <c r="V3" i="1"/>
  <c r="X3" i="1" s="1"/>
  <c r="R4" i="1"/>
  <c r="T4" i="1" s="1"/>
  <c r="S4" i="1"/>
  <c r="V4" i="1"/>
  <c r="W4" i="1" s="1"/>
  <c r="X4" i="1"/>
  <c r="R5" i="1"/>
  <c r="S5" i="1" s="1"/>
  <c r="V5" i="1"/>
  <c r="W5" i="1" s="1"/>
  <c r="R6" i="1"/>
  <c r="S6" i="1" s="1"/>
  <c r="T6" i="1"/>
  <c r="V6" i="1"/>
  <c r="X6" i="1" s="1"/>
  <c r="W6" i="1"/>
  <c r="R7" i="1"/>
  <c r="S7" i="1" s="1"/>
  <c r="V7" i="1"/>
  <c r="X7" i="1" s="1"/>
  <c r="R8" i="1"/>
  <c r="T8" i="1" s="1"/>
  <c r="S8" i="1"/>
  <c r="V8" i="1"/>
  <c r="W8" i="1" s="1"/>
  <c r="R9" i="1"/>
  <c r="S9" i="1" s="1"/>
  <c r="V9" i="1"/>
  <c r="W9" i="1" s="1"/>
  <c r="R10" i="1"/>
  <c r="S10" i="1" s="1"/>
  <c r="V10" i="1"/>
  <c r="W10" i="1" s="1"/>
  <c r="R11" i="1"/>
  <c r="S11" i="1" s="1"/>
  <c r="V11" i="1"/>
  <c r="X11" i="1" s="1"/>
  <c r="R12" i="1"/>
  <c r="T12" i="1" s="1"/>
  <c r="S12" i="1"/>
  <c r="V12" i="1"/>
  <c r="W12" i="1" s="1"/>
  <c r="X12" i="1"/>
  <c r="R13" i="1"/>
  <c r="S13" i="1" s="1"/>
  <c r="V13" i="1"/>
  <c r="W13" i="1" s="1"/>
  <c r="R14" i="1"/>
  <c r="S14" i="1" s="1"/>
  <c r="V14" i="1"/>
  <c r="W14" i="1"/>
  <c r="X14" i="1"/>
  <c r="R15" i="1"/>
  <c r="S15" i="1" s="1"/>
  <c r="V15" i="1"/>
  <c r="X15" i="1" s="1"/>
  <c r="R16" i="1"/>
  <c r="T16" i="1" s="1"/>
  <c r="V16" i="1"/>
  <c r="W16" i="1" s="1"/>
  <c r="X16" i="1"/>
  <c r="R17" i="1"/>
  <c r="S17" i="1" s="1"/>
  <c r="V17" i="1"/>
  <c r="W17" i="1" s="1"/>
  <c r="R18" i="1"/>
  <c r="T18" i="1" s="1"/>
  <c r="V18" i="1"/>
  <c r="X18" i="1" s="1"/>
  <c r="W18" i="1"/>
  <c r="R19" i="1"/>
  <c r="S19" i="1" s="1"/>
  <c r="V19" i="1"/>
  <c r="X19" i="1" s="1"/>
  <c r="W19" i="1"/>
  <c r="R20" i="1"/>
  <c r="T20" i="1" s="1"/>
  <c r="V20" i="1"/>
  <c r="W20" i="1" s="1"/>
  <c r="R21" i="1"/>
  <c r="S21" i="1" s="1"/>
  <c r="V21" i="1"/>
  <c r="W21" i="1" s="1"/>
  <c r="R22" i="1"/>
  <c r="T22" i="1" s="1"/>
  <c r="S22" i="1"/>
  <c r="V22" i="1"/>
  <c r="W22" i="1" s="1"/>
  <c r="R23" i="1"/>
  <c r="S23" i="1" s="1"/>
  <c r="V23" i="1"/>
  <c r="X23" i="1" s="1"/>
  <c r="R24" i="1"/>
  <c r="T24" i="1" s="1"/>
  <c r="V24" i="1"/>
  <c r="W24" i="1" s="1"/>
  <c r="R25" i="1"/>
  <c r="S25" i="1" s="1"/>
  <c r="V25" i="1"/>
  <c r="W25" i="1" s="1"/>
  <c r="R26" i="1"/>
  <c r="S26" i="1"/>
  <c r="T26" i="1"/>
  <c r="V26" i="1"/>
  <c r="W26" i="1" s="1"/>
  <c r="R27" i="1"/>
  <c r="S27" i="1" s="1"/>
  <c r="V27" i="1"/>
  <c r="X27" i="1" s="1"/>
  <c r="W27" i="1"/>
  <c r="R28" i="1"/>
  <c r="T28" i="1" s="1"/>
  <c r="S28" i="1"/>
  <c r="V28" i="1"/>
  <c r="W28" i="1" s="1"/>
  <c r="R29" i="1"/>
  <c r="S29" i="1" s="1"/>
  <c r="V29" i="1"/>
  <c r="W29" i="1" s="1"/>
  <c r="R30" i="1"/>
  <c r="S30" i="1" s="1"/>
  <c r="V30" i="1"/>
  <c r="X30" i="1" s="1"/>
  <c r="R31" i="1"/>
  <c r="S31" i="1" s="1"/>
  <c r="V31" i="1"/>
  <c r="X31" i="1" s="1"/>
  <c r="W31" i="1"/>
  <c r="R32" i="1"/>
  <c r="T32" i="1" s="1"/>
  <c r="S32" i="1"/>
  <c r="V32" i="1"/>
  <c r="W32" i="1" s="1"/>
  <c r="R33" i="1"/>
  <c r="S33" i="1" s="1"/>
  <c r="V33" i="1"/>
  <c r="W33" i="1" s="1"/>
  <c r="R34" i="1"/>
  <c r="S34" i="1"/>
  <c r="T34" i="1"/>
  <c r="V34" i="1"/>
  <c r="X34" i="1" s="1"/>
  <c r="W34" i="1"/>
  <c r="R35" i="1"/>
  <c r="S35" i="1" s="1"/>
  <c r="V35" i="1"/>
  <c r="X35" i="1" s="1"/>
  <c r="W35" i="1"/>
  <c r="R36" i="1"/>
  <c r="T36" i="1" s="1"/>
  <c r="S36" i="1"/>
  <c r="V36" i="1"/>
  <c r="W36" i="1" s="1"/>
  <c r="R37" i="1"/>
  <c r="S37" i="1" s="1"/>
  <c r="V37" i="1"/>
  <c r="W37" i="1" s="1"/>
  <c r="R38" i="1"/>
  <c r="S38" i="1"/>
  <c r="T38" i="1"/>
  <c r="V38" i="1"/>
  <c r="W38" i="1" s="1"/>
  <c r="X38" i="1"/>
  <c r="R39" i="1"/>
  <c r="S39" i="1" s="1"/>
  <c r="V39" i="1"/>
  <c r="X39" i="1" s="1"/>
  <c r="R40" i="1"/>
  <c r="T40" i="1" s="1"/>
  <c r="S40" i="1"/>
  <c r="V40" i="1"/>
  <c r="W40" i="1" s="1"/>
  <c r="X40" i="1"/>
  <c r="R41" i="1"/>
  <c r="S41" i="1" s="1"/>
  <c r="V41" i="1"/>
  <c r="W41" i="1" s="1"/>
  <c r="R42" i="1"/>
  <c r="S42" i="1" s="1"/>
  <c r="T42" i="1"/>
  <c r="V42" i="1"/>
  <c r="W42" i="1"/>
  <c r="X42" i="1"/>
  <c r="R43" i="1"/>
  <c r="S43" i="1" s="1"/>
  <c r="V43" i="1"/>
  <c r="X43" i="1" s="1"/>
  <c r="R44" i="1"/>
  <c r="T44" i="1" s="1"/>
  <c r="V44" i="1"/>
  <c r="W44" i="1" s="1"/>
  <c r="R45" i="1"/>
  <c r="S45" i="1" s="1"/>
  <c r="V45" i="1"/>
  <c r="W45" i="1" s="1"/>
  <c r="R46" i="1"/>
  <c r="S46" i="1" s="1"/>
  <c r="V46" i="1"/>
  <c r="X46" i="1" s="1"/>
  <c r="W46" i="1"/>
  <c r="R47" i="1"/>
  <c r="S47" i="1" s="1"/>
  <c r="V47" i="1"/>
  <c r="X47" i="1" s="1"/>
  <c r="R48" i="1"/>
  <c r="T48" i="1" s="1"/>
  <c r="V48" i="1"/>
  <c r="W48" i="1" s="1"/>
  <c r="X48" i="1"/>
  <c r="R49" i="1"/>
  <c r="S49" i="1" s="1"/>
  <c r="V49" i="1"/>
  <c r="W49" i="1" s="1"/>
  <c r="R50" i="1"/>
  <c r="T50" i="1" s="1"/>
  <c r="V50" i="1"/>
  <c r="W50" i="1" s="1"/>
  <c r="R51" i="1"/>
  <c r="S51" i="1" s="1"/>
  <c r="V51" i="1"/>
  <c r="X51" i="1" s="1"/>
  <c r="W51" i="1"/>
  <c r="X2" i="1"/>
  <c r="V2" i="1"/>
  <c r="W2" i="1" s="1"/>
  <c r="R2" i="1"/>
  <c r="S2" i="1" s="1"/>
  <c r="S56" i="1" l="1"/>
  <c r="S44" i="1"/>
  <c r="X36" i="1"/>
  <c r="W23" i="1"/>
  <c r="X20" i="1"/>
  <c r="T30" i="1"/>
  <c r="X10" i="1"/>
  <c r="X50" i="1"/>
  <c r="X44" i="1"/>
  <c r="S50" i="1"/>
  <c r="W47" i="1"/>
  <c r="X32" i="1"/>
  <c r="W30" i="1"/>
  <c r="S24" i="1"/>
  <c r="S18" i="1"/>
  <c r="W15" i="1"/>
  <c r="X8" i="1"/>
  <c r="X22" i="1"/>
  <c r="T10" i="1"/>
  <c r="W3" i="1"/>
  <c r="T2" i="1"/>
  <c r="S48" i="1"/>
  <c r="T46" i="1"/>
  <c r="W39" i="1"/>
  <c r="X26" i="1"/>
  <c r="X24" i="1"/>
  <c r="S16" i="1"/>
  <c r="T14" i="1"/>
  <c r="W7" i="1"/>
  <c r="W43" i="1"/>
  <c r="X28" i="1"/>
  <c r="S20" i="1"/>
  <c r="W11" i="1"/>
  <c r="T49" i="1"/>
  <c r="T45" i="1"/>
  <c r="T41" i="1"/>
  <c r="T37" i="1"/>
  <c r="T33" i="1"/>
  <c r="T29" i="1"/>
  <c r="T25" i="1"/>
  <c r="T21" i="1"/>
  <c r="T17" i="1"/>
  <c r="T13" i="1"/>
  <c r="T9" i="1"/>
  <c r="T5" i="1"/>
  <c r="T51" i="1"/>
  <c r="T47" i="1"/>
  <c r="T43" i="1"/>
  <c r="T39" i="1"/>
  <c r="T35" i="1"/>
  <c r="T31" i="1"/>
  <c r="T27" i="1"/>
  <c r="T23" i="1"/>
  <c r="T19" i="1"/>
  <c r="T15" i="1"/>
  <c r="T11" i="1"/>
  <c r="T7" i="1"/>
  <c r="T3" i="1"/>
  <c r="X49" i="1"/>
  <c r="X45" i="1"/>
  <c r="X41" i="1"/>
  <c r="X37" i="1"/>
  <c r="X33" i="1"/>
  <c r="X29" i="1"/>
  <c r="X25" i="1"/>
  <c r="X21" i="1"/>
  <c r="X17" i="1"/>
  <c r="X13" i="1"/>
  <c r="X9" i="1"/>
  <c r="X5" i="1"/>
  <c r="X53" i="1" l="1"/>
  <c r="S53" i="1"/>
  <c r="T53" i="1"/>
  <c r="T54" i="1" s="1"/>
  <c r="W53" i="1"/>
  <c r="X5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0C6981-7A1B-0A4F-A350-7C174F83DC22}" name="2022_reps_by_state(601,1)" type="6" refreshedVersion="8" background="1" saveData="1">
    <textPr codePage="10000" sourceFile="/Users/alecramsay/Documents/dev/MM2/results/2022_reps_by_state(601,1).csv" comma="1">
      <textFields count="10">
        <textField type="text"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<sst xmlns="http://schemas.openxmlformats.org/spreadsheetml/2006/main" count="73" uniqueCount="73">
  <si>
    <t>XX</t>
  </si>
  <si>
    <t>n</t>
  </si>
  <si>
    <t>POWER</t>
  </si>
  <si>
    <t>n'</t>
  </si>
  <si>
    <t>POWER'</t>
  </si>
  <si>
    <t>v/t</t>
  </si>
  <si>
    <t>s</t>
  </si>
  <si>
    <t>SKEW</t>
  </si>
  <si>
    <t>s'</t>
  </si>
  <si>
    <t>SKEW'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</si>
  <si>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</si>
  <si>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</si>
  <si>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</si>
  <si>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</si>
  <si>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</si>
  <si>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</si>
  <si>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</si>
  <si>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</si>
  <si>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</si>
  <si>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</si>
  <si>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</si>
  <si>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</si>
  <si>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</si>
  <si>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</si>
  <si>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</si>
  <si>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</si>
  <si>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</si>
  <si>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</si>
  <si>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</si>
  <si>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</si>
  <si>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</si>
  <si>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</si>
  <si>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</si>
  <si>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</si>
  <si>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</si>
  <si>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</si>
  <si>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</si>
  <si>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</si>
  <si>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</si>
  <si>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</si>
  <si>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</si>
  <si>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</si>
  <si>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</si>
  <si>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</si>
  <si>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</si>
  <si>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</si>
  <si>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</si>
  <si>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</si>
  <si>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</si>
  <si>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</si>
  <si>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</si>
  <si>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</si>
  <si>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</si>
  <si>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</si>
  <si>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</si>
  <si>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</si>
  <si>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</si>
  <si>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</si>
  <si>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</si>
  <si>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</si>
  <si>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PR</t>
  </si>
  <si>
    <t>PR'</t>
  </si>
  <si>
    <t>+R</t>
  </si>
  <si>
    <t>+D</t>
  </si>
  <si>
    <t>+R'</t>
  </si>
  <si>
    <t>+D'</t>
  </si>
  <si>
    <t>&lt;= Aggregate party advantage</t>
  </si>
  <si>
    <t>&lt;= Net party advantage</t>
  </si>
  <si>
    <t>V%</t>
  </si>
  <si>
    <t>S%</t>
  </si>
  <si>
    <t>V%'</t>
  </si>
  <si>
    <t>S%'</t>
  </si>
  <si>
    <t>Overall D vote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</si>
</sst>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2" fillId="0" borderId="0" xfId="0" applyFont="1"/>
    <xf numFmtId="49" fontId="1" fillId="2" borderId="0" xfId="0" applyNumberFormat="1" applyFont="1" applyFill="1"/>
    <xf numFmtId="0" fontId="1" fillId="2" borderId="0" xfId="0" applyFont="1" applyFill="1"/>
    <xf numFmtId="3" fontId="1" fillId="2" borderId="0" xfId="0" applyNumberFormat="1" applyFont="1" applyFill="1"/>
    <xf numFmtId="3" fontId="0" fillId="0" borderId="0" xfId="0" applyNumberFormat="1"/>
    <xf numFmtId="10" fontId="1" fillId="2" borderId="0" xfId="0" applyNumberFormat="1" applyFont="1" applyFill="1"/>
    <xf numFmtId="10" fontId="0" fillId="0" borderId="0" xfId="0" applyNumberFormat="1"/>
    <xf numFmtId="0" fontId="1" fillId="3" borderId="0" xfId="0" applyFont="1" applyFill="1"/>
    <xf numFmtId="0" fontId="1" fillId="3" borderId="0" xfId="0" quotePrefix="1" applyFont="1" applyFill="1"/>
    <xf numFmtId="0" fontId="0" fillId="0" borderId="1" xfId="0" applyBorder="1"/>
    <xf numFmtId="3" fontId="0" fillId="0" borderId="1" xfId="0" applyNumberFormat="1" applyBorder="1"/>
    <xf numFmtId="10" fontId="0" fillId="0" borderId="1" xfId="0" applyNumberFormat="1" applyBorder="1"/>
    <xf numFmtId="10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4" borderId="0" xfId="0" applyFill="1" applyBorder="1"/>
    <xf numFmtId="0" fontId="0" fillId="4" borderId="0" xfId="0" applyFill="1"/>
    <xf numFmtId="10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2_reps_by_state(601,1)" connectionId="1" xr16:uid="{59E76A4F-AADC-FA41-AA8D-952BC71D65C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E28BF-0AA7-9E48-BACE-A4A74A56D3A7}">
  <dimension ref="A1:Y56"/>
  <sheetViews>
    <sheetView tabSelected="1" workbookViewId="0">
      <pane xSplit="1" ySplit="1" topLeftCell="B27" activePane="bottomRight" state="frozen"/>
      <selection pane="topRight" activeCell="B1" sqref="B1"/>
      <selection pane="bottomLeft" activeCell="A2" sqref="A2"/>
      <selection pane="bottomRight" activeCell="R58" sqref="R58"/>
    </sheetView>
  </sheetViews>
  <sheetFormatPr baseColWidth="10" defaultRowHeight="16" x14ac:dyDescent="0.2"/>
  <cols>
    <col min="1" max="2" width="4.1640625" bestFit="1" customWidth="1"/>
    <col min="3" max="3" width="7.6640625" style="6" bestFit="1" customWidth="1"/>
    <col min="4" max="4" width="4.1640625" bestFit="1" customWidth="1"/>
    <col min="5" max="5" width="8" style="6" bestFit="1" customWidth="1"/>
    <col min="6" max="6" width="7.1640625" style="8" bestFit="1" customWidth="1"/>
    <col min="7" max="7" width="3.1640625" bestFit="1" customWidth="1"/>
    <col min="8" max="8" width="7.1640625" style="8" bestFit="1" customWidth="1"/>
    <col min="9" max="9" width="3.1640625" bestFit="1" customWidth="1"/>
    <col min="10" max="10" width="7.1640625" style="8" bestFit="1" customWidth="1"/>
    <col min="11" max="11" width="3.83203125" customWidth="1"/>
    <col min="14" max="14" width="3.83203125" customWidth="1"/>
    <col min="17" max="17" width="3.83203125" customWidth="1"/>
    <col min="21" max="21" width="3.83203125" customWidth="1"/>
  </cols>
  <sheetData>
    <row r="1" spans="1:24" s="2" customFormat="1" x14ac:dyDescent="0.2">
      <c r="A1" s="3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7" t="s">
        <v>5</v>
      </c>
      <c r="G1" s="4" t="s">
        <v>6</v>
      </c>
      <c r="H1" s="7" t="s">
        <v>7</v>
      </c>
      <c r="I1" s="4" t="s">
        <v>8</v>
      </c>
      <c r="J1" s="7" t="s">
        <v>9</v>
      </c>
      <c r="L1" s="9" t="s">
        <v>68</v>
      </c>
      <c r="M1" s="9" t="s">
        <v>69</v>
      </c>
      <c r="O1" s="9" t="s">
        <v>70</v>
      </c>
      <c r="P1" s="9" t="s">
        <v>71</v>
      </c>
      <c r="R1" s="9" t="s">
        <v>60</v>
      </c>
      <c r="S1" s="10" t="s">
        <v>62</v>
      </c>
      <c r="T1" s="10" t="s">
        <v>63</v>
      </c>
      <c r="V1" s="9" t="s">
        <v>61</v>
      </c>
      <c r="W1" s="10" t="s">
        <v>64</v>
      </c>
      <c r="X1" s="10" t="s">
        <v>65</v>
      </c>
    </row>
    <row r="2" spans="1:24" x14ac:dyDescent="0.2">
      <c r="A2" s="1" t="s">
        <v>10</v>
      </c>
      <c r="B2">
        <v>7</v>
      </c>
      <c r="C2" s="6">
        <v>718579</v>
      </c>
      <c r="D2">
        <v>9</v>
      </c>
      <c r="E2" s="6">
        <v>558894.77777799999</v>
      </c>
      <c r="F2" s="8">
        <v>0.32036700000000001</v>
      </c>
      <c r="G2">
        <v>1</v>
      </c>
      <c r="H2" s="8">
        <v>0.17751</v>
      </c>
      <c r="I2">
        <v>3</v>
      </c>
      <c r="J2" s="8">
        <v>1.2966999999999999E-2</v>
      </c>
      <c r="L2" s="8">
        <f>F2</f>
        <v>0.32036700000000001</v>
      </c>
      <c r="M2" s="8">
        <f>G2/B2</f>
        <v>0.14285714285714285</v>
      </c>
      <c r="O2" s="8">
        <f>L2</f>
        <v>0.32036700000000001</v>
      </c>
      <c r="P2" s="8">
        <f>I2/D2</f>
        <v>0.33333333333333331</v>
      </c>
      <c r="R2">
        <f>ROUND(B2*F2,0)</f>
        <v>2</v>
      </c>
      <c r="S2">
        <f>IF(G2&lt;R2,R2-G2,0)</f>
        <v>1</v>
      </c>
      <c r="T2">
        <f>IF(G2&gt;R2,G2-R2,0)</f>
        <v>0</v>
      </c>
      <c r="V2">
        <f>ROUND(F2*D2,0)</f>
        <v>3</v>
      </c>
      <c r="W2">
        <f>IF(I2&lt;V2,V2-I2,0)</f>
        <v>0</v>
      </c>
      <c r="X2">
        <f>IF(I2&gt;V2, I2-V2,0)</f>
        <v>0</v>
      </c>
    </row>
    <row r="3" spans="1:24" x14ac:dyDescent="0.2">
      <c r="A3" s="1" t="s">
        <v>11</v>
      </c>
      <c r="B3">
        <v>1</v>
      </c>
      <c r="C3" s="6">
        <v>736081</v>
      </c>
      <c r="D3">
        <v>2</v>
      </c>
      <c r="E3" s="6">
        <v>368040.5</v>
      </c>
      <c r="F3" s="8">
        <v>0.54963700000000004</v>
      </c>
      <c r="G3">
        <v>1</v>
      </c>
      <c r="H3" s="8">
        <v>0.45036300000000001</v>
      </c>
      <c r="I3">
        <v>1</v>
      </c>
      <c r="J3" s="8">
        <v>4.9637000000000001E-2</v>
      </c>
      <c r="L3" s="8">
        <f t="shared" ref="L3:L51" si="0">F3</f>
        <v>0.54963700000000004</v>
      </c>
      <c r="M3" s="8">
        <f t="shared" ref="M3:M51" si="1">G3/B3</f>
        <v>1</v>
      </c>
      <c r="O3" s="8">
        <f t="shared" ref="O3:O51" si="2">L3</f>
        <v>0.54963700000000004</v>
      </c>
      <c r="P3" s="8">
        <f t="shared" ref="P3:P51" si="3">I3/D3</f>
        <v>0.5</v>
      </c>
      <c r="R3">
        <f t="shared" ref="R3:R51" si="4">ROUND(B3*F3,0)</f>
        <v>1</v>
      </c>
      <c r="S3">
        <f t="shared" ref="S3:S51" si="5">IF(G3&lt;R3,R3-G3,0)</f>
        <v>0</v>
      </c>
      <c r="T3">
        <f t="shared" ref="T3:T51" si="6">IF(G3&gt;R3,G3-R3,0)</f>
        <v>0</v>
      </c>
      <c r="V3">
        <f t="shared" ref="V3:V51" si="7">ROUND(F3*D3,0)</f>
        <v>1</v>
      </c>
      <c r="W3">
        <f t="shared" ref="W3:W51" si="8">IF(I3&lt;V3,V3-I3,0)</f>
        <v>0</v>
      </c>
      <c r="X3">
        <f t="shared" ref="X3:X51" si="9">IF(I3&gt;V3, I3-V3,0)</f>
        <v>0</v>
      </c>
    </row>
    <row r="4" spans="1:24" x14ac:dyDescent="0.2">
      <c r="A4" s="1" t="s">
        <v>12</v>
      </c>
      <c r="B4">
        <v>9</v>
      </c>
      <c r="C4" s="6">
        <v>795435.88888900005</v>
      </c>
      <c r="D4">
        <v>13</v>
      </c>
      <c r="E4" s="6">
        <v>550686.38461499999</v>
      </c>
      <c r="F4" s="8">
        <v>0.43403700000000001</v>
      </c>
      <c r="G4">
        <v>3</v>
      </c>
      <c r="H4" s="8">
        <v>0.100704</v>
      </c>
      <c r="I4">
        <v>6</v>
      </c>
      <c r="J4" s="8">
        <v>2.7501999999999999E-2</v>
      </c>
      <c r="L4" s="8">
        <f t="shared" si="0"/>
        <v>0.43403700000000001</v>
      </c>
      <c r="M4" s="8">
        <f t="shared" si="1"/>
        <v>0.33333333333333331</v>
      </c>
      <c r="O4" s="8">
        <f t="shared" si="2"/>
        <v>0.43403700000000001</v>
      </c>
      <c r="P4" s="8">
        <f t="shared" si="3"/>
        <v>0.46153846153846156</v>
      </c>
      <c r="R4">
        <f t="shared" si="4"/>
        <v>4</v>
      </c>
      <c r="S4">
        <f t="shared" si="5"/>
        <v>1</v>
      </c>
      <c r="T4">
        <f t="shared" si="6"/>
        <v>0</v>
      </c>
      <c r="V4">
        <f t="shared" si="7"/>
        <v>6</v>
      </c>
      <c r="W4">
        <f t="shared" si="8"/>
        <v>0</v>
      </c>
      <c r="X4">
        <f t="shared" si="9"/>
        <v>0</v>
      </c>
    </row>
    <row r="5" spans="1:24" x14ac:dyDescent="0.2">
      <c r="A5" s="1" t="s">
        <v>13</v>
      </c>
      <c r="B5">
        <v>4</v>
      </c>
      <c r="C5" s="6">
        <v>753439</v>
      </c>
      <c r="D5">
        <v>5</v>
      </c>
      <c r="E5" s="6">
        <v>602751.19999999995</v>
      </c>
      <c r="F5" s="8">
        <v>0.31246299999999999</v>
      </c>
      <c r="G5">
        <v>0</v>
      </c>
      <c r="H5" s="8">
        <v>0.31246299999999999</v>
      </c>
      <c r="I5">
        <v>1</v>
      </c>
      <c r="J5" s="8">
        <v>0.11246299999999999</v>
      </c>
      <c r="L5" s="8">
        <f t="shared" si="0"/>
        <v>0.31246299999999999</v>
      </c>
      <c r="M5" s="8">
        <f t="shared" si="1"/>
        <v>0</v>
      </c>
      <c r="O5" s="8">
        <f t="shared" si="2"/>
        <v>0.31246299999999999</v>
      </c>
      <c r="P5" s="8">
        <f t="shared" si="3"/>
        <v>0.2</v>
      </c>
      <c r="R5">
        <f t="shared" si="4"/>
        <v>1</v>
      </c>
      <c r="S5">
        <f t="shared" si="5"/>
        <v>1</v>
      </c>
      <c r="T5">
        <f t="shared" si="6"/>
        <v>0</v>
      </c>
      <c r="V5">
        <f t="shared" si="7"/>
        <v>2</v>
      </c>
      <c r="W5">
        <f t="shared" si="8"/>
        <v>1</v>
      </c>
      <c r="X5">
        <f t="shared" si="9"/>
        <v>0</v>
      </c>
    </row>
    <row r="6" spans="1:24" x14ac:dyDescent="0.2">
      <c r="A6" s="1" t="s">
        <v>14</v>
      </c>
      <c r="B6">
        <v>52</v>
      </c>
      <c r="C6" s="6">
        <v>761091.48076900002</v>
      </c>
      <c r="D6">
        <v>71</v>
      </c>
      <c r="E6" s="6">
        <v>557419.11267599999</v>
      </c>
      <c r="F6" s="8">
        <v>0.61127399999999998</v>
      </c>
      <c r="G6">
        <v>40</v>
      </c>
      <c r="H6" s="8">
        <v>0.15795699999999999</v>
      </c>
      <c r="I6">
        <v>43</v>
      </c>
      <c r="J6" s="8">
        <v>5.64E-3</v>
      </c>
      <c r="L6" s="8">
        <f t="shared" si="0"/>
        <v>0.61127399999999998</v>
      </c>
      <c r="M6" s="8">
        <f t="shared" si="1"/>
        <v>0.76923076923076927</v>
      </c>
      <c r="O6" s="8">
        <f t="shared" si="2"/>
        <v>0.61127399999999998</v>
      </c>
      <c r="P6" s="8">
        <f t="shared" si="3"/>
        <v>0.60563380281690138</v>
      </c>
      <c r="R6">
        <f t="shared" si="4"/>
        <v>32</v>
      </c>
      <c r="S6">
        <f t="shared" si="5"/>
        <v>0</v>
      </c>
      <c r="T6">
        <f t="shared" si="6"/>
        <v>8</v>
      </c>
      <c r="V6">
        <f t="shared" si="7"/>
        <v>43</v>
      </c>
      <c r="W6">
        <f t="shared" si="8"/>
        <v>0</v>
      </c>
      <c r="X6">
        <f t="shared" si="9"/>
        <v>0</v>
      </c>
    </row>
    <row r="7" spans="1:24" x14ac:dyDescent="0.2">
      <c r="A7" s="1" t="s">
        <v>15</v>
      </c>
      <c r="B7">
        <v>8</v>
      </c>
      <c r="C7" s="6">
        <v>722771.375</v>
      </c>
      <c r="D7">
        <v>10</v>
      </c>
      <c r="E7" s="6">
        <v>578217.1</v>
      </c>
      <c r="F7" s="8">
        <v>0.56506900000000004</v>
      </c>
      <c r="G7">
        <v>5</v>
      </c>
      <c r="H7" s="8">
        <v>5.9930999999999998E-2</v>
      </c>
      <c r="I7">
        <v>6</v>
      </c>
      <c r="J7" s="8">
        <v>3.4930999999999997E-2</v>
      </c>
      <c r="L7" s="8">
        <f t="shared" si="0"/>
        <v>0.56506900000000004</v>
      </c>
      <c r="M7" s="8">
        <f t="shared" si="1"/>
        <v>0.625</v>
      </c>
      <c r="O7" s="8">
        <f t="shared" si="2"/>
        <v>0.56506900000000004</v>
      </c>
      <c r="P7" s="8">
        <f t="shared" si="3"/>
        <v>0.6</v>
      </c>
      <c r="R7">
        <f t="shared" si="4"/>
        <v>5</v>
      </c>
      <c r="S7">
        <f t="shared" si="5"/>
        <v>0</v>
      </c>
      <c r="T7">
        <f t="shared" si="6"/>
        <v>0</v>
      </c>
      <c r="V7">
        <f t="shared" si="7"/>
        <v>6</v>
      </c>
      <c r="W7">
        <f t="shared" si="8"/>
        <v>0</v>
      </c>
      <c r="X7">
        <f t="shared" si="9"/>
        <v>0</v>
      </c>
    </row>
    <row r="8" spans="1:24" x14ac:dyDescent="0.2">
      <c r="A8" s="1" t="s">
        <v>16</v>
      </c>
      <c r="B8">
        <v>5</v>
      </c>
      <c r="C8" s="6">
        <v>721659.6</v>
      </c>
      <c r="D8">
        <v>7</v>
      </c>
      <c r="E8" s="6">
        <v>515471.142857</v>
      </c>
      <c r="F8" s="8">
        <v>0.57819299999999996</v>
      </c>
      <c r="G8">
        <v>5</v>
      </c>
      <c r="H8" s="8">
        <v>0.42180699999999999</v>
      </c>
      <c r="I8">
        <v>5</v>
      </c>
      <c r="J8" s="8">
        <v>0.13609299999999999</v>
      </c>
      <c r="L8" s="8">
        <f t="shared" si="0"/>
        <v>0.57819299999999996</v>
      </c>
      <c r="M8" s="8">
        <f t="shared" si="1"/>
        <v>1</v>
      </c>
      <c r="O8" s="8">
        <f t="shared" si="2"/>
        <v>0.57819299999999996</v>
      </c>
      <c r="P8" s="8">
        <f t="shared" si="3"/>
        <v>0.7142857142857143</v>
      </c>
      <c r="R8">
        <f t="shared" si="4"/>
        <v>3</v>
      </c>
      <c r="S8">
        <f t="shared" si="5"/>
        <v>0</v>
      </c>
      <c r="T8">
        <f t="shared" si="6"/>
        <v>2</v>
      </c>
      <c r="V8">
        <f t="shared" si="7"/>
        <v>4</v>
      </c>
      <c r="W8">
        <f t="shared" si="8"/>
        <v>0</v>
      </c>
      <c r="X8">
        <f t="shared" si="9"/>
        <v>1</v>
      </c>
    </row>
    <row r="9" spans="1:24" x14ac:dyDescent="0.2">
      <c r="A9" s="1" t="s">
        <v>17</v>
      </c>
      <c r="B9">
        <v>1</v>
      </c>
      <c r="C9" s="6">
        <v>990837</v>
      </c>
      <c r="D9">
        <v>2</v>
      </c>
      <c r="E9" s="6">
        <v>495418.5</v>
      </c>
      <c r="F9" s="8">
        <v>0.56350699999999998</v>
      </c>
      <c r="G9">
        <v>1</v>
      </c>
      <c r="H9" s="8">
        <v>0.43649300000000002</v>
      </c>
      <c r="I9">
        <v>1</v>
      </c>
      <c r="J9" s="8">
        <v>6.3506999999999994E-2</v>
      </c>
      <c r="L9" s="8">
        <f t="shared" si="0"/>
        <v>0.56350699999999998</v>
      </c>
      <c r="M9" s="8">
        <f t="shared" si="1"/>
        <v>1</v>
      </c>
      <c r="O9" s="8">
        <f t="shared" si="2"/>
        <v>0.56350699999999998</v>
      </c>
      <c r="P9" s="8">
        <f t="shared" si="3"/>
        <v>0.5</v>
      </c>
      <c r="R9">
        <f t="shared" si="4"/>
        <v>1</v>
      </c>
      <c r="S9">
        <f t="shared" si="5"/>
        <v>0</v>
      </c>
      <c r="T9">
        <f t="shared" si="6"/>
        <v>0</v>
      </c>
      <c r="V9">
        <f t="shared" si="7"/>
        <v>1</v>
      </c>
      <c r="W9">
        <f t="shared" si="8"/>
        <v>0</v>
      </c>
      <c r="X9">
        <f t="shared" si="9"/>
        <v>0</v>
      </c>
    </row>
    <row r="10" spans="1:24" x14ac:dyDescent="0.2">
      <c r="A10" s="1" t="s">
        <v>18</v>
      </c>
      <c r="B10">
        <v>28</v>
      </c>
      <c r="C10" s="6">
        <v>770375.964286</v>
      </c>
      <c r="D10">
        <v>39</v>
      </c>
      <c r="E10" s="6">
        <v>553090.43589700002</v>
      </c>
      <c r="F10" s="8">
        <v>0.41969499999999998</v>
      </c>
      <c r="G10">
        <v>8</v>
      </c>
      <c r="H10" s="8">
        <v>0.13398099999999999</v>
      </c>
      <c r="I10">
        <v>16</v>
      </c>
      <c r="J10" s="8">
        <v>9.4389999999999995E-3</v>
      </c>
      <c r="L10" s="8">
        <f t="shared" si="0"/>
        <v>0.41969499999999998</v>
      </c>
      <c r="M10" s="8">
        <f t="shared" si="1"/>
        <v>0.2857142857142857</v>
      </c>
      <c r="O10" s="8">
        <f t="shared" si="2"/>
        <v>0.41969499999999998</v>
      </c>
      <c r="P10" s="8">
        <f t="shared" si="3"/>
        <v>0.41025641025641024</v>
      </c>
      <c r="R10">
        <f t="shared" si="4"/>
        <v>12</v>
      </c>
      <c r="S10">
        <f t="shared" si="5"/>
        <v>4</v>
      </c>
      <c r="T10">
        <f t="shared" si="6"/>
        <v>0</v>
      </c>
      <c r="V10">
        <f t="shared" si="7"/>
        <v>16</v>
      </c>
      <c r="W10">
        <f t="shared" si="8"/>
        <v>0</v>
      </c>
      <c r="X10">
        <f t="shared" si="9"/>
        <v>0</v>
      </c>
    </row>
    <row r="11" spans="1:24" x14ac:dyDescent="0.2">
      <c r="A11" s="1" t="s">
        <v>19</v>
      </c>
      <c r="B11">
        <v>14</v>
      </c>
      <c r="C11" s="6">
        <v>766091</v>
      </c>
      <c r="D11">
        <v>19</v>
      </c>
      <c r="E11" s="6">
        <v>564488.105263</v>
      </c>
      <c r="F11" s="8">
        <v>0.47693999999999998</v>
      </c>
      <c r="G11">
        <v>5</v>
      </c>
      <c r="H11" s="8">
        <v>0.119798</v>
      </c>
      <c r="I11">
        <v>9</v>
      </c>
      <c r="J11" s="8">
        <v>3.2560000000000002E-3</v>
      </c>
      <c r="L11" s="8">
        <f t="shared" si="0"/>
        <v>0.47693999999999998</v>
      </c>
      <c r="M11" s="8">
        <f t="shared" si="1"/>
        <v>0.35714285714285715</v>
      </c>
      <c r="O11" s="8">
        <f t="shared" si="2"/>
        <v>0.47693999999999998</v>
      </c>
      <c r="P11" s="8">
        <f t="shared" si="3"/>
        <v>0.47368421052631576</v>
      </c>
      <c r="R11">
        <f t="shared" si="4"/>
        <v>7</v>
      </c>
      <c r="S11">
        <f t="shared" si="5"/>
        <v>2</v>
      </c>
      <c r="T11">
        <f t="shared" si="6"/>
        <v>0</v>
      </c>
      <c r="V11">
        <f t="shared" si="7"/>
        <v>9</v>
      </c>
      <c r="W11">
        <f t="shared" si="8"/>
        <v>0</v>
      </c>
      <c r="X11">
        <f t="shared" si="9"/>
        <v>0</v>
      </c>
    </row>
    <row r="12" spans="1:24" x14ac:dyDescent="0.2">
      <c r="A12" s="1" t="s">
        <v>20</v>
      </c>
      <c r="B12">
        <v>2</v>
      </c>
      <c r="C12" s="6">
        <v>730068.5</v>
      </c>
      <c r="D12">
        <v>3</v>
      </c>
      <c r="E12" s="6">
        <v>486712.33333300002</v>
      </c>
      <c r="F12" s="8">
        <v>0.68667400000000001</v>
      </c>
      <c r="G12">
        <v>2</v>
      </c>
      <c r="H12" s="8">
        <v>0.31332599999999999</v>
      </c>
      <c r="I12">
        <v>2</v>
      </c>
      <c r="J12" s="8">
        <v>2.0007E-2</v>
      </c>
      <c r="L12" s="8">
        <f t="shared" si="0"/>
        <v>0.68667400000000001</v>
      </c>
      <c r="M12" s="8">
        <f t="shared" si="1"/>
        <v>1</v>
      </c>
      <c r="O12" s="8">
        <f t="shared" si="2"/>
        <v>0.68667400000000001</v>
      </c>
      <c r="P12" s="8">
        <f t="shared" si="3"/>
        <v>0.66666666666666663</v>
      </c>
      <c r="R12">
        <f t="shared" si="4"/>
        <v>1</v>
      </c>
      <c r="S12">
        <f t="shared" si="5"/>
        <v>0</v>
      </c>
      <c r="T12">
        <f t="shared" si="6"/>
        <v>1</v>
      </c>
      <c r="V12">
        <f t="shared" si="7"/>
        <v>2</v>
      </c>
      <c r="W12">
        <f t="shared" si="8"/>
        <v>0</v>
      </c>
      <c r="X12">
        <f t="shared" si="9"/>
        <v>0</v>
      </c>
    </row>
    <row r="13" spans="1:24" x14ac:dyDescent="0.2">
      <c r="A13" s="1" t="s">
        <v>21</v>
      </c>
      <c r="B13">
        <v>2</v>
      </c>
      <c r="C13" s="6">
        <v>920688.5</v>
      </c>
      <c r="D13">
        <v>3</v>
      </c>
      <c r="E13" s="6">
        <v>613792.33333299996</v>
      </c>
      <c r="F13" s="8">
        <v>0.31404100000000001</v>
      </c>
      <c r="G13">
        <v>0</v>
      </c>
      <c r="H13" s="8">
        <v>0.31404100000000001</v>
      </c>
      <c r="I13">
        <v>1</v>
      </c>
      <c r="J13" s="8">
        <v>1.9292E-2</v>
      </c>
      <c r="L13" s="8">
        <f t="shared" si="0"/>
        <v>0.31404100000000001</v>
      </c>
      <c r="M13" s="8">
        <f t="shared" si="1"/>
        <v>0</v>
      </c>
      <c r="O13" s="8">
        <f t="shared" si="2"/>
        <v>0.31404100000000001</v>
      </c>
      <c r="P13" s="8">
        <f t="shared" si="3"/>
        <v>0.33333333333333331</v>
      </c>
      <c r="R13">
        <f t="shared" si="4"/>
        <v>1</v>
      </c>
      <c r="S13">
        <f t="shared" si="5"/>
        <v>1</v>
      </c>
      <c r="T13">
        <f t="shared" si="6"/>
        <v>0</v>
      </c>
      <c r="V13">
        <f t="shared" si="7"/>
        <v>1</v>
      </c>
      <c r="W13">
        <f t="shared" si="8"/>
        <v>0</v>
      </c>
      <c r="X13">
        <f t="shared" si="9"/>
        <v>0</v>
      </c>
    </row>
    <row r="14" spans="1:24" x14ac:dyDescent="0.2">
      <c r="A14" s="1" t="s">
        <v>22</v>
      </c>
      <c r="B14">
        <v>17</v>
      </c>
      <c r="C14" s="6">
        <v>754278.76470599999</v>
      </c>
      <c r="D14">
        <v>23</v>
      </c>
      <c r="E14" s="6">
        <v>557510.39130400005</v>
      </c>
      <c r="F14" s="8">
        <v>0.56077500000000002</v>
      </c>
      <c r="G14">
        <v>14</v>
      </c>
      <c r="H14" s="8">
        <v>0.26275500000000002</v>
      </c>
      <c r="I14">
        <v>14</v>
      </c>
      <c r="J14" s="8">
        <v>4.7920999999999998E-2</v>
      </c>
      <c r="L14" s="8">
        <f t="shared" si="0"/>
        <v>0.56077500000000002</v>
      </c>
      <c r="M14" s="8">
        <f t="shared" si="1"/>
        <v>0.82352941176470584</v>
      </c>
      <c r="O14" s="8">
        <f t="shared" si="2"/>
        <v>0.56077500000000002</v>
      </c>
      <c r="P14" s="8">
        <f t="shared" si="3"/>
        <v>0.60869565217391308</v>
      </c>
      <c r="R14">
        <f t="shared" si="4"/>
        <v>10</v>
      </c>
      <c r="S14">
        <f t="shared" si="5"/>
        <v>0</v>
      </c>
      <c r="T14">
        <f t="shared" si="6"/>
        <v>4</v>
      </c>
      <c r="V14">
        <f t="shared" si="7"/>
        <v>13</v>
      </c>
      <c r="W14">
        <f t="shared" si="8"/>
        <v>0</v>
      </c>
      <c r="X14">
        <f t="shared" si="9"/>
        <v>1</v>
      </c>
    </row>
    <row r="15" spans="1:24" x14ac:dyDescent="0.2">
      <c r="A15" s="1" t="s">
        <v>23</v>
      </c>
      <c r="B15">
        <v>9</v>
      </c>
      <c r="C15" s="6">
        <v>754475.55555599998</v>
      </c>
      <c r="D15">
        <v>12</v>
      </c>
      <c r="E15" s="6">
        <v>565856.66666700004</v>
      </c>
      <c r="F15" s="8">
        <v>0.39255699999999999</v>
      </c>
      <c r="G15">
        <v>2</v>
      </c>
      <c r="H15" s="8">
        <v>0.17033499999999999</v>
      </c>
      <c r="I15">
        <v>5</v>
      </c>
      <c r="J15" s="8">
        <v>2.4108999999999998E-2</v>
      </c>
      <c r="L15" s="8">
        <f t="shared" si="0"/>
        <v>0.39255699999999999</v>
      </c>
      <c r="M15" s="8">
        <f t="shared" si="1"/>
        <v>0.22222222222222221</v>
      </c>
      <c r="O15" s="8">
        <f t="shared" si="2"/>
        <v>0.39255699999999999</v>
      </c>
      <c r="P15" s="8">
        <f t="shared" si="3"/>
        <v>0.41666666666666669</v>
      </c>
      <c r="R15">
        <f t="shared" si="4"/>
        <v>4</v>
      </c>
      <c r="S15">
        <f t="shared" si="5"/>
        <v>2</v>
      </c>
      <c r="T15">
        <f t="shared" si="6"/>
        <v>0</v>
      </c>
      <c r="V15">
        <f t="shared" si="7"/>
        <v>5</v>
      </c>
      <c r="W15">
        <f t="shared" si="8"/>
        <v>0</v>
      </c>
      <c r="X15">
        <f t="shared" si="9"/>
        <v>0</v>
      </c>
    </row>
    <row r="16" spans="1:24" x14ac:dyDescent="0.2">
      <c r="A16" s="1" t="s">
        <v>24</v>
      </c>
      <c r="B16">
        <v>4</v>
      </c>
      <c r="C16" s="6">
        <v>798101.5</v>
      </c>
      <c r="D16">
        <v>6</v>
      </c>
      <c r="E16" s="6">
        <v>532067.66666700004</v>
      </c>
      <c r="F16" s="8">
        <v>0.43714399999999998</v>
      </c>
      <c r="G16">
        <v>0</v>
      </c>
      <c r="H16" s="8">
        <v>0.43714399999999998</v>
      </c>
      <c r="I16">
        <v>2</v>
      </c>
      <c r="J16" s="8">
        <v>0.103811</v>
      </c>
      <c r="L16" s="8">
        <f t="shared" si="0"/>
        <v>0.43714399999999998</v>
      </c>
      <c r="M16" s="8">
        <f t="shared" si="1"/>
        <v>0</v>
      </c>
      <c r="O16" s="8">
        <f t="shared" si="2"/>
        <v>0.43714399999999998</v>
      </c>
      <c r="P16" s="8">
        <f t="shared" si="3"/>
        <v>0.33333333333333331</v>
      </c>
      <c r="R16">
        <f t="shared" si="4"/>
        <v>2</v>
      </c>
      <c r="S16">
        <f t="shared" si="5"/>
        <v>2</v>
      </c>
      <c r="T16">
        <f t="shared" si="6"/>
        <v>0</v>
      </c>
      <c r="V16">
        <f t="shared" si="7"/>
        <v>3</v>
      </c>
      <c r="W16">
        <f t="shared" si="8"/>
        <v>1</v>
      </c>
      <c r="X16">
        <f t="shared" si="9"/>
        <v>0</v>
      </c>
    </row>
    <row r="17" spans="1:24" x14ac:dyDescent="0.2">
      <c r="A17" s="1" t="s">
        <v>25</v>
      </c>
      <c r="B17">
        <v>4</v>
      </c>
      <c r="C17" s="6">
        <v>735216.25</v>
      </c>
      <c r="D17">
        <v>5</v>
      </c>
      <c r="E17" s="6">
        <v>588173</v>
      </c>
      <c r="F17" s="8">
        <v>0.42750700000000003</v>
      </c>
      <c r="G17">
        <v>1</v>
      </c>
      <c r="H17" s="8">
        <v>0.177507</v>
      </c>
      <c r="I17">
        <v>2</v>
      </c>
      <c r="J17" s="8">
        <v>2.7507E-2</v>
      </c>
      <c r="L17" s="8">
        <f t="shared" si="0"/>
        <v>0.42750700000000003</v>
      </c>
      <c r="M17" s="8">
        <f t="shared" si="1"/>
        <v>0.25</v>
      </c>
      <c r="O17" s="8">
        <f t="shared" si="2"/>
        <v>0.42750700000000003</v>
      </c>
      <c r="P17" s="8">
        <f t="shared" si="3"/>
        <v>0.4</v>
      </c>
      <c r="R17">
        <f t="shared" si="4"/>
        <v>2</v>
      </c>
      <c r="S17">
        <f t="shared" si="5"/>
        <v>1</v>
      </c>
      <c r="T17">
        <f t="shared" si="6"/>
        <v>0</v>
      </c>
      <c r="V17">
        <f t="shared" si="7"/>
        <v>2</v>
      </c>
      <c r="W17">
        <f t="shared" si="8"/>
        <v>0</v>
      </c>
      <c r="X17">
        <f t="shared" si="9"/>
        <v>0</v>
      </c>
    </row>
    <row r="18" spans="1:24" x14ac:dyDescent="0.2">
      <c r="A18" s="1" t="s">
        <v>26</v>
      </c>
      <c r="B18">
        <v>6</v>
      </c>
      <c r="C18" s="6">
        <v>751557</v>
      </c>
      <c r="D18">
        <v>8</v>
      </c>
      <c r="E18" s="6">
        <v>563667.75</v>
      </c>
      <c r="F18" s="8">
        <v>0.339922</v>
      </c>
      <c r="G18">
        <v>1</v>
      </c>
      <c r="H18" s="8">
        <v>0.17325499999999999</v>
      </c>
      <c r="I18">
        <v>3</v>
      </c>
      <c r="J18" s="8">
        <v>3.5077999999999998E-2</v>
      </c>
      <c r="L18" s="8">
        <f t="shared" si="0"/>
        <v>0.339922</v>
      </c>
      <c r="M18" s="8">
        <f t="shared" si="1"/>
        <v>0.16666666666666666</v>
      </c>
      <c r="O18" s="8">
        <f t="shared" si="2"/>
        <v>0.339922</v>
      </c>
      <c r="P18" s="8">
        <f t="shared" si="3"/>
        <v>0.375</v>
      </c>
      <c r="R18">
        <f t="shared" si="4"/>
        <v>2</v>
      </c>
      <c r="S18">
        <f t="shared" si="5"/>
        <v>1</v>
      </c>
      <c r="T18">
        <f t="shared" si="6"/>
        <v>0</v>
      </c>
      <c r="V18">
        <f t="shared" si="7"/>
        <v>3</v>
      </c>
      <c r="W18">
        <f t="shared" si="8"/>
        <v>0</v>
      </c>
      <c r="X18">
        <f t="shared" si="9"/>
        <v>0</v>
      </c>
    </row>
    <row r="19" spans="1:24" x14ac:dyDescent="0.2">
      <c r="A19" s="1" t="s">
        <v>27</v>
      </c>
      <c r="B19">
        <v>6</v>
      </c>
      <c r="C19" s="6">
        <v>776911.33333299996</v>
      </c>
      <c r="D19">
        <v>8</v>
      </c>
      <c r="E19" s="6">
        <v>582683.5</v>
      </c>
      <c r="F19" s="8">
        <v>0.33816600000000002</v>
      </c>
      <c r="G19">
        <v>1</v>
      </c>
      <c r="H19" s="8">
        <v>0.17149900000000001</v>
      </c>
      <c r="I19">
        <v>3</v>
      </c>
      <c r="J19" s="8">
        <v>3.6833999999999999E-2</v>
      </c>
      <c r="L19" s="8">
        <f t="shared" si="0"/>
        <v>0.33816600000000002</v>
      </c>
      <c r="M19" s="8">
        <f t="shared" si="1"/>
        <v>0.16666666666666666</v>
      </c>
      <c r="O19" s="8">
        <f t="shared" si="2"/>
        <v>0.33816600000000002</v>
      </c>
      <c r="P19" s="8">
        <f t="shared" si="3"/>
        <v>0.375</v>
      </c>
      <c r="R19">
        <f t="shared" si="4"/>
        <v>2</v>
      </c>
      <c r="S19">
        <f t="shared" si="5"/>
        <v>1</v>
      </c>
      <c r="T19">
        <f t="shared" si="6"/>
        <v>0</v>
      </c>
      <c r="V19">
        <f t="shared" si="7"/>
        <v>3</v>
      </c>
      <c r="W19">
        <f t="shared" si="8"/>
        <v>0</v>
      </c>
      <c r="X19">
        <f t="shared" si="9"/>
        <v>0</v>
      </c>
    </row>
    <row r="20" spans="1:24" x14ac:dyDescent="0.2">
      <c r="A20" s="1" t="s">
        <v>28</v>
      </c>
      <c r="B20">
        <v>2</v>
      </c>
      <c r="C20" s="6">
        <v>681791</v>
      </c>
      <c r="D20">
        <v>3</v>
      </c>
      <c r="E20" s="6">
        <v>454527.33333300002</v>
      </c>
      <c r="F20" s="8">
        <v>0.58290500000000001</v>
      </c>
      <c r="G20">
        <v>2</v>
      </c>
      <c r="H20" s="8">
        <v>0.41709499999999999</v>
      </c>
      <c r="I20">
        <v>2</v>
      </c>
      <c r="J20" s="8">
        <v>8.3761000000000002E-2</v>
      </c>
      <c r="L20" s="8">
        <f t="shared" si="0"/>
        <v>0.58290500000000001</v>
      </c>
      <c r="M20" s="8">
        <f t="shared" si="1"/>
        <v>1</v>
      </c>
      <c r="O20" s="8">
        <f t="shared" si="2"/>
        <v>0.58290500000000001</v>
      </c>
      <c r="P20" s="8">
        <f t="shared" si="3"/>
        <v>0.66666666666666663</v>
      </c>
      <c r="R20">
        <f t="shared" si="4"/>
        <v>1</v>
      </c>
      <c r="S20">
        <f t="shared" si="5"/>
        <v>0</v>
      </c>
      <c r="T20">
        <f t="shared" si="6"/>
        <v>1</v>
      </c>
      <c r="V20">
        <f t="shared" si="7"/>
        <v>2</v>
      </c>
      <c r="W20">
        <f t="shared" si="8"/>
        <v>0</v>
      </c>
      <c r="X20">
        <f t="shared" si="9"/>
        <v>0</v>
      </c>
    </row>
    <row r="21" spans="1:24" x14ac:dyDescent="0.2">
      <c r="A21" s="1" t="s">
        <v>29</v>
      </c>
      <c r="B21">
        <v>8</v>
      </c>
      <c r="C21" s="6">
        <v>773159.75</v>
      </c>
      <c r="D21">
        <v>11</v>
      </c>
      <c r="E21" s="6">
        <v>562298</v>
      </c>
      <c r="F21" s="8">
        <v>0.651617</v>
      </c>
      <c r="G21">
        <v>7</v>
      </c>
      <c r="H21" s="8">
        <v>0.223383</v>
      </c>
      <c r="I21">
        <v>7</v>
      </c>
      <c r="J21" s="8">
        <v>1.5254E-2</v>
      </c>
      <c r="L21" s="8">
        <f t="shared" si="0"/>
        <v>0.651617</v>
      </c>
      <c r="M21" s="8">
        <f t="shared" si="1"/>
        <v>0.875</v>
      </c>
      <c r="O21" s="8">
        <f t="shared" si="2"/>
        <v>0.651617</v>
      </c>
      <c r="P21" s="8">
        <f t="shared" si="3"/>
        <v>0.63636363636363635</v>
      </c>
      <c r="R21">
        <f t="shared" si="4"/>
        <v>5</v>
      </c>
      <c r="S21">
        <f t="shared" si="5"/>
        <v>0</v>
      </c>
      <c r="T21">
        <f t="shared" si="6"/>
        <v>2</v>
      </c>
      <c r="V21">
        <f t="shared" si="7"/>
        <v>7</v>
      </c>
      <c r="W21">
        <f t="shared" si="8"/>
        <v>0</v>
      </c>
      <c r="X21">
        <f t="shared" si="9"/>
        <v>0</v>
      </c>
    </row>
    <row r="22" spans="1:24" x14ac:dyDescent="0.2">
      <c r="A22" s="1" t="s">
        <v>30</v>
      </c>
      <c r="B22">
        <v>9</v>
      </c>
      <c r="C22" s="6">
        <v>781496.55555599998</v>
      </c>
      <c r="D22">
        <v>13</v>
      </c>
      <c r="E22" s="6">
        <v>541036.07692300004</v>
      </c>
      <c r="F22" s="8">
        <v>0.66705499999999995</v>
      </c>
      <c r="G22">
        <v>9</v>
      </c>
      <c r="H22" s="8">
        <v>0.33294499999999999</v>
      </c>
      <c r="I22">
        <v>9</v>
      </c>
      <c r="J22" s="8">
        <v>2.5253000000000001E-2</v>
      </c>
      <c r="L22" s="8">
        <f t="shared" si="0"/>
        <v>0.66705499999999995</v>
      </c>
      <c r="M22" s="8">
        <f t="shared" si="1"/>
        <v>1</v>
      </c>
      <c r="O22" s="8">
        <f t="shared" si="2"/>
        <v>0.66705499999999995</v>
      </c>
      <c r="P22" s="8">
        <f t="shared" si="3"/>
        <v>0.69230769230769229</v>
      </c>
      <c r="R22">
        <f t="shared" si="4"/>
        <v>6</v>
      </c>
      <c r="S22">
        <f t="shared" si="5"/>
        <v>0</v>
      </c>
      <c r="T22">
        <f t="shared" si="6"/>
        <v>3</v>
      </c>
      <c r="V22">
        <f t="shared" si="7"/>
        <v>9</v>
      </c>
      <c r="W22">
        <f t="shared" si="8"/>
        <v>0</v>
      </c>
      <c r="X22">
        <f t="shared" si="9"/>
        <v>0</v>
      </c>
    </row>
    <row r="23" spans="1:24" x14ac:dyDescent="0.2">
      <c r="A23" s="1" t="s">
        <v>31</v>
      </c>
      <c r="B23">
        <v>13</v>
      </c>
      <c r="C23" s="6">
        <v>775726.30769199994</v>
      </c>
      <c r="D23">
        <v>18</v>
      </c>
      <c r="E23" s="6">
        <v>560246.77777799999</v>
      </c>
      <c r="F23" s="8">
        <v>0.511849</v>
      </c>
      <c r="G23">
        <v>7</v>
      </c>
      <c r="H23" s="8">
        <v>2.6612E-2</v>
      </c>
      <c r="I23">
        <v>9</v>
      </c>
      <c r="J23" s="8">
        <v>1.1849E-2</v>
      </c>
      <c r="L23" s="8">
        <f t="shared" si="0"/>
        <v>0.511849</v>
      </c>
      <c r="M23" s="8">
        <f t="shared" si="1"/>
        <v>0.53846153846153844</v>
      </c>
      <c r="O23" s="8">
        <f t="shared" si="2"/>
        <v>0.511849</v>
      </c>
      <c r="P23" s="8">
        <f t="shared" si="3"/>
        <v>0.5</v>
      </c>
      <c r="R23">
        <f t="shared" si="4"/>
        <v>7</v>
      </c>
      <c r="S23">
        <f t="shared" si="5"/>
        <v>0</v>
      </c>
      <c r="T23">
        <f t="shared" si="6"/>
        <v>0</v>
      </c>
      <c r="V23">
        <f t="shared" si="7"/>
        <v>9</v>
      </c>
      <c r="W23">
        <f t="shared" si="8"/>
        <v>0</v>
      </c>
      <c r="X23">
        <f t="shared" si="9"/>
        <v>0</v>
      </c>
    </row>
    <row r="24" spans="1:24" x14ac:dyDescent="0.2">
      <c r="A24" s="1" t="s">
        <v>32</v>
      </c>
      <c r="B24">
        <v>8</v>
      </c>
      <c r="C24" s="6">
        <v>713719</v>
      </c>
      <c r="D24">
        <v>10</v>
      </c>
      <c r="E24" s="6">
        <v>570975.19999999995</v>
      </c>
      <c r="F24" s="8">
        <v>0.51012999999999997</v>
      </c>
      <c r="G24">
        <v>4</v>
      </c>
      <c r="H24" s="8">
        <v>1.013E-2</v>
      </c>
      <c r="I24">
        <v>5</v>
      </c>
      <c r="J24" s="8">
        <v>1.013E-2</v>
      </c>
      <c r="L24" s="8">
        <f t="shared" si="0"/>
        <v>0.51012999999999997</v>
      </c>
      <c r="M24" s="8">
        <f t="shared" si="1"/>
        <v>0.5</v>
      </c>
      <c r="O24" s="8">
        <f t="shared" si="2"/>
        <v>0.51012999999999997</v>
      </c>
      <c r="P24" s="8">
        <f t="shared" si="3"/>
        <v>0.5</v>
      </c>
      <c r="R24">
        <f t="shared" si="4"/>
        <v>4</v>
      </c>
      <c r="S24">
        <f t="shared" si="5"/>
        <v>0</v>
      </c>
      <c r="T24">
        <f t="shared" si="6"/>
        <v>0</v>
      </c>
      <c r="V24">
        <f t="shared" si="7"/>
        <v>5</v>
      </c>
      <c r="W24">
        <f t="shared" si="8"/>
        <v>0</v>
      </c>
      <c r="X24">
        <f t="shared" si="9"/>
        <v>0</v>
      </c>
    </row>
    <row r="25" spans="1:24" x14ac:dyDescent="0.2">
      <c r="A25" s="1" t="s">
        <v>33</v>
      </c>
      <c r="B25">
        <v>4</v>
      </c>
      <c r="C25" s="6">
        <v>740978.5</v>
      </c>
      <c r="D25">
        <v>5</v>
      </c>
      <c r="E25" s="6">
        <v>592782.80000000005</v>
      </c>
      <c r="F25" s="8">
        <v>0.356047</v>
      </c>
      <c r="G25">
        <v>1</v>
      </c>
      <c r="H25" s="8">
        <v>0.106047</v>
      </c>
      <c r="I25">
        <v>2</v>
      </c>
      <c r="J25" s="8">
        <v>4.3952999999999999E-2</v>
      </c>
      <c r="L25" s="8">
        <f t="shared" si="0"/>
        <v>0.356047</v>
      </c>
      <c r="M25" s="8">
        <f t="shared" si="1"/>
        <v>0.25</v>
      </c>
      <c r="O25" s="8">
        <f t="shared" si="2"/>
        <v>0.356047</v>
      </c>
      <c r="P25" s="8">
        <f t="shared" si="3"/>
        <v>0.4</v>
      </c>
      <c r="R25">
        <f t="shared" si="4"/>
        <v>1</v>
      </c>
      <c r="S25">
        <f t="shared" si="5"/>
        <v>0</v>
      </c>
      <c r="T25">
        <f t="shared" si="6"/>
        <v>0</v>
      </c>
      <c r="V25">
        <f t="shared" si="7"/>
        <v>2</v>
      </c>
      <c r="W25">
        <f t="shared" si="8"/>
        <v>0</v>
      </c>
      <c r="X25">
        <f t="shared" si="9"/>
        <v>0</v>
      </c>
    </row>
    <row r="26" spans="1:24" x14ac:dyDescent="0.2">
      <c r="A26" s="1" t="s">
        <v>34</v>
      </c>
      <c r="B26">
        <v>8</v>
      </c>
      <c r="C26" s="6">
        <v>770035.125</v>
      </c>
      <c r="D26">
        <v>11</v>
      </c>
      <c r="E26" s="6">
        <v>560025.54545500001</v>
      </c>
      <c r="F26" s="8">
        <v>0.39368900000000001</v>
      </c>
      <c r="G26">
        <v>2</v>
      </c>
      <c r="H26" s="8">
        <v>0.14368900000000001</v>
      </c>
      <c r="I26">
        <v>4</v>
      </c>
      <c r="J26" s="8">
        <v>3.0051999999999999E-2</v>
      </c>
      <c r="L26" s="8">
        <f t="shared" si="0"/>
        <v>0.39368900000000001</v>
      </c>
      <c r="M26" s="8">
        <f t="shared" si="1"/>
        <v>0.25</v>
      </c>
      <c r="O26" s="8">
        <f t="shared" si="2"/>
        <v>0.39368900000000001</v>
      </c>
      <c r="P26" s="8">
        <f t="shared" si="3"/>
        <v>0.36363636363636365</v>
      </c>
      <c r="R26">
        <f t="shared" si="4"/>
        <v>3</v>
      </c>
      <c r="S26">
        <f t="shared" si="5"/>
        <v>1</v>
      </c>
      <c r="T26">
        <f t="shared" si="6"/>
        <v>0</v>
      </c>
      <c r="V26">
        <f t="shared" si="7"/>
        <v>4</v>
      </c>
      <c r="W26">
        <f t="shared" si="8"/>
        <v>0</v>
      </c>
      <c r="X26">
        <f t="shared" si="9"/>
        <v>0</v>
      </c>
    </row>
    <row r="27" spans="1:24" x14ac:dyDescent="0.2">
      <c r="A27" s="1" t="s">
        <v>35</v>
      </c>
      <c r="B27">
        <v>2</v>
      </c>
      <c r="C27" s="6">
        <v>542703.5</v>
      </c>
      <c r="D27">
        <v>3</v>
      </c>
      <c r="E27" s="6">
        <v>361802.33333300002</v>
      </c>
      <c r="F27" s="8">
        <v>0.39310200000000001</v>
      </c>
      <c r="G27">
        <v>0</v>
      </c>
      <c r="H27" s="8">
        <v>0.39310200000000001</v>
      </c>
      <c r="I27">
        <v>1</v>
      </c>
      <c r="J27" s="8">
        <v>5.9769000000000003E-2</v>
      </c>
      <c r="L27" s="8">
        <f t="shared" si="0"/>
        <v>0.39310200000000001</v>
      </c>
      <c r="M27" s="8">
        <f t="shared" si="1"/>
        <v>0</v>
      </c>
      <c r="O27" s="8">
        <f t="shared" si="2"/>
        <v>0.39310200000000001</v>
      </c>
      <c r="P27" s="8">
        <f t="shared" si="3"/>
        <v>0.33333333333333331</v>
      </c>
      <c r="R27">
        <f t="shared" si="4"/>
        <v>1</v>
      </c>
      <c r="S27">
        <f t="shared" si="5"/>
        <v>1</v>
      </c>
      <c r="T27">
        <f t="shared" si="6"/>
        <v>0</v>
      </c>
      <c r="V27">
        <f t="shared" si="7"/>
        <v>1</v>
      </c>
      <c r="W27">
        <f t="shared" si="8"/>
        <v>0</v>
      </c>
      <c r="X27">
        <f t="shared" si="9"/>
        <v>0</v>
      </c>
    </row>
    <row r="28" spans="1:24" x14ac:dyDescent="0.2">
      <c r="A28" s="1" t="s">
        <v>36</v>
      </c>
      <c r="B28">
        <v>3</v>
      </c>
      <c r="C28" s="6">
        <v>654444.33333299996</v>
      </c>
      <c r="D28">
        <v>4</v>
      </c>
      <c r="E28" s="6">
        <v>490833.25</v>
      </c>
      <c r="F28" s="8">
        <v>0.36232300000000001</v>
      </c>
      <c r="G28">
        <v>0</v>
      </c>
      <c r="H28" s="8">
        <v>0.36232300000000001</v>
      </c>
      <c r="I28">
        <v>1</v>
      </c>
      <c r="J28" s="8">
        <v>0.11232300000000001</v>
      </c>
      <c r="L28" s="8">
        <f t="shared" si="0"/>
        <v>0.36232300000000001</v>
      </c>
      <c r="M28" s="8">
        <f t="shared" si="1"/>
        <v>0</v>
      </c>
      <c r="O28" s="8">
        <f t="shared" si="2"/>
        <v>0.36232300000000001</v>
      </c>
      <c r="P28" s="8">
        <f t="shared" si="3"/>
        <v>0.25</v>
      </c>
      <c r="R28">
        <f t="shared" si="4"/>
        <v>1</v>
      </c>
      <c r="S28">
        <f t="shared" si="5"/>
        <v>1</v>
      </c>
      <c r="T28">
        <f t="shared" si="6"/>
        <v>0</v>
      </c>
      <c r="V28">
        <f t="shared" si="7"/>
        <v>1</v>
      </c>
      <c r="W28">
        <f t="shared" si="8"/>
        <v>0</v>
      </c>
      <c r="X28">
        <f t="shared" si="9"/>
        <v>0</v>
      </c>
    </row>
    <row r="29" spans="1:24" x14ac:dyDescent="0.2">
      <c r="A29" s="1" t="s">
        <v>37</v>
      </c>
      <c r="B29">
        <v>4</v>
      </c>
      <c r="C29" s="6">
        <v>777115.5</v>
      </c>
      <c r="D29">
        <v>6</v>
      </c>
      <c r="E29" s="6">
        <v>518077</v>
      </c>
      <c r="F29" s="8">
        <v>0.48255500000000001</v>
      </c>
      <c r="G29">
        <v>3</v>
      </c>
      <c r="H29" s="8">
        <v>0.26744499999999999</v>
      </c>
      <c r="I29">
        <v>3</v>
      </c>
      <c r="J29" s="8">
        <v>1.7444999999999999E-2</v>
      </c>
      <c r="L29" s="8">
        <f t="shared" si="0"/>
        <v>0.48255500000000001</v>
      </c>
      <c r="M29" s="8">
        <f t="shared" si="1"/>
        <v>0.75</v>
      </c>
      <c r="O29" s="8">
        <f t="shared" si="2"/>
        <v>0.48255500000000001</v>
      </c>
      <c r="P29" s="8">
        <f t="shared" si="3"/>
        <v>0.5</v>
      </c>
      <c r="R29">
        <f t="shared" si="4"/>
        <v>2</v>
      </c>
      <c r="S29">
        <f t="shared" si="5"/>
        <v>0</v>
      </c>
      <c r="T29">
        <f t="shared" si="6"/>
        <v>1</v>
      </c>
      <c r="V29">
        <f t="shared" si="7"/>
        <v>3</v>
      </c>
      <c r="W29">
        <f t="shared" si="8"/>
        <v>0</v>
      </c>
      <c r="X29">
        <f t="shared" si="9"/>
        <v>0</v>
      </c>
    </row>
    <row r="30" spans="1:24" x14ac:dyDescent="0.2">
      <c r="A30" s="1" t="s">
        <v>38</v>
      </c>
      <c r="B30">
        <v>2</v>
      </c>
      <c r="C30" s="6">
        <v>689544.5</v>
      </c>
      <c r="D30">
        <v>3</v>
      </c>
      <c r="E30" s="6">
        <v>459696.33333300002</v>
      </c>
      <c r="F30" s="8">
        <v>0.54962299999999997</v>
      </c>
      <c r="G30">
        <v>2</v>
      </c>
      <c r="H30" s="8">
        <v>0.45037700000000003</v>
      </c>
      <c r="I30">
        <v>2</v>
      </c>
      <c r="J30" s="8">
        <v>0.11704299999999999</v>
      </c>
      <c r="L30" s="8">
        <f t="shared" si="0"/>
        <v>0.54962299999999997</v>
      </c>
      <c r="M30" s="8">
        <f t="shared" si="1"/>
        <v>1</v>
      </c>
      <c r="O30" s="8">
        <f t="shared" si="2"/>
        <v>0.54962299999999997</v>
      </c>
      <c r="P30" s="8">
        <f t="shared" si="3"/>
        <v>0.66666666666666663</v>
      </c>
      <c r="R30">
        <f t="shared" si="4"/>
        <v>1</v>
      </c>
      <c r="S30">
        <f t="shared" si="5"/>
        <v>0</v>
      </c>
      <c r="T30">
        <f t="shared" si="6"/>
        <v>1</v>
      </c>
      <c r="V30">
        <f t="shared" si="7"/>
        <v>2</v>
      </c>
      <c r="W30">
        <f t="shared" si="8"/>
        <v>0</v>
      </c>
      <c r="X30">
        <f t="shared" si="9"/>
        <v>0</v>
      </c>
    </row>
    <row r="31" spans="1:24" x14ac:dyDescent="0.2">
      <c r="A31" s="1" t="s">
        <v>39</v>
      </c>
      <c r="B31">
        <v>12</v>
      </c>
      <c r="C31" s="6">
        <v>774541.08333299996</v>
      </c>
      <c r="D31">
        <v>17</v>
      </c>
      <c r="E31" s="6">
        <v>546734.88235299999</v>
      </c>
      <c r="F31" s="8">
        <v>0.54851000000000005</v>
      </c>
      <c r="G31">
        <v>9</v>
      </c>
      <c r="H31" s="8">
        <v>0.20149</v>
      </c>
      <c r="I31">
        <v>9</v>
      </c>
      <c r="J31" s="8">
        <v>1.9098E-2</v>
      </c>
      <c r="L31" s="8">
        <f t="shared" si="0"/>
        <v>0.54851000000000005</v>
      </c>
      <c r="M31" s="8">
        <f t="shared" si="1"/>
        <v>0.75</v>
      </c>
      <c r="O31" s="8">
        <f t="shared" si="2"/>
        <v>0.54851000000000005</v>
      </c>
      <c r="P31" s="8">
        <f t="shared" si="3"/>
        <v>0.52941176470588236</v>
      </c>
      <c r="R31">
        <f t="shared" si="4"/>
        <v>7</v>
      </c>
      <c r="S31">
        <f t="shared" si="5"/>
        <v>0</v>
      </c>
      <c r="T31">
        <f t="shared" si="6"/>
        <v>2</v>
      </c>
      <c r="V31">
        <f t="shared" si="7"/>
        <v>9</v>
      </c>
      <c r="W31">
        <f t="shared" si="8"/>
        <v>0</v>
      </c>
      <c r="X31">
        <f t="shared" si="9"/>
        <v>0</v>
      </c>
    </row>
    <row r="32" spans="1:24" x14ac:dyDescent="0.2">
      <c r="A32" s="1" t="s">
        <v>40</v>
      </c>
      <c r="B32">
        <v>3</v>
      </c>
      <c r="C32" s="6">
        <v>706740</v>
      </c>
      <c r="D32">
        <v>4</v>
      </c>
      <c r="E32" s="6">
        <v>530055</v>
      </c>
      <c r="F32" s="8">
        <v>0.550647</v>
      </c>
      <c r="G32">
        <v>3</v>
      </c>
      <c r="H32" s="8">
        <v>0.449353</v>
      </c>
      <c r="I32">
        <v>3</v>
      </c>
      <c r="J32" s="8">
        <v>0.199353</v>
      </c>
      <c r="L32" s="8">
        <f t="shared" si="0"/>
        <v>0.550647</v>
      </c>
      <c r="M32" s="8">
        <f t="shared" si="1"/>
        <v>1</v>
      </c>
      <c r="O32" s="8">
        <f t="shared" si="2"/>
        <v>0.550647</v>
      </c>
      <c r="P32" s="8">
        <f t="shared" si="3"/>
        <v>0.75</v>
      </c>
      <c r="R32">
        <f t="shared" si="4"/>
        <v>2</v>
      </c>
      <c r="S32">
        <f t="shared" si="5"/>
        <v>0</v>
      </c>
      <c r="T32">
        <f t="shared" si="6"/>
        <v>1</v>
      </c>
      <c r="V32">
        <f t="shared" si="7"/>
        <v>2</v>
      </c>
      <c r="W32">
        <f t="shared" si="8"/>
        <v>0</v>
      </c>
      <c r="X32">
        <f t="shared" si="9"/>
        <v>1</v>
      </c>
    </row>
    <row r="33" spans="1:24" x14ac:dyDescent="0.2">
      <c r="A33" s="1" t="s">
        <v>41</v>
      </c>
      <c r="B33">
        <v>26</v>
      </c>
      <c r="C33" s="6">
        <v>777528.88461499999</v>
      </c>
      <c r="D33">
        <v>36</v>
      </c>
      <c r="E33" s="6">
        <v>561548.63888900005</v>
      </c>
      <c r="F33" s="8">
        <v>0.560589</v>
      </c>
      <c r="G33">
        <v>15</v>
      </c>
      <c r="H33" s="8">
        <v>1.6334000000000001E-2</v>
      </c>
      <c r="I33">
        <v>20</v>
      </c>
      <c r="J33" s="8">
        <v>5.0330000000000001E-3</v>
      </c>
      <c r="L33" s="8">
        <f t="shared" si="0"/>
        <v>0.560589</v>
      </c>
      <c r="M33" s="8">
        <f t="shared" si="1"/>
        <v>0.57692307692307687</v>
      </c>
      <c r="O33" s="8">
        <f t="shared" si="2"/>
        <v>0.560589</v>
      </c>
      <c r="P33" s="8">
        <f t="shared" si="3"/>
        <v>0.55555555555555558</v>
      </c>
      <c r="R33">
        <f t="shared" si="4"/>
        <v>15</v>
      </c>
      <c r="S33">
        <f t="shared" si="5"/>
        <v>0</v>
      </c>
      <c r="T33">
        <f t="shared" si="6"/>
        <v>0</v>
      </c>
      <c r="V33">
        <f t="shared" si="7"/>
        <v>20</v>
      </c>
      <c r="W33">
        <f t="shared" si="8"/>
        <v>0</v>
      </c>
      <c r="X33">
        <f t="shared" si="9"/>
        <v>0</v>
      </c>
    </row>
    <row r="34" spans="1:24" x14ac:dyDescent="0.2">
      <c r="A34" s="1" t="s">
        <v>42</v>
      </c>
      <c r="B34">
        <v>14</v>
      </c>
      <c r="C34" s="6">
        <v>746710.571429</v>
      </c>
      <c r="D34">
        <v>19</v>
      </c>
      <c r="E34" s="6">
        <v>550207.78947399999</v>
      </c>
      <c r="F34" s="8">
        <v>0.47844700000000001</v>
      </c>
      <c r="G34">
        <v>7</v>
      </c>
      <c r="H34" s="8">
        <v>2.1552999999999999E-2</v>
      </c>
      <c r="I34">
        <v>9</v>
      </c>
      <c r="J34" s="8">
        <v>4.7629999999999999E-3</v>
      </c>
      <c r="L34" s="8">
        <f t="shared" si="0"/>
        <v>0.47844700000000001</v>
      </c>
      <c r="M34" s="8">
        <f t="shared" si="1"/>
        <v>0.5</v>
      </c>
      <c r="O34" s="8">
        <f t="shared" si="2"/>
        <v>0.47844700000000001</v>
      </c>
      <c r="P34" s="8">
        <f t="shared" si="3"/>
        <v>0.47368421052631576</v>
      </c>
      <c r="R34">
        <f t="shared" si="4"/>
        <v>7</v>
      </c>
      <c r="S34">
        <f t="shared" si="5"/>
        <v>0</v>
      </c>
      <c r="T34">
        <f t="shared" si="6"/>
        <v>0</v>
      </c>
      <c r="V34">
        <f t="shared" si="7"/>
        <v>9</v>
      </c>
      <c r="W34">
        <f t="shared" si="8"/>
        <v>0</v>
      </c>
      <c r="X34">
        <f t="shared" si="9"/>
        <v>0</v>
      </c>
    </row>
    <row r="35" spans="1:24" x14ac:dyDescent="0.2">
      <c r="A35" s="1" t="s">
        <v>43</v>
      </c>
      <c r="B35">
        <v>1</v>
      </c>
      <c r="C35" s="6">
        <v>779702</v>
      </c>
      <c r="D35">
        <v>2</v>
      </c>
      <c r="E35" s="6">
        <v>389851</v>
      </c>
      <c r="F35" s="8">
        <v>0.28915299999999999</v>
      </c>
      <c r="G35">
        <v>0</v>
      </c>
      <c r="H35" s="8">
        <v>0.28915299999999999</v>
      </c>
      <c r="I35">
        <v>1</v>
      </c>
      <c r="J35" s="8">
        <v>0.21084700000000001</v>
      </c>
      <c r="L35" s="8">
        <f t="shared" si="0"/>
        <v>0.28915299999999999</v>
      </c>
      <c r="M35" s="8">
        <f t="shared" si="1"/>
        <v>0</v>
      </c>
      <c r="O35" s="8">
        <f t="shared" si="2"/>
        <v>0.28915299999999999</v>
      </c>
      <c r="P35" s="8">
        <f t="shared" si="3"/>
        <v>0.5</v>
      </c>
      <c r="R35">
        <f t="shared" si="4"/>
        <v>0</v>
      </c>
      <c r="S35">
        <f t="shared" si="5"/>
        <v>0</v>
      </c>
      <c r="T35">
        <f t="shared" si="6"/>
        <v>0</v>
      </c>
      <c r="V35">
        <f t="shared" si="7"/>
        <v>1</v>
      </c>
      <c r="W35">
        <f t="shared" si="8"/>
        <v>0</v>
      </c>
      <c r="X35">
        <f t="shared" si="9"/>
        <v>0</v>
      </c>
    </row>
    <row r="36" spans="1:24" x14ac:dyDescent="0.2">
      <c r="A36" s="1" t="s">
        <v>44</v>
      </c>
      <c r="B36">
        <v>15</v>
      </c>
      <c r="C36" s="6">
        <v>787256.53333300003</v>
      </c>
      <c r="D36">
        <v>21</v>
      </c>
      <c r="E36" s="6">
        <v>562326.09523800004</v>
      </c>
      <c r="F36" s="8">
        <v>0.43537399999999998</v>
      </c>
      <c r="G36">
        <v>5</v>
      </c>
      <c r="H36" s="8">
        <v>0.10204100000000001</v>
      </c>
      <c r="I36">
        <v>9</v>
      </c>
      <c r="J36" s="8">
        <v>6.803E-3</v>
      </c>
      <c r="L36" s="8">
        <f t="shared" si="0"/>
        <v>0.43537399999999998</v>
      </c>
      <c r="M36" s="8">
        <f t="shared" si="1"/>
        <v>0.33333333333333331</v>
      </c>
      <c r="O36" s="8">
        <f t="shared" si="2"/>
        <v>0.43537399999999998</v>
      </c>
      <c r="P36" s="8">
        <f t="shared" si="3"/>
        <v>0.42857142857142855</v>
      </c>
      <c r="R36">
        <f t="shared" si="4"/>
        <v>7</v>
      </c>
      <c r="S36">
        <f t="shared" si="5"/>
        <v>2</v>
      </c>
      <c r="T36">
        <f t="shared" si="6"/>
        <v>0</v>
      </c>
      <c r="V36">
        <f t="shared" si="7"/>
        <v>9</v>
      </c>
      <c r="W36">
        <f t="shared" si="8"/>
        <v>0</v>
      </c>
      <c r="X36">
        <f t="shared" si="9"/>
        <v>0</v>
      </c>
    </row>
    <row r="37" spans="1:24" x14ac:dyDescent="0.2">
      <c r="A37" s="1" t="s">
        <v>45</v>
      </c>
      <c r="B37">
        <v>5</v>
      </c>
      <c r="C37" s="6">
        <v>792703.2</v>
      </c>
      <c r="D37">
        <v>7</v>
      </c>
      <c r="E37" s="6">
        <v>566216.571429</v>
      </c>
      <c r="F37" s="8">
        <v>0.31941599999999998</v>
      </c>
      <c r="G37">
        <v>0</v>
      </c>
      <c r="H37" s="8">
        <v>0.31941599999999998</v>
      </c>
      <c r="I37">
        <v>2</v>
      </c>
      <c r="J37" s="8">
        <v>3.3702000000000003E-2</v>
      </c>
      <c r="L37" s="8">
        <f t="shared" si="0"/>
        <v>0.31941599999999998</v>
      </c>
      <c r="M37" s="8">
        <f t="shared" si="1"/>
        <v>0</v>
      </c>
      <c r="O37" s="8">
        <f t="shared" si="2"/>
        <v>0.31941599999999998</v>
      </c>
      <c r="P37" s="8">
        <f t="shared" si="3"/>
        <v>0.2857142857142857</v>
      </c>
      <c r="R37">
        <f t="shared" si="4"/>
        <v>2</v>
      </c>
      <c r="S37">
        <f t="shared" si="5"/>
        <v>2</v>
      </c>
      <c r="T37">
        <f t="shared" si="6"/>
        <v>0</v>
      </c>
      <c r="V37">
        <f t="shared" si="7"/>
        <v>2</v>
      </c>
      <c r="W37">
        <f t="shared" si="8"/>
        <v>0</v>
      </c>
      <c r="X37">
        <f t="shared" si="9"/>
        <v>0</v>
      </c>
    </row>
    <row r="38" spans="1:24" x14ac:dyDescent="0.2">
      <c r="A38" s="1" t="s">
        <v>46</v>
      </c>
      <c r="B38">
        <v>6</v>
      </c>
      <c r="C38" s="6">
        <v>706916.66666700004</v>
      </c>
      <c r="D38">
        <v>8</v>
      </c>
      <c r="E38" s="6">
        <v>530187.5</v>
      </c>
      <c r="F38" s="8">
        <v>0.543099</v>
      </c>
      <c r="G38">
        <v>4</v>
      </c>
      <c r="H38" s="8">
        <v>0.123568</v>
      </c>
      <c r="I38">
        <v>4</v>
      </c>
      <c r="J38" s="8">
        <v>4.3098999999999998E-2</v>
      </c>
      <c r="L38" s="8">
        <f t="shared" si="0"/>
        <v>0.543099</v>
      </c>
      <c r="M38" s="8">
        <f t="shared" si="1"/>
        <v>0.66666666666666663</v>
      </c>
      <c r="O38" s="8">
        <f t="shared" si="2"/>
        <v>0.543099</v>
      </c>
      <c r="P38" s="8">
        <f t="shared" si="3"/>
        <v>0.5</v>
      </c>
      <c r="R38">
        <f t="shared" si="4"/>
        <v>3</v>
      </c>
      <c r="S38">
        <f t="shared" si="5"/>
        <v>0</v>
      </c>
      <c r="T38">
        <f t="shared" si="6"/>
        <v>1</v>
      </c>
      <c r="V38">
        <f t="shared" si="7"/>
        <v>4</v>
      </c>
      <c r="W38">
        <f t="shared" si="8"/>
        <v>0</v>
      </c>
      <c r="X38">
        <f t="shared" si="9"/>
        <v>0</v>
      </c>
    </row>
    <row r="39" spans="1:24" x14ac:dyDescent="0.2">
      <c r="A39" s="1" t="s">
        <v>47</v>
      </c>
      <c r="B39">
        <v>17</v>
      </c>
      <c r="C39" s="6">
        <v>765402.58823500003</v>
      </c>
      <c r="D39">
        <v>23</v>
      </c>
      <c r="E39" s="6">
        <v>565732.34782599995</v>
      </c>
      <c r="F39" s="8">
        <v>0.49060799999999999</v>
      </c>
      <c r="G39">
        <v>9</v>
      </c>
      <c r="H39" s="8">
        <v>3.8803999999999998E-2</v>
      </c>
      <c r="I39">
        <v>11</v>
      </c>
      <c r="J39" s="8">
        <v>1.2347E-2</v>
      </c>
      <c r="L39" s="8">
        <f t="shared" si="0"/>
        <v>0.49060799999999999</v>
      </c>
      <c r="M39" s="8">
        <f t="shared" si="1"/>
        <v>0.52941176470588236</v>
      </c>
      <c r="O39" s="8">
        <f t="shared" si="2"/>
        <v>0.49060799999999999</v>
      </c>
      <c r="P39" s="8">
        <f t="shared" si="3"/>
        <v>0.47826086956521741</v>
      </c>
      <c r="R39">
        <f t="shared" si="4"/>
        <v>8</v>
      </c>
      <c r="S39">
        <f t="shared" si="5"/>
        <v>0</v>
      </c>
      <c r="T39">
        <f t="shared" si="6"/>
        <v>1</v>
      </c>
      <c r="V39">
        <f t="shared" si="7"/>
        <v>11</v>
      </c>
      <c r="W39">
        <f t="shared" si="8"/>
        <v>0</v>
      </c>
      <c r="X39">
        <f t="shared" si="9"/>
        <v>0</v>
      </c>
    </row>
    <row r="40" spans="1:24" x14ac:dyDescent="0.2">
      <c r="A40" s="1" t="s">
        <v>48</v>
      </c>
      <c r="B40">
        <v>2</v>
      </c>
      <c r="C40" s="6">
        <v>549081.5</v>
      </c>
      <c r="D40">
        <v>3</v>
      </c>
      <c r="E40" s="6">
        <v>366054.33333300002</v>
      </c>
      <c r="F40" s="8">
        <v>0.57352199999999998</v>
      </c>
      <c r="G40">
        <v>2</v>
      </c>
      <c r="H40" s="8">
        <v>0.42647800000000002</v>
      </c>
      <c r="I40">
        <v>2</v>
      </c>
      <c r="J40" s="8">
        <v>9.3145000000000006E-2</v>
      </c>
      <c r="L40" s="8">
        <f t="shared" si="0"/>
        <v>0.57352199999999998</v>
      </c>
      <c r="M40" s="8">
        <f t="shared" si="1"/>
        <v>1</v>
      </c>
      <c r="O40" s="8">
        <f t="shared" si="2"/>
        <v>0.57352199999999998</v>
      </c>
      <c r="P40" s="8">
        <f t="shared" si="3"/>
        <v>0.66666666666666663</v>
      </c>
      <c r="R40">
        <f t="shared" si="4"/>
        <v>1</v>
      </c>
      <c r="S40">
        <f t="shared" si="5"/>
        <v>0</v>
      </c>
      <c r="T40">
        <f t="shared" si="6"/>
        <v>1</v>
      </c>
      <c r="V40">
        <f t="shared" si="7"/>
        <v>2</v>
      </c>
      <c r="W40">
        <f t="shared" si="8"/>
        <v>0</v>
      </c>
      <c r="X40">
        <f t="shared" si="9"/>
        <v>0</v>
      </c>
    </row>
    <row r="41" spans="1:24" x14ac:dyDescent="0.2">
      <c r="A41" s="1" t="s">
        <v>49</v>
      </c>
      <c r="B41">
        <v>7</v>
      </c>
      <c r="C41" s="6">
        <v>732101.714286</v>
      </c>
      <c r="D41">
        <v>9</v>
      </c>
      <c r="E41" s="6">
        <v>569412.44444400002</v>
      </c>
      <c r="F41" s="8">
        <v>0.39117200000000002</v>
      </c>
      <c r="G41">
        <v>1</v>
      </c>
      <c r="H41" s="8">
        <v>0.24831500000000001</v>
      </c>
      <c r="I41">
        <v>3</v>
      </c>
      <c r="J41" s="8">
        <v>5.7839000000000002E-2</v>
      </c>
      <c r="L41" s="8">
        <f t="shared" si="0"/>
        <v>0.39117200000000002</v>
      </c>
      <c r="M41" s="8">
        <f t="shared" si="1"/>
        <v>0.14285714285714285</v>
      </c>
      <c r="O41" s="8">
        <f t="shared" si="2"/>
        <v>0.39117200000000002</v>
      </c>
      <c r="P41" s="8">
        <f t="shared" si="3"/>
        <v>0.33333333333333331</v>
      </c>
      <c r="R41">
        <f t="shared" si="4"/>
        <v>3</v>
      </c>
      <c r="S41">
        <f t="shared" si="5"/>
        <v>2</v>
      </c>
      <c r="T41">
        <f t="shared" si="6"/>
        <v>0</v>
      </c>
      <c r="V41">
        <f t="shared" si="7"/>
        <v>4</v>
      </c>
      <c r="W41">
        <f t="shared" si="8"/>
        <v>1</v>
      </c>
      <c r="X41">
        <f t="shared" si="9"/>
        <v>0</v>
      </c>
    </row>
    <row r="42" spans="1:24" x14ac:dyDescent="0.2">
      <c r="A42" s="1" t="s">
        <v>50</v>
      </c>
      <c r="B42">
        <v>1</v>
      </c>
      <c r="C42" s="6">
        <v>887770</v>
      </c>
      <c r="D42">
        <v>2</v>
      </c>
      <c r="E42" s="6">
        <v>443885</v>
      </c>
      <c r="F42" s="8">
        <v>0.32188099999999997</v>
      </c>
      <c r="G42">
        <v>0</v>
      </c>
      <c r="H42" s="8">
        <v>0.32188099999999997</v>
      </c>
      <c r="I42">
        <v>1</v>
      </c>
      <c r="J42" s="8">
        <v>0.178119</v>
      </c>
      <c r="L42" s="8">
        <f t="shared" si="0"/>
        <v>0.32188099999999997</v>
      </c>
      <c r="M42" s="8">
        <f t="shared" si="1"/>
        <v>0</v>
      </c>
      <c r="O42" s="8">
        <f t="shared" si="2"/>
        <v>0.32188099999999997</v>
      </c>
      <c r="P42" s="8">
        <f t="shared" si="3"/>
        <v>0.5</v>
      </c>
      <c r="R42">
        <f t="shared" si="4"/>
        <v>0</v>
      </c>
      <c r="S42">
        <f t="shared" si="5"/>
        <v>0</v>
      </c>
      <c r="T42">
        <f t="shared" si="6"/>
        <v>0</v>
      </c>
      <c r="V42">
        <f t="shared" si="7"/>
        <v>1</v>
      </c>
      <c r="W42">
        <f t="shared" si="8"/>
        <v>0</v>
      </c>
      <c r="X42">
        <f t="shared" si="9"/>
        <v>0</v>
      </c>
    </row>
    <row r="43" spans="1:24" x14ac:dyDescent="0.2">
      <c r="A43" s="1" t="s">
        <v>51</v>
      </c>
      <c r="B43">
        <v>9</v>
      </c>
      <c r="C43" s="6">
        <v>768544.11111099995</v>
      </c>
      <c r="D43">
        <v>12</v>
      </c>
      <c r="E43" s="6">
        <v>576408.08333299996</v>
      </c>
      <c r="F43" s="8">
        <v>0.34609800000000002</v>
      </c>
      <c r="G43">
        <v>1</v>
      </c>
      <c r="H43" s="8">
        <v>0.234987</v>
      </c>
      <c r="I43">
        <v>4</v>
      </c>
      <c r="J43" s="8">
        <v>1.2765E-2</v>
      </c>
      <c r="L43" s="8">
        <f t="shared" si="0"/>
        <v>0.34609800000000002</v>
      </c>
      <c r="M43" s="8">
        <f t="shared" si="1"/>
        <v>0.1111111111111111</v>
      </c>
      <c r="O43" s="8">
        <f t="shared" si="2"/>
        <v>0.34609800000000002</v>
      </c>
      <c r="P43" s="8">
        <f t="shared" si="3"/>
        <v>0.33333333333333331</v>
      </c>
      <c r="R43">
        <f t="shared" si="4"/>
        <v>3</v>
      </c>
      <c r="S43">
        <f t="shared" si="5"/>
        <v>2</v>
      </c>
      <c r="T43">
        <f t="shared" si="6"/>
        <v>0</v>
      </c>
      <c r="V43">
        <f t="shared" si="7"/>
        <v>4</v>
      </c>
      <c r="W43">
        <f t="shared" si="8"/>
        <v>0</v>
      </c>
      <c r="X43">
        <f t="shared" si="9"/>
        <v>0</v>
      </c>
    </row>
    <row r="44" spans="1:24" x14ac:dyDescent="0.2">
      <c r="A44" s="1" t="s">
        <v>52</v>
      </c>
      <c r="B44">
        <v>38</v>
      </c>
      <c r="C44" s="6">
        <v>767981.31578900001</v>
      </c>
      <c r="D44">
        <v>52</v>
      </c>
      <c r="E44" s="6">
        <v>561217.11538500001</v>
      </c>
      <c r="F44" s="8">
        <v>0.429261</v>
      </c>
      <c r="G44">
        <v>13</v>
      </c>
      <c r="H44" s="8">
        <v>8.7155999999999997E-2</v>
      </c>
      <c r="I44">
        <v>22</v>
      </c>
      <c r="J44" s="8">
        <v>6.1840000000000003E-3</v>
      </c>
      <c r="L44" s="8">
        <f t="shared" si="0"/>
        <v>0.429261</v>
      </c>
      <c r="M44" s="8">
        <f t="shared" si="1"/>
        <v>0.34210526315789475</v>
      </c>
      <c r="O44" s="8">
        <f t="shared" si="2"/>
        <v>0.429261</v>
      </c>
      <c r="P44" s="8">
        <f t="shared" si="3"/>
        <v>0.42307692307692307</v>
      </c>
      <c r="R44">
        <f t="shared" si="4"/>
        <v>16</v>
      </c>
      <c r="S44">
        <f t="shared" si="5"/>
        <v>3</v>
      </c>
      <c r="T44">
        <f t="shared" si="6"/>
        <v>0</v>
      </c>
      <c r="V44">
        <f t="shared" si="7"/>
        <v>22</v>
      </c>
      <c r="W44">
        <f t="shared" si="8"/>
        <v>0</v>
      </c>
      <c r="X44">
        <f t="shared" si="9"/>
        <v>0</v>
      </c>
    </row>
    <row r="45" spans="1:24" x14ac:dyDescent="0.2">
      <c r="A45" s="1" t="s">
        <v>53</v>
      </c>
      <c r="B45">
        <v>4</v>
      </c>
      <c r="C45" s="6">
        <v>818813</v>
      </c>
      <c r="D45">
        <v>6</v>
      </c>
      <c r="E45" s="6">
        <v>545875.33333299996</v>
      </c>
      <c r="F45" s="8">
        <v>0.33768700000000001</v>
      </c>
      <c r="G45">
        <v>0</v>
      </c>
      <c r="H45" s="8">
        <v>0.33768700000000001</v>
      </c>
      <c r="I45">
        <v>2</v>
      </c>
      <c r="J45" s="8">
        <v>4.3540000000000002E-3</v>
      </c>
      <c r="L45" s="8">
        <f t="shared" si="0"/>
        <v>0.33768700000000001</v>
      </c>
      <c r="M45" s="8">
        <f t="shared" si="1"/>
        <v>0</v>
      </c>
      <c r="O45" s="8">
        <f t="shared" si="2"/>
        <v>0.33768700000000001</v>
      </c>
      <c r="P45" s="8">
        <f t="shared" si="3"/>
        <v>0.33333333333333331</v>
      </c>
      <c r="R45">
        <f t="shared" si="4"/>
        <v>1</v>
      </c>
      <c r="S45">
        <f t="shared" si="5"/>
        <v>1</v>
      </c>
      <c r="T45">
        <f t="shared" si="6"/>
        <v>0</v>
      </c>
      <c r="V45">
        <f t="shared" si="7"/>
        <v>2</v>
      </c>
      <c r="W45">
        <f t="shared" si="8"/>
        <v>0</v>
      </c>
      <c r="X45">
        <f t="shared" si="9"/>
        <v>0</v>
      </c>
    </row>
    <row r="46" spans="1:24" x14ac:dyDescent="0.2">
      <c r="A46" s="1" t="s">
        <v>54</v>
      </c>
      <c r="B46">
        <v>1</v>
      </c>
      <c r="C46" s="6">
        <v>643503</v>
      </c>
      <c r="D46">
        <v>2</v>
      </c>
      <c r="E46" s="6">
        <v>321751.5</v>
      </c>
      <c r="F46" s="8">
        <v>0.69242899999999996</v>
      </c>
      <c r="G46">
        <v>1</v>
      </c>
      <c r="H46" s="8">
        <v>0.30757099999999998</v>
      </c>
      <c r="I46">
        <v>1</v>
      </c>
      <c r="J46" s="8">
        <v>0.19242899999999999</v>
      </c>
      <c r="L46" s="8">
        <f t="shared" si="0"/>
        <v>0.69242899999999996</v>
      </c>
      <c r="M46" s="8">
        <f t="shared" si="1"/>
        <v>1</v>
      </c>
      <c r="O46" s="8">
        <f t="shared" si="2"/>
        <v>0.69242899999999996</v>
      </c>
      <c r="P46" s="8">
        <f t="shared" si="3"/>
        <v>0.5</v>
      </c>
      <c r="R46">
        <f t="shared" si="4"/>
        <v>1</v>
      </c>
      <c r="S46">
        <f t="shared" si="5"/>
        <v>0</v>
      </c>
      <c r="T46">
        <f t="shared" si="6"/>
        <v>0</v>
      </c>
      <c r="V46">
        <f t="shared" si="7"/>
        <v>1</v>
      </c>
      <c r="W46">
        <f t="shared" si="8"/>
        <v>0</v>
      </c>
      <c r="X46">
        <f t="shared" si="9"/>
        <v>0</v>
      </c>
    </row>
    <row r="47" spans="1:24" x14ac:dyDescent="0.2">
      <c r="A47" s="1" t="s">
        <v>55</v>
      </c>
      <c r="B47">
        <v>11</v>
      </c>
      <c r="C47" s="6">
        <v>786776.54545500001</v>
      </c>
      <c r="D47">
        <v>16</v>
      </c>
      <c r="E47" s="6">
        <v>540908.875</v>
      </c>
      <c r="F47" s="8">
        <v>0.51816700000000004</v>
      </c>
      <c r="G47">
        <v>6</v>
      </c>
      <c r="H47" s="8">
        <v>2.7288E-2</v>
      </c>
      <c r="I47">
        <v>8</v>
      </c>
      <c r="J47" s="8">
        <v>1.8166999999999999E-2</v>
      </c>
      <c r="L47" s="8">
        <f t="shared" si="0"/>
        <v>0.51816700000000004</v>
      </c>
      <c r="M47" s="8">
        <f t="shared" si="1"/>
        <v>0.54545454545454541</v>
      </c>
      <c r="O47" s="8">
        <f t="shared" si="2"/>
        <v>0.51816700000000004</v>
      </c>
      <c r="P47" s="8">
        <f t="shared" si="3"/>
        <v>0.5</v>
      </c>
      <c r="R47">
        <f t="shared" si="4"/>
        <v>6</v>
      </c>
      <c r="S47">
        <f t="shared" si="5"/>
        <v>0</v>
      </c>
      <c r="T47">
        <f t="shared" si="6"/>
        <v>0</v>
      </c>
      <c r="V47">
        <f t="shared" si="7"/>
        <v>8</v>
      </c>
      <c r="W47">
        <f t="shared" si="8"/>
        <v>0</v>
      </c>
      <c r="X47">
        <f t="shared" si="9"/>
        <v>0</v>
      </c>
    </row>
    <row r="48" spans="1:24" x14ac:dyDescent="0.2">
      <c r="A48" s="1" t="s">
        <v>56</v>
      </c>
      <c r="B48">
        <v>10</v>
      </c>
      <c r="C48" s="6">
        <v>771594.6</v>
      </c>
      <c r="D48">
        <v>14</v>
      </c>
      <c r="E48" s="6">
        <v>551139</v>
      </c>
      <c r="F48" s="8">
        <v>0.581237</v>
      </c>
      <c r="G48">
        <v>8</v>
      </c>
      <c r="H48" s="8">
        <v>0.21876300000000001</v>
      </c>
      <c r="I48">
        <v>8</v>
      </c>
      <c r="J48" s="8">
        <v>9.8080000000000007E-3</v>
      </c>
      <c r="L48" s="8">
        <f t="shared" si="0"/>
        <v>0.581237</v>
      </c>
      <c r="M48" s="8">
        <f t="shared" si="1"/>
        <v>0.8</v>
      </c>
      <c r="O48" s="8">
        <f t="shared" si="2"/>
        <v>0.581237</v>
      </c>
      <c r="P48" s="8">
        <f t="shared" si="3"/>
        <v>0.5714285714285714</v>
      </c>
      <c r="R48">
        <f t="shared" si="4"/>
        <v>6</v>
      </c>
      <c r="S48">
        <f t="shared" si="5"/>
        <v>0</v>
      </c>
      <c r="T48">
        <f t="shared" si="6"/>
        <v>2</v>
      </c>
      <c r="V48">
        <f t="shared" si="7"/>
        <v>8</v>
      </c>
      <c r="W48">
        <f t="shared" si="8"/>
        <v>0</v>
      </c>
      <c r="X48">
        <f t="shared" si="9"/>
        <v>0</v>
      </c>
    </row>
    <row r="49" spans="1:25" x14ac:dyDescent="0.2">
      <c r="A49" s="1" t="s">
        <v>57</v>
      </c>
      <c r="B49">
        <v>2</v>
      </c>
      <c r="C49" s="6">
        <v>897522.5</v>
      </c>
      <c r="D49">
        <v>3</v>
      </c>
      <c r="E49" s="6">
        <v>598348.33333299996</v>
      </c>
      <c r="F49" s="8">
        <v>0.32424199999999997</v>
      </c>
      <c r="G49">
        <v>0</v>
      </c>
      <c r="H49" s="8">
        <v>0.32424199999999997</v>
      </c>
      <c r="I49">
        <v>1</v>
      </c>
      <c r="J49" s="8">
        <v>9.0910000000000001E-3</v>
      </c>
      <c r="L49" s="8">
        <f t="shared" si="0"/>
        <v>0.32424199999999997</v>
      </c>
      <c r="M49" s="8">
        <f t="shared" si="1"/>
        <v>0</v>
      </c>
      <c r="O49" s="8">
        <f t="shared" si="2"/>
        <v>0.32424199999999997</v>
      </c>
      <c r="P49" s="8">
        <f t="shared" si="3"/>
        <v>0.33333333333333331</v>
      </c>
      <c r="R49">
        <f t="shared" si="4"/>
        <v>1</v>
      </c>
      <c r="S49">
        <f t="shared" si="5"/>
        <v>1</v>
      </c>
      <c r="T49">
        <f t="shared" si="6"/>
        <v>0</v>
      </c>
      <c r="V49">
        <f t="shared" si="7"/>
        <v>1</v>
      </c>
      <c r="W49">
        <f t="shared" si="8"/>
        <v>0</v>
      </c>
      <c r="X49">
        <f t="shared" si="9"/>
        <v>0</v>
      </c>
    </row>
    <row r="50" spans="1:25" x14ac:dyDescent="0.2">
      <c r="A50" s="1" t="s">
        <v>58</v>
      </c>
      <c r="B50">
        <v>8</v>
      </c>
      <c r="C50" s="6">
        <v>737184.125</v>
      </c>
      <c r="D50">
        <v>11</v>
      </c>
      <c r="E50" s="6">
        <v>536133.90909099998</v>
      </c>
      <c r="F50" s="8">
        <v>0.45710600000000001</v>
      </c>
      <c r="G50">
        <v>2</v>
      </c>
      <c r="H50" s="8">
        <v>0.20710600000000001</v>
      </c>
      <c r="I50">
        <v>5</v>
      </c>
      <c r="J50" s="8">
        <v>2.5600000000000002E-3</v>
      </c>
      <c r="L50" s="8">
        <f t="shared" si="0"/>
        <v>0.45710600000000001</v>
      </c>
      <c r="M50" s="8">
        <f t="shared" si="1"/>
        <v>0.25</v>
      </c>
      <c r="O50" s="8">
        <f t="shared" si="2"/>
        <v>0.45710600000000001</v>
      </c>
      <c r="P50" s="8">
        <f t="shared" si="3"/>
        <v>0.45454545454545453</v>
      </c>
      <c r="R50">
        <f t="shared" si="4"/>
        <v>4</v>
      </c>
      <c r="S50">
        <f t="shared" si="5"/>
        <v>2</v>
      </c>
      <c r="T50">
        <f t="shared" si="6"/>
        <v>0</v>
      </c>
      <c r="V50">
        <f t="shared" si="7"/>
        <v>5</v>
      </c>
      <c r="W50">
        <f t="shared" si="8"/>
        <v>0</v>
      </c>
      <c r="X50">
        <f t="shared" si="9"/>
        <v>0</v>
      </c>
    </row>
    <row r="51" spans="1:25" x14ac:dyDescent="0.2">
      <c r="A51" s="1" t="s">
        <v>59</v>
      </c>
      <c r="B51">
        <v>1</v>
      </c>
      <c r="C51" s="6">
        <v>577719</v>
      </c>
      <c r="D51">
        <v>2</v>
      </c>
      <c r="E51" s="6">
        <v>288859.5</v>
      </c>
      <c r="F51" s="8">
        <v>0.26329599999999997</v>
      </c>
      <c r="G51">
        <v>0</v>
      </c>
      <c r="H51" s="8">
        <v>0.26329599999999997</v>
      </c>
      <c r="I51">
        <v>1</v>
      </c>
      <c r="J51" s="8">
        <v>0.236704</v>
      </c>
      <c r="L51" s="8">
        <f t="shared" si="0"/>
        <v>0.26329599999999997</v>
      </c>
      <c r="M51" s="8">
        <f t="shared" si="1"/>
        <v>0</v>
      </c>
      <c r="O51" s="8">
        <f t="shared" si="2"/>
        <v>0.26329599999999997</v>
      </c>
      <c r="P51" s="8">
        <f t="shared" si="3"/>
        <v>0.5</v>
      </c>
      <c r="R51">
        <f t="shared" si="4"/>
        <v>0</v>
      </c>
      <c r="S51">
        <f t="shared" si="5"/>
        <v>0</v>
      </c>
      <c r="T51">
        <f t="shared" si="6"/>
        <v>0</v>
      </c>
      <c r="V51">
        <f t="shared" si="7"/>
        <v>1</v>
      </c>
      <c r="W51">
        <f t="shared" si="8"/>
        <v>0</v>
      </c>
      <c r="X51">
        <f t="shared" si="9"/>
        <v>0</v>
      </c>
    </row>
    <row r="52" spans="1:25" x14ac:dyDescent="0.2">
      <c r="A52" s="11"/>
      <c r="B52" s="11"/>
      <c r="C52" s="12"/>
      <c r="D52" s="11"/>
      <c r="E52" s="12"/>
      <c r="F52" s="13"/>
      <c r="G52" s="11"/>
      <c r="H52" s="13"/>
      <c r="I52" s="11"/>
      <c r="J52" s="13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5" x14ac:dyDescent="0.2">
      <c r="B53">
        <f>SUM(B2:B51)</f>
        <v>435</v>
      </c>
      <c r="D53">
        <f>SUM(D2:D51)</f>
        <v>601</v>
      </c>
      <c r="R53" s="16">
        <f>SUM(R2:R51)</f>
        <v>217</v>
      </c>
      <c r="S53" s="16">
        <f>SUM(S2:S51)</f>
        <v>35</v>
      </c>
      <c r="T53" s="16">
        <f>SUM(T2:T51)</f>
        <v>31</v>
      </c>
      <c r="U53" s="17"/>
      <c r="V53" s="16">
        <f>SUM(V2:V51)</f>
        <v>294</v>
      </c>
      <c r="W53" s="16">
        <f>SUM(W2:W51)</f>
        <v>3</v>
      </c>
      <c r="X53" s="16">
        <f>SUM(X2:X51)</f>
        <v>3</v>
      </c>
      <c r="Y53" s="14" t="s">
        <v>66</v>
      </c>
    </row>
    <row r="54" spans="1:25" x14ac:dyDescent="0.2">
      <c r="R54" s="17"/>
      <c r="S54" s="17"/>
      <c r="T54" s="17">
        <f>S53-T53</f>
        <v>4</v>
      </c>
      <c r="U54" s="17"/>
      <c r="V54" s="17"/>
      <c r="W54" s="17"/>
      <c r="X54" s="17">
        <f>W53-X53</f>
        <v>0</v>
      </c>
      <c r="Y54" s="14" t="s">
        <v>67</v>
      </c>
    </row>
    <row r="55" spans="1:25" x14ac:dyDescent="0.2">
      <c r="R55" s="17"/>
      <c r="S55" s="17"/>
      <c r="T55" s="17"/>
      <c r="U55" s="17"/>
      <c r="V55" s="17"/>
      <c r="W55" s="17"/>
      <c r="X55" s="17"/>
    </row>
    <row r="56" spans="1:25" x14ac:dyDescent="0.2">
      <c r="O56" s="15" t="s">
        <v>72</v>
      </c>
      <c r="P56" s="8">
        <v>0.49</v>
      </c>
      <c r="R56" s="17">
        <f>ROUND(P56*B53,0)</f>
        <v>213</v>
      </c>
      <c r="S56" s="18">
        <f>S53/R56</f>
        <v>0.16431924882629109</v>
      </c>
      <c r="T56" s="18">
        <f>T53/R56</f>
        <v>0.14553990610328638</v>
      </c>
      <c r="U56" s="17"/>
      <c r="V56" s="17">
        <f>ROUND(P56*D53, 0)</f>
        <v>294</v>
      </c>
      <c r="W56" s="18">
        <f>W53/V56</f>
        <v>1.020408163265306E-2</v>
      </c>
      <c r="X56" s="18">
        <f>X53/V56</f>
        <v>1.020408163265306E-2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Sheet1!_2022_reps_by_state_601_1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2023-02-28T14:39:17Z</dcterms:created>
  <dcterms:modified xsi:type="dcterms:W3CDTF">2023-02-28T15:27:22Z</dcterms:modified>
</cp:coreProperties>
</file>