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6DE893A9-F6FB-5C40-845A-6793D6B32A81}" xr6:coauthVersionLast="47" xr6:coauthVersionMax="47" xr10:uidLastSave="{00000000-0000-0000-0000-000000000000}"/>
  <bookViews>
    <workbookView xWindow="1120" yWindow="500" windowWidth="27300" windowHeight="16940" xr2:uid="{24A61AB0-1BF7-FA49-BDC3-BAB168A5D905}"/>
  </bookViews>
  <sheets>
    <sheet name="Sheet1" sheetId="1" r:id="rId1"/>
  </sheets>
  <definedNames>
    <definedName name="_2012_reps_by_state_1" localSheetId="0">Sheet1!$A$1:$J$51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1" l="1"/>
  <c r="O55" i="1"/>
  <c r="O54" i="1"/>
  <c r="O53" i="1"/>
  <c r="P56" i="1"/>
  <c r="P55" i="1"/>
  <c r="P54" i="1"/>
  <c r="P53" i="1"/>
  <c r="L56" i="1"/>
  <c r="L55" i="1"/>
  <c r="L54" i="1"/>
  <c r="L53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P2" i="1"/>
  <c r="O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M2" i="1"/>
  <c r="L2" i="1"/>
  <c r="I56" i="1"/>
  <c r="I55" i="1"/>
  <c r="I54" i="1"/>
  <c r="I53" i="1"/>
  <c r="E55" i="1" l="1"/>
  <c r="E54" i="1"/>
  <c r="E56" i="1"/>
  <c r="E53" i="1"/>
  <c r="M53" i="1" l="1"/>
  <c r="M54" i="1"/>
  <c r="M55" i="1"/>
  <c r="M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E0282-AED5-AB49-8B31-FFA0B0A381DD}" name="2012_reps_by_state(1)" type="6" refreshedVersion="8" background="1" saveData="1">
    <textPr sourceFile="/Users/alecramsay/Documents/dev/MM2/results/2012_reps_by_state(1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<sst xmlns="http://schemas.openxmlformats.org/spreadsheetml/2006/main" count="68" uniqueCount="68">
  <si>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</si>
  <si>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</si>
  <si>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</si>
  <si>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</si>
  <si>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</si>
  <si>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</si>
  <si>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</si>
  <si>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</si>
  <si>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</si>
  <si>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</si>
  <si>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</si>
  <si>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</si>
  <si>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</si>
  <si>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</si>
  <si>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</si>
  <si>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</si>
  <si>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</si>
  <si>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</si>
  <si>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</si>
  <si>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</si>
  <si>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</si>
  <si>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</si>
  <si>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</si>
  <si>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</si>
  <si>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</si>
  <si>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</si>
  <si>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</si>
  <si>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</si>
  <si>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</si>
  <si>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</si>
  <si>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</si>
  <si>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</si>
  <si>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</si>
  <si>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</si>
  <si>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</si>
  <si>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</si>
  <si>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</si>
  <si>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</si>
  <si>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</si>
  <si>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</si>
  <si>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</si>
  <si>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</si>
  <si>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</si>
  <si>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</si>
  <si>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</si>
  <si>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</si>
  <si>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</si>
  <si>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</si>
  <si>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</si>
  <si>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</si>
  <si>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</si>
  <si>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</si>
  <si>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</si>
  <si>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</si>
  <si>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</si>
  <si>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</si>
  <si>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</si>
  <si>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</si>
  <si>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</si>
  <si>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</si>
  <si>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nPOWER</t>
  </si>
  <si>
    <t>nPOWER'</t>
  </si>
  <si>
    <t>min</t>
  </si>
  <si>
    <t>max</t>
  </si>
  <si>
    <t>avg</t>
  </si>
  <si>
    <t>median</t>
  </si>
  <si>
    <t>ΔSKEW</t>
  </si>
  <si>
    <t>ΔnPOWER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</si>
</sst>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1)" connectionId="1" xr16:uid="{037D8FF9-30AB-3B46-B8F9-B2EE6AF66B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AFDC-6B0A-F248-B0C7-7FF8E4A39719}">
  <dimension ref="A1:P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0" sqref="P40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5" bestFit="1" customWidth="1"/>
    <col min="4" max="4" width="4.33203125" bestFit="1" customWidth="1"/>
    <col min="5" max="5" width="7.1640625" style="5" bestFit="1" customWidth="1"/>
    <col min="6" max="6" width="7.6640625" style="7" bestFit="1" customWidth="1"/>
    <col min="7" max="7" width="5.6640625" style="9" bestFit="1" customWidth="1"/>
    <col min="8" max="8" width="3.1640625" bestFit="1" customWidth="1"/>
    <col min="9" max="9" width="7.1640625" style="5" bestFit="1" customWidth="1"/>
    <col min="10" max="10" width="7.6640625" style="7" bestFit="1" customWidth="1"/>
    <col min="11" max="11" width="5.83203125" customWidth="1"/>
    <col min="12" max="13" width="9" bestFit="1" customWidth="1"/>
    <col min="14" max="14" width="5.83203125" style="14" customWidth="1"/>
    <col min="15" max="15" width="7.83203125" style="5" bestFit="1" customWidth="1"/>
    <col min="16" max="16" width="9" bestFit="1" customWidth="1"/>
  </cols>
  <sheetData>
    <row r="1" spans="1:16" s="3" customFormat="1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6" t="s">
        <v>5</v>
      </c>
      <c r="G1" s="8" t="s">
        <v>6</v>
      </c>
      <c r="H1" s="3" t="s">
        <v>7</v>
      </c>
      <c r="I1" s="4" t="s">
        <v>8</v>
      </c>
      <c r="J1" s="6" t="s">
        <v>9</v>
      </c>
      <c r="K1" s="11"/>
      <c r="L1" s="3" t="s">
        <v>60</v>
      </c>
      <c r="M1" s="3" t="s">
        <v>61</v>
      </c>
      <c r="N1" s="13"/>
      <c r="O1" s="4" t="s">
        <v>66</v>
      </c>
      <c r="P1" s="3" t="s">
        <v>67</v>
      </c>
    </row>
    <row r="2" spans="1:16" x14ac:dyDescent="0.2">
      <c r="A2" s="1" t="s">
        <v>10</v>
      </c>
      <c r="B2">
        <v>7</v>
      </c>
      <c r="C2" s="5">
        <v>0.38629200000000002</v>
      </c>
      <c r="D2">
        <v>1</v>
      </c>
      <c r="E2" s="5">
        <v>0.24343500000000001</v>
      </c>
      <c r="F2" s="7">
        <v>686140.285714</v>
      </c>
      <c r="G2" s="9">
        <v>9</v>
      </c>
      <c r="H2">
        <v>3</v>
      </c>
      <c r="I2" s="5">
        <v>5.2958999999999999E-2</v>
      </c>
      <c r="J2" s="7">
        <v>533664.66666700004</v>
      </c>
      <c r="K2" s="12"/>
      <c r="L2" s="9">
        <f>MIN(F$2:F$51)/F2</f>
        <v>0.76897321289181142</v>
      </c>
      <c r="M2" s="9">
        <f>MIN(J$2:J$51)/J2</f>
        <v>0.76804878719047787</v>
      </c>
      <c r="O2" s="5">
        <f>I2-E2</f>
        <v>-0.19047600000000001</v>
      </c>
      <c r="P2" s="9">
        <f>M2-L2</f>
        <v>-9.2442570133355328E-4</v>
      </c>
    </row>
    <row r="3" spans="1:16" x14ac:dyDescent="0.2">
      <c r="A3" s="1" t="s">
        <v>11</v>
      </c>
      <c r="B3">
        <v>1</v>
      </c>
      <c r="C3" s="5">
        <v>0.309172</v>
      </c>
      <c r="D3">
        <v>0</v>
      </c>
      <c r="E3" s="5">
        <v>0.309172</v>
      </c>
      <c r="F3" s="7">
        <v>721523</v>
      </c>
      <c r="G3" s="9">
        <v>1</v>
      </c>
      <c r="H3">
        <v>0</v>
      </c>
      <c r="I3" s="5">
        <v>0.309172</v>
      </c>
      <c r="J3" s="7">
        <v>721523</v>
      </c>
      <c r="K3" s="12"/>
      <c r="L3" s="9">
        <f t="shared" ref="L3:L51" si="0">MIN(F$2:F$51)/F3</f>
        <v>0.73126359104283578</v>
      </c>
      <c r="M3" s="9">
        <f t="shared" ref="M3:M51" si="1">MIN(J$2:J$51)/J3</f>
        <v>0.56807683192358382</v>
      </c>
      <c r="O3" s="5">
        <f t="shared" ref="O3:O51" si="2">I3-E3</f>
        <v>0</v>
      </c>
      <c r="P3" s="9">
        <f t="shared" ref="P3:P51" si="3">M3-L3</f>
        <v>-0.16318675911925196</v>
      </c>
    </row>
    <row r="4" spans="1:16" x14ac:dyDescent="0.2">
      <c r="A4" s="1" t="s">
        <v>12</v>
      </c>
      <c r="B4">
        <v>9</v>
      </c>
      <c r="C4" s="5">
        <v>0.45809499999999997</v>
      </c>
      <c r="D4">
        <v>5</v>
      </c>
      <c r="E4" s="5">
        <v>9.7461000000000006E-2</v>
      </c>
      <c r="F4" s="7">
        <v>712522.22222200001</v>
      </c>
      <c r="G4" s="9">
        <v>12</v>
      </c>
      <c r="H4">
        <v>5</v>
      </c>
      <c r="I4" s="5">
        <v>4.1428E-2</v>
      </c>
      <c r="J4" s="7">
        <v>534391.66666700004</v>
      </c>
      <c r="K4" s="12"/>
      <c r="L4" s="9">
        <f t="shared" si="0"/>
        <v>0.74050111497520243</v>
      </c>
      <c r="M4" s="9">
        <f t="shared" si="1"/>
        <v>0.7670039141074636</v>
      </c>
      <c r="O4" s="5">
        <f t="shared" si="2"/>
        <v>-5.6033000000000006E-2</v>
      </c>
      <c r="P4" s="9">
        <f t="shared" si="3"/>
        <v>2.6502799132261168E-2</v>
      </c>
    </row>
    <row r="5" spans="1:16" x14ac:dyDescent="0.2">
      <c r="A5" s="1" t="s">
        <v>13</v>
      </c>
      <c r="B5">
        <v>4</v>
      </c>
      <c r="C5" s="5">
        <v>0.37630200000000003</v>
      </c>
      <c r="D5">
        <v>0</v>
      </c>
      <c r="E5" s="5">
        <v>0.37630200000000003</v>
      </c>
      <c r="F5" s="7">
        <v>731557.25</v>
      </c>
      <c r="G5" s="9">
        <v>6</v>
      </c>
      <c r="H5">
        <v>2</v>
      </c>
      <c r="I5" s="5">
        <v>4.2969E-2</v>
      </c>
      <c r="J5" s="7">
        <v>487704.83333300002</v>
      </c>
      <c r="K5" s="12"/>
      <c r="L5" s="9">
        <f t="shared" si="0"/>
        <v>0.72123336895369428</v>
      </c>
      <c r="M5" s="9">
        <f t="shared" si="1"/>
        <v>0.84042738965463082</v>
      </c>
      <c r="O5" s="5">
        <f t="shared" si="2"/>
        <v>-0.33333300000000005</v>
      </c>
      <c r="P5" s="9">
        <f t="shared" si="3"/>
        <v>0.11919402070093654</v>
      </c>
    </row>
    <row r="6" spans="1:16" x14ac:dyDescent="0.2">
      <c r="A6" s="1" t="s">
        <v>14</v>
      </c>
      <c r="B6">
        <v>53</v>
      </c>
      <c r="C6" s="5">
        <v>0.58996599999999999</v>
      </c>
      <c r="D6">
        <v>38</v>
      </c>
      <c r="E6" s="5">
        <v>0.12701499999999999</v>
      </c>
      <c r="F6" s="7">
        <v>704565.830189</v>
      </c>
      <c r="G6" s="9">
        <v>73</v>
      </c>
      <c r="H6">
        <v>43</v>
      </c>
      <c r="I6" s="5">
        <v>9.2500000000000004E-4</v>
      </c>
      <c r="J6" s="7">
        <v>511534.09589</v>
      </c>
      <c r="K6" s="12"/>
      <c r="L6" s="9">
        <f t="shared" si="0"/>
        <v>0.7488633104141097</v>
      </c>
      <c r="M6" s="9">
        <f t="shared" si="1"/>
        <v>0.80127698875451003</v>
      </c>
      <c r="O6" s="5">
        <f t="shared" si="2"/>
        <v>-0.12608999999999998</v>
      </c>
      <c r="P6" s="9">
        <f t="shared" si="3"/>
        <v>5.2413678340400338E-2</v>
      </c>
    </row>
    <row r="7" spans="1:16" x14ac:dyDescent="0.2">
      <c r="A7" s="1" t="s">
        <v>15</v>
      </c>
      <c r="B7">
        <v>7</v>
      </c>
      <c r="C7" s="5">
        <v>0.49864399999999998</v>
      </c>
      <c r="D7">
        <v>3</v>
      </c>
      <c r="E7" s="5">
        <v>7.0072999999999996E-2</v>
      </c>
      <c r="F7" s="7">
        <v>720704.285714</v>
      </c>
      <c r="G7" s="9">
        <v>10</v>
      </c>
      <c r="H7">
        <v>5</v>
      </c>
      <c r="I7" s="5">
        <v>1.356E-3</v>
      </c>
      <c r="J7" s="7">
        <v>504493</v>
      </c>
      <c r="K7" s="12"/>
      <c r="L7" s="9">
        <f t="shared" si="0"/>
        <v>0.73209430061496672</v>
      </c>
      <c r="M7" s="9">
        <f t="shared" si="1"/>
        <v>0.8124602323520842</v>
      </c>
      <c r="O7" s="5">
        <f t="shared" si="2"/>
        <v>-6.8717E-2</v>
      </c>
      <c r="P7" s="9">
        <f t="shared" si="3"/>
        <v>8.036593173711748E-2</v>
      </c>
    </row>
    <row r="8" spans="1:16" x14ac:dyDescent="0.2">
      <c r="A8" s="1" t="s">
        <v>16</v>
      </c>
      <c r="B8">
        <v>5</v>
      </c>
      <c r="C8" s="5">
        <v>0.64320900000000003</v>
      </c>
      <c r="D8">
        <v>5</v>
      </c>
      <c r="E8" s="5">
        <v>0.35679100000000002</v>
      </c>
      <c r="F8" s="7">
        <v>716325.6</v>
      </c>
      <c r="G8" s="9">
        <v>7</v>
      </c>
      <c r="H8">
        <v>5</v>
      </c>
      <c r="I8" s="5">
        <v>7.1077000000000001E-2</v>
      </c>
      <c r="J8" s="7">
        <v>511661.142857</v>
      </c>
      <c r="K8" s="12"/>
      <c r="L8" s="9">
        <f t="shared" si="0"/>
        <v>0.73656937571406078</v>
      </c>
      <c r="M8" s="9">
        <f t="shared" si="1"/>
        <v>0.80107802932096828</v>
      </c>
      <c r="O8" s="5">
        <f t="shared" si="2"/>
        <v>-0.28571400000000002</v>
      </c>
      <c r="P8" s="9">
        <f t="shared" si="3"/>
        <v>6.4508653606907496E-2</v>
      </c>
    </row>
    <row r="9" spans="1:16" x14ac:dyDescent="0.2">
      <c r="A9" s="1" t="s">
        <v>17</v>
      </c>
      <c r="B9">
        <v>1</v>
      </c>
      <c r="C9" s="5">
        <v>0.65825500000000003</v>
      </c>
      <c r="D9">
        <v>1</v>
      </c>
      <c r="E9" s="5">
        <v>0.34174500000000002</v>
      </c>
      <c r="F9" s="7">
        <v>900877</v>
      </c>
      <c r="G9" s="9">
        <v>2</v>
      </c>
      <c r="H9">
        <v>1</v>
      </c>
      <c r="I9" s="5">
        <v>0.15825500000000001</v>
      </c>
      <c r="J9" s="7">
        <v>450438.5</v>
      </c>
      <c r="K9" s="12"/>
      <c r="L9" s="9">
        <f t="shared" si="0"/>
        <v>0.58567762302733894</v>
      </c>
      <c r="M9" s="9">
        <f t="shared" si="1"/>
        <v>0.90995885120832254</v>
      </c>
      <c r="O9" s="5">
        <f t="shared" si="2"/>
        <v>-0.18349000000000001</v>
      </c>
      <c r="P9" s="9">
        <f t="shared" si="3"/>
        <v>0.32428122818098359</v>
      </c>
    </row>
    <row r="10" spans="1:16" x14ac:dyDescent="0.2">
      <c r="A10" s="1" t="s">
        <v>18</v>
      </c>
      <c r="B10">
        <v>27</v>
      </c>
      <c r="C10" s="5">
        <v>0.47045900000000002</v>
      </c>
      <c r="D10">
        <v>10</v>
      </c>
      <c r="E10" s="5">
        <v>0.100089</v>
      </c>
      <c r="F10" s="7">
        <v>700028.62962999998</v>
      </c>
      <c r="G10" s="9">
        <v>37</v>
      </c>
      <c r="H10">
        <v>17</v>
      </c>
      <c r="I10" s="5">
        <v>1.0999E-2</v>
      </c>
      <c r="J10" s="7">
        <v>510831.70270299999</v>
      </c>
      <c r="K10" s="12"/>
      <c r="L10" s="9">
        <f t="shared" si="0"/>
        <v>0.7537170305147024</v>
      </c>
      <c r="M10" s="9">
        <f t="shared" si="1"/>
        <v>0.80237874398000408</v>
      </c>
      <c r="O10" s="5">
        <f t="shared" si="2"/>
        <v>-8.9090000000000003E-2</v>
      </c>
      <c r="P10" s="9">
        <f t="shared" si="3"/>
        <v>4.8661713465301681E-2</v>
      </c>
    </row>
    <row r="11" spans="1:16" x14ac:dyDescent="0.2">
      <c r="A11" s="1" t="s">
        <v>19</v>
      </c>
      <c r="B11">
        <v>14</v>
      </c>
      <c r="C11" s="5">
        <v>0.45030900000000001</v>
      </c>
      <c r="D11">
        <v>5</v>
      </c>
      <c r="E11" s="5">
        <v>9.3165999999999999E-2</v>
      </c>
      <c r="F11" s="7">
        <v>694826.142857</v>
      </c>
      <c r="G11" s="9">
        <v>19</v>
      </c>
      <c r="H11">
        <v>9</v>
      </c>
      <c r="I11" s="5">
        <v>2.3376000000000001E-2</v>
      </c>
      <c r="J11" s="7">
        <v>511977.15789500001</v>
      </c>
      <c r="K11" s="12"/>
      <c r="L11" s="9">
        <f t="shared" si="0"/>
        <v>0.75936046077729191</v>
      </c>
      <c r="M11" s="9">
        <f t="shared" si="1"/>
        <v>0.80058356838658273</v>
      </c>
      <c r="O11" s="5">
        <f t="shared" si="2"/>
        <v>-6.9789999999999991E-2</v>
      </c>
      <c r="P11" s="9">
        <f t="shared" si="3"/>
        <v>4.1223107609290821E-2</v>
      </c>
    </row>
    <row r="12" spans="1:16" x14ac:dyDescent="0.2">
      <c r="A12" s="1" t="s">
        <v>20</v>
      </c>
      <c r="B12">
        <v>2</v>
      </c>
      <c r="C12" s="5">
        <v>0.67451300000000003</v>
      </c>
      <c r="D12">
        <v>2</v>
      </c>
      <c r="E12" s="5">
        <v>0.32548700000000003</v>
      </c>
      <c r="F12" s="7">
        <v>683431</v>
      </c>
      <c r="G12" s="9">
        <v>3</v>
      </c>
      <c r="H12">
        <v>2</v>
      </c>
      <c r="I12" s="5">
        <v>7.8460000000000005E-3</v>
      </c>
      <c r="J12" s="7">
        <v>455620.66666699998</v>
      </c>
      <c r="K12" s="12"/>
      <c r="L12" s="9">
        <f t="shared" si="0"/>
        <v>0.77202160861886571</v>
      </c>
      <c r="M12" s="9">
        <f t="shared" si="1"/>
        <v>0.89960910464926269</v>
      </c>
      <c r="O12" s="5">
        <f t="shared" si="2"/>
        <v>-0.31764100000000001</v>
      </c>
      <c r="P12" s="9">
        <f t="shared" si="3"/>
        <v>0.12758749603039699</v>
      </c>
    </row>
    <row r="13" spans="1:16" x14ac:dyDescent="0.2">
      <c r="A13" s="1" t="s">
        <v>21</v>
      </c>
      <c r="B13">
        <v>2</v>
      </c>
      <c r="C13" s="5">
        <v>0.33863300000000002</v>
      </c>
      <c r="D13">
        <v>0</v>
      </c>
      <c r="E13" s="5">
        <v>0.33863300000000002</v>
      </c>
      <c r="F13" s="7">
        <v>786749.5</v>
      </c>
      <c r="G13" s="9">
        <v>3</v>
      </c>
      <c r="H13">
        <v>1</v>
      </c>
      <c r="I13" s="5">
        <v>5.3E-3</v>
      </c>
      <c r="J13" s="7">
        <v>524499.66666700004</v>
      </c>
      <c r="K13" s="12"/>
      <c r="L13" s="9">
        <f t="shared" si="0"/>
        <v>0.67063722315679897</v>
      </c>
      <c r="M13" s="9">
        <f t="shared" si="1"/>
        <v>0.78146951475610626</v>
      </c>
      <c r="O13" s="5">
        <f t="shared" si="2"/>
        <v>-0.33333299999999999</v>
      </c>
      <c r="P13" s="9">
        <f t="shared" si="3"/>
        <v>0.1108322915993073</v>
      </c>
    </row>
    <row r="14" spans="1:16" x14ac:dyDescent="0.2">
      <c r="A14" s="1" t="s">
        <v>22</v>
      </c>
      <c r="B14">
        <v>18</v>
      </c>
      <c r="C14" s="5">
        <v>0.55411299999999997</v>
      </c>
      <c r="D14">
        <v>12</v>
      </c>
      <c r="E14" s="5">
        <v>0.112554</v>
      </c>
      <c r="F14" s="7">
        <v>714687.77777799999</v>
      </c>
      <c r="G14" s="9">
        <v>25</v>
      </c>
      <c r="H14">
        <v>14</v>
      </c>
      <c r="I14" s="5">
        <v>5.8869999999999999E-3</v>
      </c>
      <c r="J14" s="7">
        <v>514575.2</v>
      </c>
      <c r="K14" s="12"/>
      <c r="L14" s="9">
        <f t="shared" si="0"/>
        <v>0.73825734314417379</v>
      </c>
      <c r="M14" s="9">
        <f t="shared" si="1"/>
        <v>0.79654149675304986</v>
      </c>
      <c r="O14" s="5">
        <f t="shared" si="2"/>
        <v>-0.106667</v>
      </c>
      <c r="P14" s="9">
        <f t="shared" si="3"/>
        <v>5.8284153608876066E-2</v>
      </c>
    </row>
    <row r="15" spans="1:16" x14ac:dyDescent="0.2">
      <c r="A15" s="1" t="s">
        <v>23</v>
      </c>
      <c r="B15">
        <v>9</v>
      </c>
      <c r="C15" s="5">
        <v>0.458063</v>
      </c>
      <c r="D15">
        <v>2</v>
      </c>
      <c r="E15" s="5">
        <v>0.235841</v>
      </c>
      <c r="F15" s="7">
        <v>722398</v>
      </c>
      <c r="G15" s="9">
        <v>13</v>
      </c>
      <c r="H15">
        <v>6</v>
      </c>
      <c r="I15" s="5">
        <v>3.4749999999999998E-3</v>
      </c>
      <c r="J15" s="7">
        <v>500121.692308</v>
      </c>
      <c r="K15" s="12"/>
      <c r="L15" s="9">
        <f t="shared" si="0"/>
        <v>0.73037785265186228</v>
      </c>
      <c r="M15" s="9">
        <f t="shared" si="1"/>
        <v>0.81956153133140852</v>
      </c>
      <c r="O15" s="5">
        <f t="shared" si="2"/>
        <v>-0.23236599999999999</v>
      </c>
      <c r="P15" s="9">
        <f t="shared" si="3"/>
        <v>8.9183678679546241E-2</v>
      </c>
    </row>
    <row r="16" spans="1:16" x14ac:dyDescent="0.2">
      <c r="A16" s="1" t="s">
        <v>24</v>
      </c>
      <c r="B16">
        <v>4</v>
      </c>
      <c r="C16" s="5">
        <v>0.51530500000000001</v>
      </c>
      <c r="D16">
        <v>2</v>
      </c>
      <c r="E16" s="5">
        <v>1.5304999999999999E-2</v>
      </c>
      <c r="F16" s="7">
        <v>763446.75</v>
      </c>
      <c r="G16" s="9">
        <v>6</v>
      </c>
      <c r="H16">
        <v>3</v>
      </c>
      <c r="I16" s="5">
        <v>1.5304999999999999E-2</v>
      </c>
      <c r="J16" s="7">
        <v>508964.5</v>
      </c>
      <c r="K16" s="12"/>
      <c r="L16" s="9">
        <f t="shared" si="0"/>
        <v>0.69110714008540874</v>
      </c>
      <c r="M16" s="9">
        <f t="shared" si="1"/>
        <v>0.80532237513618332</v>
      </c>
      <c r="O16" s="5">
        <f t="shared" si="2"/>
        <v>0</v>
      </c>
      <c r="P16" s="9">
        <f t="shared" si="3"/>
        <v>0.11421523505077458</v>
      </c>
    </row>
    <row r="17" spans="1:16" x14ac:dyDescent="0.2">
      <c r="A17" s="1" t="s">
        <v>25</v>
      </c>
      <c r="B17">
        <v>4</v>
      </c>
      <c r="C17" s="5">
        <v>0.33825300000000003</v>
      </c>
      <c r="D17">
        <v>0</v>
      </c>
      <c r="E17" s="5">
        <v>0.33825300000000003</v>
      </c>
      <c r="F17" s="7">
        <v>715953.25</v>
      </c>
      <c r="G17" s="9">
        <v>6</v>
      </c>
      <c r="H17">
        <v>2</v>
      </c>
      <c r="I17" s="5">
        <v>4.9189999999999998E-3</v>
      </c>
      <c r="J17" s="7">
        <v>477302.16666699998</v>
      </c>
      <c r="K17" s="12"/>
      <c r="L17" s="9">
        <f t="shared" si="0"/>
        <v>0.73695244766330759</v>
      </c>
      <c r="M17" s="9">
        <f t="shared" si="1"/>
        <v>0.85874426856721531</v>
      </c>
      <c r="O17" s="5">
        <f t="shared" si="2"/>
        <v>-0.33333400000000002</v>
      </c>
      <c r="P17" s="9">
        <f t="shared" si="3"/>
        <v>0.12179182090390772</v>
      </c>
    </row>
    <row r="18" spans="1:16" x14ac:dyDescent="0.2">
      <c r="A18" s="1" t="s">
        <v>26</v>
      </c>
      <c r="B18">
        <v>6</v>
      </c>
      <c r="C18" s="5">
        <v>0.399891</v>
      </c>
      <c r="D18">
        <v>1</v>
      </c>
      <c r="E18" s="5">
        <v>0.23322399999999999</v>
      </c>
      <c r="F18" s="7">
        <v>725101</v>
      </c>
      <c r="G18" s="9">
        <v>8</v>
      </c>
      <c r="H18">
        <v>3</v>
      </c>
      <c r="I18" s="5">
        <v>2.4891E-2</v>
      </c>
      <c r="J18" s="7">
        <v>543825.75</v>
      </c>
      <c r="K18" s="12"/>
      <c r="L18" s="9">
        <f t="shared" si="0"/>
        <v>0.72765518182984168</v>
      </c>
      <c r="M18" s="9">
        <f t="shared" si="1"/>
        <v>0.75369822043182033</v>
      </c>
      <c r="O18" s="5">
        <f t="shared" si="2"/>
        <v>-0.20833299999999999</v>
      </c>
      <c r="P18" s="9">
        <f t="shared" si="3"/>
        <v>2.6043038601978652E-2</v>
      </c>
    </row>
    <row r="19" spans="1:16" x14ac:dyDescent="0.2">
      <c r="A19" s="1" t="s">
        <v>27</v>
      </c>
      <c r="B19">
        <v>6</v>
      </c>
      <c r="C19" s="5">
        <v>0.354574</v>
      </c>
      <c r="D19">
        <v>1</v>
      </c>
      <c r="E19" s="5">
        <v>0.18790699999999999</v>
      </c>
      <c r="F19" s="7">
        <v>758993.66666700004</v>
      </c>
      <c r="G19" s="9">
        <v>9</v>
      </c>
      <c r="H19">
        <v>3</v>
      </c>
      <c r="I19" s="5">
        <v>2.1239999999999998E-2</v>
      </c>
      <c r="J19" s="7">
        <v>505995.77777799999</v>
      </c>
      <c r="K19" s="12"/>
      <c r="L19" s="9">
        <f t="shared" si="0"/>
        <v>0.6951619271303997</v>
      </c>
      <c r="M19" s="9">
        <f t="shared" si="1"/>
        <v>0.8100472731213787</v>
      </c>
      <c r="O19" s="5">
        <f t="shared" si="2"/>
        <v>-0.16666699999999998</v>
      </c>
      <c r="P19" s="9">
        <f t="shared" si="3"/>
        <v>0.11488534599097899</v>
      </c>
    </row>
    <row r="20" spans="1:16" x14ac:dyDescent="0.2">
      <c r="A20" s="1" t="s">
        <v>28</v>
      </c>
      <c r="B20">
        <v>2</v>
      </c>
      <c r="C20" s="5">
        <v>0.61663100000000004</v>
      </c>
      <c r="D20">
        <v>2</v>
      </c>
      <c r="E20" s="5">
        <v>0.38336900000000002</v>
      </c>
      <c r="F20" s="7">
        <v>666537</v>
      </c>
      <c r="G20" s="9">
        <v>3</v>
      </c>
      <c r="H20">
        <v>2</v>
      </c>
      <c r="I20" s="5">
        <v>5.0035999999999997E-2</v>
      </c>
      <c r="J20" s="7">
        <v>444358</v>
      </c>
      <c r="K20" s="12"/>
      <c r="L20" s="9">
        <f t="shared" si="0"/>
        <v>0.79158921410214289</v>
      </c>
      <c r="M20" s="9">
        <f t="shared" si="1"/>
        <v>0.92241053384883365</v>
      </c>
      <c r="O20" s="5">
        <f t="shared" si="2"/>
        <v>-0.33333299999999999</v>
      </c>
      <c r="P20" s="9">
        <f t="shared" si="3"/>
        <v>0.13082131974669076</v>
      </c>
    </row>
    <row r="21" spans="1:16" x14ac:dyDescent="0.2">
      <c r="A21" s="1" t="s">
        <v>29</v>
      </c>
      <c r="B21">
        <v>8</v>
      </c>
      <c r="C21" s="5">
        <v>0.65460399999999996</v>
      </c>
      <c r="D21">
        <v>7</v>
      </c>
      <c r="E21" s="5">
        <v>0.22039600000000001</v>
      </c>
      <c r="F21" s="7">
        <v>723741.125</v>
      </c>
      <c r="G21" s="9">
        <v>11</v>
      </c>
      <c r="H21">
        <v>7</v>
      </c>
      <c r="I21" s="5">
        <v>1.8239999999999999E-2</v>
      </c>
      <c r="J21" s="7">
        <v>526357.18181800004</v>
      </c>
      <c r="K21" s="12"/>
      <c r="L21" s="9">
        <f t="shared" si="0"/>
        <v>0.72902241115564625</v>
      </c>
      <c r="M21" s="9">
        <f t="shared" si="1"/>
        <v>0.77871170786404409</v>
      </c>
      <c r="O21" s="5">
        <f t="shared" si="2"/>
        <v>-0.202156</v>
      </c>
      <c r="P21" s="9">
        <f t="shared" si="3"/>
        <v>4.9689296708397834E-2</v>
      </c>
    </row>
    <row r="22" spans="1:16" x14ac:dyDescent="0.2">
      <c r="A22" s="1" t="s">
        <v>30</v>
      </c>
      <c r="B22">
        <v>9</v>
      </c>
      <c r="C22" s="5">
        <v>0.67349899999999996</v>
      </c>
      <c r="D22">
        <v>9</v>
      </c>
      <c r="E22" s="5">
        <v>0.32650099999999999</v>
      </c>
      <c r="F22" s="7">
        <v>728849.33333299996</v>
      </c>
      <c r="G22" s="9">
        <v>13</v>
      </c>
      <c r="H22">
        <v>9</v>
      </c>
      <c r="I22" s="5">
        <v>1.8808999999999999E-2</v>
      </c>
      <c r="J22" s="7">
        <v>504588</v>
      </c>
      <c r="K22" s="12"/>
      <c r="L22" s="9">
        <f t="shared" si="0"/>
        <v>0.72391298979063068</v>
      </c>
      <c r="M22" s="9">
        <f t="shared" si="1"/>
        <v>0.81230726850420543</v>
      </c>
      <c r="O22" s="5">
        <f t="shared" si="2"/>
        <v>-0.30769199999999997</v>
      </c>
      <c r="P22" s="9">
        <f t="shared" si="3"/>
        <v>8.8394278713574748E-2</v>
      </c>
    </row>
    <row r="23" spans="1:16" x14ac:dyDescent="0.2">
      <c r="A23" s="1" t="s">
        <v>31</v>
      </c>
      <c r="B23">
        <v>14</v>
      </c>
      <c r="C23" s="5">
        <v>0.52731499999999998</v>
      </c>
      <c r="D23">
        <v>5</v>
      </c>
      <c r="E23" s="5">
        <v>0.17017199999999999</v>
      </c>
      <c r="F23" s="7">
        <v>707973.285714</v>
      </c>
      <c r="G23" s="9">
        <v>19</v>
      </c>
      <c r="H23">
        <v>10</v>
      </c>
      <c r="I23" s="5">
        <v>9.990000000000001E-4</v>
      </c>
      <c r="J23" s="7">
        <v>521664.52631599997</v>
      </c>
      <c r="K23" s="12"/>
      <c r="L23" s="9">
        <f t="shared" si="0"/>
        <v>0.74525905234953183</v>
      </c>
      <c r="M23" s="9">
        <f t="shared" si="1"/>
        <v>0.78571664225394078</v>
      </c>
      <c r="O23" s="5">
        <f t="shared" si="2"/>
        <v>-0.16917299999999999</v>
      </c>
      <c r="P23" s="9">
        <f t="shared" si="3"/>
        <v>4.0457589904408953E-2</v>
      </c>
    </row>
    <row r="24" spans="1:16" x14ac:dyDescent="0.2">
      <c r="A24" s="1" t="s">
        <v>32</v>
      </c>
      <c r="B24">
        <v>8</v>
      </c>
      <c r="C24" s="5">
        <v>0.563249</v>
      </c>
      <c r="D24">
        <v>5</v>
      </c>
      <c r="E24" s="5">
        <v>6.1751E-2</v>
      </c>
      <c r="F24" s="7">
        <v>664359.875</v>
      </c>
      <c r="G24" s="9">
        <v>10</v>
      </c>
      <c r="H24">
        <v>6</v>
      </c>
      <c r="I24" s="5">
        <v>3.6750999999999999E-2</v>
      </c>
      <c r="J24" s="7">
        <v>531487.9</v>
      </c>
      <c r="K24" s="12"/>
      <c r="L24" s="9">
        <f t="shared" si="0"/>
        <v>0.79418327303406155</v>
      </c>
      <c r="M24" s="9">
        <f t="shared" si="1"/>
        <v>0.77119441477407102</v>
      </c>
      <c r="O24" s="5">
        <f t="shared" si="2"/>
        <v>-2.5000000000000001E-2</v>
      </c>
      <c r="P24" s="9">
        <f t="shared" si="3"/>
        <v>-2.298885825999053E-2</v>
      </c>
    </row>
    <row r="25" spans="1:16" x14ac:dyDescent="0.2">
      <c r="A25" s="1" t="s">
        <v>33</v>
      </c>
      <c r="B25">
        <v>4</v>
      </c>
      <c r="C25" s="5">
        <v>0.42117500000000002</v>
      </c>
      <c r="D25">
        <v>1</v>
      </c>
      <c r="E25" s="5">
        <v>0.17117499999999999</v>
      </c>
      <c r="F25" s="7">
        <v>744560</v>
      </c>
      <c r="G25" s="9">
        <v>6</v>
      </c>
      <c r="H25">
        <v>3</v>
      </c>
      <c r="I25" s="5">
        <v>7.8825000000000006E-2</v>
      </c>
      <c r="J25" s="7">
        <v>496373.33333300002</v>
      </c>
      <c r="K25" s="12"/>
      <c r="L25" s="9">
        <f t="shared" si="0"/>
        <v>0.70863798753626306</v>
      </c>
      <c r="M25" s="9">
        <f t="shared" si="1"/>
        <v>0.82575044321533908</v>
      </c>
      <c r="O25" s="5">
        <f t="shared" si="2"/>
        <v>-9.2349999999999988E-2</v>
      </c>
      <c r="P25" s="9">
        <f t="shared" si="3"/>
        <v>0.11711245567907602</v>
      </c>
    </row>
    <row r="26" spans="1:16" x14ac:dyDescent="0.2">
      <c r="A26" s="1" t="s">
        <v>34</v>
      </c>
      <c r="B26">
        <v>8</v>
      </c>
      <c r="C26" s="5">
        <v>0.43340800000000002</v>
      </c>
      <c r="D26">
        <v>2</v>
      </c>
      <c r="E26" s="5">
        <v>0.18340799999999999</v>
      </c>
      <c r="F26" s="7">
        <v>751434.75</v>
      </c>
      <c r="G26" s="9">
        <v>12</v>
      </c>
      <c r="H26">
        <v>5</v>
      </c>
      <c r="I26" s="5">
        <v>1.6742E-2</v>
      </c>
      <c r="J26" s="7">
        <v>500956.5</v>
      </c>
      <c r="K26" s="12"/>
      <c r="L26" s="9">
        <f t="shared" si="0"/>
        <v>0.70215477790985847</v>
      </c>
      <c r="M26" s="9">
        <f t="shared" si="1"/>
        <v>0.81819579145095434</v>
      </c>
      <c r="O26" s="5">
        <f t="shared" si="2"/>
        <v>-0.16666599999999998</v>
      </c>
      <c r="P26" s="9">
        <f t="shared" si="3"/>
        <v>0.11604101354109586</v>
      </c>
    </row>
    <row r="27" spans="1:16" x14ac:dyDescent="0.2">
      <c r="A27" s="1" t="s">
        <v>35</v>
      </c>
      <c r="B27">
        <v>1</v>
      </c>
      <c r="C27" s="5">
        <v>0.44512600000000002</v>
      </c>
      <c r="D27">
        <v>0</v>
      </c>
      <c r="E27" s="5">
        <v>0.44512600000000002</v>
      </c>
      <c r="F27" s="7">
        <v>994416</v>
      </c>
      <c r="G27" s="9">
        <v>2</v>
      </c>
      <c r="H27">
        <v>1</v>
      </c>
      <c r="I27" s="5">
        <v>5.4873999999999999E-2</v>
      </c>
      <c r="J27" s="7">
        <v>497208</v>
      </c>
      <c r="K27" s="12"/>
      <c r="L27" s="9">
        <f t="shared" si="0"/>
        <v>0.53058629386494183</v>
      </c>
      <c r="M27" s="9">
        <f t="shared" si="1"/>
        <v>0.82436424997184277</v>
      </c>
      <c r="O27" s="5">
        <f t="shared" si="2"/>
        <v>-0.39025200000000004</v>
      </c>
      <c r="P27" s="9">
        <f t="shared" si="3"/>
        <v>0.29377795610690094</v>
      </c>
    </row>
    <row r="28" spans="1:16" x14ac:dyDescent="0.2">
      <c r="A28" s="1" t="s">
        <v>36</v>
      </c>
      <c r="B28">
        <v>3</v>
      </c>
      <c r="C28" s="5">
        <v>0.35758400000000001</v>
      </c>
      <c r="D28">
        <v>0</v>
      </c>
      <c r="E28" s="5">
        <v>0.35758400000000001</v>
      </c>
      <c r="F28" s="7">
        <v>610608.33333299996</v>
      </c>
      <c r="G28" s="9">
        <v>4</v>
      </c>
      <c r="H28">
        <v>1</v>
      </c>
      <c r="I28" s="5">
        <v>0.107584</v>
      </c>
      <c r="J28" s="7">
        <v>457956.25</v>
      </c>
      <c r="K28" s="12"/>
      <c r="L28" s="9">
        <f t="shared" si="0"/>
        <v>0.86409482346887079</v>
      </c>
      <c r="M28" s="9">
        <f t="shared" si="1"/>
        <v>0.89502108552945836</v>
      </c>
      <c r="O28" s="5">
        <f t="shared" si="2"/>
        <v>-0.25</v>
      </c>
      <c r="P28" s="9">
        <f t="shared" si="3"/>
        <v>3.0926262060587573E-2</v>
      </c>
    </row>
    <row r="29" spans="1:16" x14ac:dyDescent="0.2">
      <c r="A29" s="1" t="s">
        <v>37</v>
      </c>
      <c r="B29">
        <v>4</v>
      </c>
      <c r="C29" s="5">
        <v>0.49784299999999998</v>
      </c>
      <c r="D29">
        <v>2</v>
      </c>
      <c r="E29" s="5">
        <v>2.1570000000000001E-3</v>
      </c>
      <c r="F29" s="7">
        <v>677358</v>
      </c>
      <c r="G29" s="9">
        <v>5</v>
      </c>
      <c r="H29">
        <v>2</v>
      </c>
      <c r="I29" s="5">
        <v>9.7842999999999999E-2</v>
      </c>
      <c r="J29" s="7">
        <v>541886.4</v>
      </c>
      <c r="K29" s="12"/>
      <c r="L29" s="9">
        <f t="shared" si="0"/>
        <v>0.77894333572497854</v>
      </c>
      <c r="M29" s="9">
        <f t="shared" si="1"/>
        <v>0.75639562092719059</v>
      </c>
      <c r="O29" s="5">
        <f t="shared" si="2"/>
        <v>9.5685999999999993E-2</v>
      </c>
      <c r="P29" s="9">
        <f t="shared" si="3"/>
        <v>-2.2547714797787943E-2</v>
      </c>
    </row>
    <row r="30" spans="1:16" x14ac:dyDescent="0.2">
      <c r="A30" s="1" t="s">
        <v>38</v>
      </c>
      <c r="B30">
        <v>2</v>
      </c>
      <c r="C30" s="5">
        <v>0.52244199999999996</v>
      </c>
      <c r="D30">
        <v>2</v>
      </c>
      <c r="E30" s="5">
        <v>0.47755799999999998</v>
      </c>
      <c r="F30" s="7">
        <v>660722.5</v>
      </c>
      <c r="G30" s="9">
        <v>3</v>
      </c>
      <c r="H30">
        <v>2</v>
      </c>
      <c r="I30" s="5">
        <v>0.14422499999999999</v>
      </c>
      <c r="J30" s="7">
        <v>440481.66666699998</v>
      </c>
      <c r="K30" s="12"/>
      <c r="L30" s="9">
        <f t="shared" si="0"/>
        <v>0.79855536931162474</v>
      </c>
      <c r="M30" s="9">
        <f t="shared" si="1"/>
        <v>0.93052794478700929</v>
      </c>
      <c r="O30" s="5">
        <f t="shared" si="2"/>
        <v>-0.33333299999999999</v>
      </c>
      <c r="P30" s="9">
        <f t="shared" si="3"/>
        <v>0.13197257547538455</v>
      </c>
    </row>
    <row r="31" spans="1:16" x14ac:dyDescent="0.2">
      <c r="A31" s="1" t="s">
        <v>39</v>
      </c>
      <c r="B31">
        <v>12</v>
      </c>
      <c r="C31" s="5">
        <v>0.55643699999999996</v>
      </c>
      <c r="D31">
        <v>6</v>
      </c>
      <c r="E31" s="5">
        <v>5.6437000000000001E-2</v>
      </c>
      <c r="F31" s="7">
        <v>733958.41666700004</v>
      </c>
      <c r="G31" s="9">
        <v>17</v>
      </c>
      <c r="H31">
        <v>9</v>
      </c>
      <c r="I31" s="5">
        <v>2.7025E-2</v>
      </c>
      <c r="J31" s="7">
        <v>518088.29411800002</v>
      </c>
      <c r="K31" s="12"/>
      <c r="L31" s="9">
        <f t="shared" si="0"/>
        <v>0.71887383265663263</v>
      </c>
      <c r="M31" s="9">
        <f t="shared" si="1"/>
        <v>0.79114024511552739</v>
      </c>
      <c r="O31" s="5">
        <f t="shared" si="2"/>
        <v>-2.9412000000000001E-2</v>
      </c>
      <c r="P31" s="9">
        <f t="shared" si="3"/>
        <v>7.2266412458894758E-2</v>
      </c>
    </row>
    <row r="32" spans="1:16" x14ac:dyDescent="0.2">
      <c r="A32" s="1" t="s">
        <v>40</v>
      </c>
      <c r="B32">
        <v>3</v>
      </c>
      <c r="C32" s="5">
        <v>0.55155100000000001</v>
      </c>
      <c r="D32">
        <v>2</v>
      </c>
      <c r="E32" s="5">
        <v>0.115116</v>
      </c>
      <c r="F32" s="7">
        <v>689091</v>
      </c>
      <c r="G32" s="9">
        <v>4</v>
      </c>
      <c r="H32">
        <v>2</v>
      </c>
      <c r="I32" s="5">
        <v>5.1551E-2</v>
      </c>
      <c r="J32" s="7">
        <v>516818.25</v>
      </c>
      <c r="K32" s="12"/>
      <c r="L32" s="9">
        <f t="shared" si="0"/>
        <v>0.76568043988384693</v>
      </c>
      <c r="M32" s="9">
        <f t="shared" si="1"/>
        <v>0.79308441603987478</v>
      </c>
      <c r="O32" s="5">
        <f t="shared" si="2"/>
        <v>-6.3564999999999997E-2</v>
      </c>
      <c r="P32" s="9">
        <f t="shared" si="3"/>
        <v>2.7403976156027854E-2</v>
      </c>
    </row>
    <row r="33" spans="1:16" x14ac:dyDescent="0.2">
      <c r="A33" s="1" t="s">
        <v>41</v>
      </c>
      <c r="B33">
        <v>27</v>
      </c>
      <c r="C33" s="5">
        <v>0.68552100000000005</v>
      </c>
      <c r="D33">
        <v>21</v>
      </c>
      <c r="E33" s="5">
        <v>9.2257000000000006E-2</v>
      </c>
      <c r="F33" s="7">
        <v>719298.33333299996</v>
      </c>
      <c r="G33" s="9">
        <v>38</v>
      </c>
      <c r="H33">
        <v>26</v>
      </c>
      <c r="I33" s="5">
        <v>1.31E-3</v>
      </c>
      <c r="J33" s="7">
        <v>511080.394737</v>
      </c>
      <c r="K33" s="12"/>
      <c r="L33" s="9">
        <f t="shared" si="0"/>
        <v>0.73352526420457609</v>
      </c>
      <c r="M33" s="9">
        <f t="shared" si="1"/>
        <v>0.80198830599033821</v>
      </c>
      <c r="O33" s="5">
        <f t="shared" si="2"/>
        <v>-9.0947E-2</v>
      </c>
      <c r="P33" s="9">
        <f t="shared" si="3"/>
        <v>6.8463041785762124E-2</v>
      </c>
    </row>
    <row r="34" spans="1:16" x14ac:dyDescent="0.2">
      <c r="A34" s="1" t="s">
        <v>42</v>
      </c>
      <c r="B34">
        <v>13</v>
      </c>
      <c r="C34" s="5">
        <v>0.50931999999999999</v>
      </c>
      <c r="D34">
        <v>4</v>
      </c>
      <c r="E34" s="5">
        <v>0.201628</v>
      </c>
      <c r="F34" s="7">
        <v>735829.30769199994</v>
      </c>
      <c r="G34" s="9">
        <v>19</v>
      </c>
      <c r="H34">
        <v>10</v>
      </c>
      <c r="I34" s="5">
        <v>1.6995E-2</v>
      </c>
      <c r="J34" s="7">
        <v>503462.15789500001</v>
      </c>
      <c r="K34" s="12"/>
      <c r="L34" s="9">
        <f t="shared" si="0"/>
        <v>0.71704605196406535</v>
      </c>
      <c r="M34" s="9">
        <f t="shared" si="1"/>
        <v>0.81412375006242865</v>
      </c>
      <c r="O34" s="5">
        <f t="shared" si="2"/>
        <v>-0.18463299999999999</v>
      </c>
      <c r="P34" s="9">
        <f t="shared" si="3"/>
        <v>9.7077698098363308E-2</v>
      </c>
    </row>
    <row r="35" spans="1:16" x14ac:dyDescent="0.2">
      <c r="A35" s="1" t="s">
        <v>43</v>
      </c>
      <c r="B35">
        <v>1</v>
      </c>
      <c r="C35" s="5">
        <v>0.43171700000000002</v>
      </c>
      <c r="D35">
        <v>0</v>
      </c>
      <c r="E35" s="5">
        <v>0.43171700000000002</v>
      </c>
      <c r="F35" s="7">
        <v>675905</v>
      </c>
      <c r="G35" s="9">
        <v>1</v>
      </c>
      <c r="H35">
        <v>0</v>
      </c>
      <c r="I35" s="5">
        <v>0.43171700000000002</v>
      </c>
      <c r="J35" s="7">
        <v>675905</v>
      </c>
      <c r="K35" s="12"/>
      <c r="L35" s="9">
        <f t="shared" si="0"/>
        <v>0.7806178383056791</v>
      </c>
      <c r="M35" s="9">
        <f t="shared" si="1"/>
        <v>0.60641732196092646</v>
      </c>
      <c r="O35" s="5">
        <f t="shared" si="2"/>
        <v>0</v>
      </c>
      <c r="P35" s="9">
        <f t="shared" si="3"/>
        <v>-0.17420051634475264</v>
      </c>
    </row>
    <row r="36" spans="1:16" x14ac:dyDescent="0.2">
      <c r="A36" s="1" t="s">
        <v>44</v>
      </c>
      <c r="B36">
        <v>16</v>
      </c>
      <c r="C36" s="5">
        <v>0.47971200000000003</v>
      </c>
      <c r="D36">
        <v>4</v>
      </c>
      <c r="E36" s="5">
        <v>0.229712</v>
      </c>
      <c r="F36" s="7">
        <v>723030.9375</v>
      </c>
      <c r="G36" s="9">
        <v>23</v>
      </c>
      <c r="H36">
        <v>11</v>
      </c>
      <c r="I36" s="5">
        <v>1.451E-3</v>
      </c>
      <c r="J36" s="7">
        <v>502978.04347799998</v>
      </c>
      <c r="K36" s="12"/>
      <c r="L36" s="9">
        <f t="shared" si="0"/>
        <v>0.72973848370077521</v>
      </c>
      <c r="M36" s="9">
        <f t="shared" si="1"/>
        <v>0.81490734101582707</v>
      </c>
      <c r="O36" s="5">
        <f t="shared" si="2"/>
        <v>-0.22826099999999999</v>
      </c>
      <c r="P36" s="9">
        <f t="shared" si="3"/>
        <v>8.516885731505186E-2</v>
      </c>
    </row>
    <row r="37" spans="1:16" x14ac:dyDescent="0.2">
      <c r="A37" s="1" t="s">
        <v>45</v>
      </c>
      <c r="B37">
        <v>5</v>
      </c>
      <c r="C37" s="5">
        <v>0.32380500000000001</v>
      </c>
      <c r="D37">
        <v>0</v>
      </c>
      <c r="E37" s="5">
        <v>0.32380500000000001</v>
      </c>
      <c r="F37" s="7">
        <v>752976.4</v>
      </c>
      <c r="G37" s="9">
        <v>7</v>
      </c>
      <c r="H37">
        <v>2</v>
      </c>
      <c r="I37" s="5">
        <v>3.8089999999999999E-2</v>
      </c>
      <c r="J37" s="7">
        <v>537840.285714</v>
      </c>
      <c r="K37" s="12"/>
      <c r="L37" s="9">
        <f t="shared" si="0"/>
        <v>0.70071718051189913</v>
      </c>
      <c r="M37" s="9">
        <f t="shared" si="1"/>
        <v>0.76208590335673843</v>
      </c>
      <c r="O37" s="5">
        <f t="shared" si="2"/>
        <v>-0.285715</v>
      </c>
      <c r="P37" s="9">
        <f t="shared" si="3"/>
        <v>6.1368722844839296E-2</v>
      </c>
    </row>
    <row r="38" spans="1:16" x14ac:dyDescent="0.2">
      <c r="A38" s="1" t="s">
        <v>46</v>
      </c>
      <c r="B38">
        <v>5</v>
      </c>
      <c r="C38" s="5">
        <v>0.58244300000000004</v>
      </c>
      <c r="D38">
        <v>4</v>
      </c>
      <c r="E38" s="5">
        <v>0.217557</v>
      </c>
      <c r="F38" s="7">
        <v>769721.2</v>
      </c>
      <c r="G38" s="9">
        <v>8</v>
      </c>
      <c r="H38">
        <v>5</v>
      </c>
      <c r="I38" s="5">
        <v>4.2556999999999998E-2</v>
      </c>
      <c r="J38" s="7">
        <v>481075.75</v>
      </c>
      <c r="K38" s="12"/>
      <c r="L38" s="9">
        <f t="shared" si="0"/>
        <v>0.6854735195029058</v>
      </c>
      <c r="M38" s="9">
        <f t="shared" si="1"/>
        <v>0.85200823363056655</v>
      </c>
      <c r="O38" s="5">
        <f t="shared" si="2"/>
        <v>-0.17499999999999999</v>
      </c>
      <c r="P38" s="9">
        <f t="shared" si="3"/>
        <v>0.16653471412766074</v>
      </c>
    </row>
    <row r="39" spans="1:16" x14ac:dyDescent="0.2">
      <c r="A39" s="1" t="s">
        <v>47</v>
      </c>
      <c r="B39">
        <v>18</v>
      </c>
      <c r="C39" s="5">
        <v>0.50758300000000001</v>
      </c>
      <c r="D39">
        <v>5</v>
      </c>
      <c r="E39" s="5">
        <v>0.22980500000000001</v>
      </c>
      <c r="F39" s="7">
        <v>707494.72222200001</v>
      </c>
      <c r="G39" s="9">
        <v>25</v>
      </c>
      <c r="H39">
        <v>12</v>
      </c>
      <c r="I39" s="5">
        <v>2.7583E-2</v>
      </c>
      <c r="J39" s="7">
        <v>509396.2</v>
      </c>
      <c r="K39" s="12"/>
      <c r="L39" s="9">
        <f t="shared" si="0"/>
        <v>0.74576316038501922</v>
      </c>
      <c r="M39" s="9">
        <f t="shared" si="1"/>
        <v>0.80463988541728426</v>
      </c>
      <c r="O39" s="5">
        <f t="shared" si="2"/>
        <v>-0.20222200000000001</v>
      </c>
      <c r="P39" s="9">
        <f t="shared" si="3"/>
        <v>5.8876725032265043E-2</v>
      </c>
    </row>
    <row r="40" spans="1:16" x14ac:dyDescent="0.2">
      <c r="A40" s="1" t="s">
        <v>48</v>
      </c>
      <c r="B40">
        <v>2</v>
      </c>
      <c r="C40" s="5">
        <v>0.58965000000000001</v>
      </c>
      <c r="D40">
        <v>2</v>
      </c>
      <c r="E40" s="5">
        <v>0.41034999999999999</v>
      </c>
      <c r="F40" s="7">
        <v>527623.5</v>
      </c>
      <c r="G40" s="9">
        <v>2</v>
      </c>
      <c r="H40">
        <v>2</v>
      </c>
      <c r="I40" s="5">
        <v>0.41034999999999999</v>
      </c>
      <c r="J40" s="7">
        <v>527623.5</v>
      </c>
      <c r="K40" s="12"/>
      <c r="L40" s="9">
        <f t="shared" si="0"/>
        <v>1</v>
      </c>
      <c r="M40" s="9">
        <f t="shared" si="1"/>
        <v>0.77684276761743931</v>
      </c>
      <c r="O40" s="5">
        <f t="shared" si="2"/>
        <v>0</v>
      </c>
      <c r="P40" s="9">
        <f t="shared" si="3"/>
        <v>-0.22315723238256069</v>
      </c>
    </row>
    <row r="41" spans="1:16" x14ac:dyDescent="0.2">
      <c r="A41" s="1" t="s">
        <v>49</v>
      </c>
      <c r="B41">
        <v>7</v>
      </c>
      <c r="C41" s="5">
        <v>0.416161</v>
      </c>
      <c r="D41">
        <v>1</v>
      </c>
      <c r="E41" s="5">
        <v>0.27330399999999999</v>
      </c>
      <c r="F41" s="7">
        <v>663710.714286</v>
      </c>
      <c r="G41" s="9">
        <v>9</v>
      </c>
      <c r="H41">
        <v>3</v>
      </c>
      <c r="I41" s="5">
        <v>8.2827999999999999E-2</v>
      </c>
      <c r="J41" s="7">
        <v>516219.44444400002</v>
      </c>
      <c r="K41" s="12"/>
      <c r="L41" s="9">
        <f t="shared" si="0"/>
        <v>0.79496004606103354</v>
      </c>
      <c r="M41" s="9">
        <f t="shared" si="1"/>
        <v>0.79400438013617725</v>
      </c>
      <c r="O41" s="5">
        <f t="shared" si="2"/>
        <v>-0.19047599999999998</v>
      </c>
      <c r="P41" s="9">
        <f t="shared" si="3"/>
        <v>-9.5566592485629709E-4</v>
      </c>
    </row>
    <row r="42" spans="1:16" x14ac:dyDescent="0.2">
      <c r="A42" s="1" t="s">
        <v>50</v>
      </c>
      <c r="B42">
        <v>1</v>
      </c>
      <c r="C42" s="5">
        <v>0.42550300000000002</v>
      </c>
      <c r="D42">
        <v>0</v>
      </c>
      <c r="E42" s="5">
        <v>0.42550300000000002</v>
      </c>
      <c r="F42" s="7">
        <v>819761</v>
      </c>
      <c r="G42" s="9">
        <v>2</v>
      </c>
      <c r="H42">
        <v>1</v>
      </c>
      <c r="I42" s="5">
        <v>7.4496999999999994E-2</v>
      </c>
      <c r="J42" s="7">
        <v>409880.5</v>
      </c>
      <c r="K42" s="12"/>
      <c r="L42" s="9">
        <f t="shared" si="0"/>
        <v>0.64363088753917297</v>
      </c>
      <c r="M42" s="9">
        <f t="shared" si="1"/>
        <v>1</v>
      </c>
      <c r="O42" s="5">
        <f t="shared" si="2"/>
        <v>-0.35100600000000004</v>
      </c>
      <c r="P42" s="9">
        <f t="shared" si="3"/>
        <v>0.35636911246082703</v>
      </c>
    </row>
    <row r="43" spans="1:16" x14ac:dyDescent="0.2">
      <c r="A43" s="1" t="s">
        <v>51</v>
      </c>
      <c r="B43">
        <v>9</v>
      </c>
      <c r="C43" s="5">
        <v>0.38997599999999999</v>
      </c>
      <c r="D43">
        <v>2</v>
      </c>
      <c r="E43" s="5">
        <v>0.16775399999999999</v>
      </c>
      <c r="F43" s="7">
        <v>708381.22222200001</v>
      </c>
      <c r="G43" s="9">
        <v>12</v>
      </c>
      <c r="H43">
        <v>5</v>
      </c>
      <c r="I43" s="5">
        <v>2.6689999999999998E-2</v>
      </c>
      <c r="J43" s="7">
        <v>531285.91666700004</v>
      </c>
      <c r="K43" s="12"/>
      <c r="L43" s="9">
        <f t="shared" si="0"/>
        <v>0.74482987895273112</v>
      </c>
      <c r="M43" s="9">
        <f t="shared" si="1"/>
        <v>0.77148760609234324</v>
      </c>
      <c r="O43" s="5">
        <f t="shared" si="2"/>
        <v>-0.14106399999999999</v>
      </c>
      <c r="P43" s="9">
        <f t="shared" si="3"/>
        <v>2.665772713961212E-2</v>
      </c>
    </row>
    <row r="44" spans="1:16" x14ac:dyDescent="0.2">
      <c r="A44" s="1" t="s">
        <v>52</v>
      </c>
      <c r="B44">
        <v>36</v>
      </c>
      <c r="C44" s="5">
        <v>0.423813</v>
      </c>
      <c r="D44">
        <v>12</v>
      </c>
      <c r="E44" s="5">
        <v>9.0479000000000004E-2</v>
      </c>
      <c r="F44" s="7">
        <v>701900.5</v>
      </c>
      <c r="G44" s="9">
        <v>49</v>
      </c>
      <c r="H44">
        <v>21</v>
      </c>
      <c r="I44" s="5">
        <v>4.7590000000000002E-3</v>
      </c>
      <c r="J44" s="7">
        <v>515682</v>
      </c>
      <c r="K44" s="12"/>
      <c r="L44" s="9">
        <f t="shared" si="0"/>
        <v>0.7517069727119442</v>
      </c>
      <c r="M44" s="9">
        <f t="shared" si="1"/>
        <v>0.79483189252291142</v>
      </c>
      <c r="O44" s="5">
        <f t="shared" si="2"/>
        <v>-8.5720000000000005E-2</v>
      </c>
      <c r="P44" s="9">
        <f t="shared" si="3"/>
        <v>4.3124919810967222E-2</v>
      </c>
    </row>
    <row r="45" spans="1:16" x14ac:dyDescent="0.2">
      <c r="A45" s="1" t="s">
        <v>53</v>
      </c>
      <c r="B45">
        <v>4</v>
      </c>
      <c r="C45" s="5">
        <v>0.33358900000000002</v>
      </c>
      <c r="D45">
        <v>1</v>
      </c>
      <c r="E45" s="5">
        <v>8.3588999999999997E-2</v>
      </c>
      <c r="F45" s="7">
        <v>692691.25</v>
      </c>
      <c r="G45" s="9">
        <v>5</v>
      </c>
      <c r="H45">
        <v>2</v>
      </c>
      <c r="I45" s="5">
        <v>6.6410999999999998E-2</v>
      </c>
      <c r="J45" s="7">
        <v>554153</v>
      </c>
      <c r="K45" s="12"/>
      <c r="L45" s="9">
        <f t="shared" si="0"/>
        <v>0.76170082991520394</v>
      </c>
      <c r="M45" s="9">
        <f t="shared" si="1"/>
        <v>0.73965222600978431</v>
      </c>
      <c r="O45" s="5">
        <f t="shared" si="2"/>
        <v>-1.7177999999999999E-2</v>
      </c>
      <c r="P45" s="9">
        <f t="shared" si="3"/>
        <v>-2.2048603905419628E-2</v>
      </c>
    </row>
    <row r="46" spans="1:16" x14ac:dyDescent="0.2">
      <c r="A46" s="1" t="s">
        <v>54</v>
      </c>
      <c r="B46">
        <v>1</v>
      </c>
      <c r="C46" s="5">
        <v>0.75540600000000002</v>
      </c>
      <c r="D46">
        <v>1</v>
      </c>
      <c r="E46" s="5">
        <v>0.24459400000000001</v>
      </c>
      <c r="F46" s="7">
        <v>630337</v>
      </c>
      <c r="G46" s="9">
        <v>1</v>
      </c>
      <c r="H46">
        <v>1</v>
      </c>
      <c r="I46" s="5">
        <v>0.24459400000000001</v>
      </c>
      <c r="J46" s="7">
        <v>630337</v>
      </c>
      <c r="K46" s="12"/>
      <c r="L46" s="9">
        <f t="shared" si="0"/>
        <v>0.83704986380301327</v>
      </c>
      <c r="M46" s="9">
        <f t="shared" si="1"/>
        <v>0.65025613283053352</v>
      </c>
      <c r="O46" s="5">
        <f t="shared" si="2"/>
        <v>0</v>
      </c>
      <c r="P46" s="9">
        <f t="shared" si="3"/>
        <v>-0.18679373097247975</v>
      </c>
    </row>
    <row r="47" spans="1:16" x14ac:dyDescent="0.2">
      <c r="A47" s="1" t="s">
        <v>55</v>
      </c>
      <c r="B47">
        <v>11</v>
      </c>
      <c r="C47" s="5">
        <v>0.490396</v>
      </c>
      <c r="D47">
        <v>3</v>
      </c>
      <c r="E47" s="5">
        <v>0.217669</v>
      </c>
      <c r="F47" s="7">
        <v>730703.27272699995</v>
      </c>
      <c r="G47" s="9">
        <v>16</v>
      </c>
      <c r="H47">
        <v>8</v>
      </c>
      <c r="I47" s="5">
        <v>9.6039999999999997E-3</v>
      </c>
      <c r="J47" s="7">
        <v>502358.5</v>
      </c>
      <c r="K47" s="12"/>
      <c r="L47" s="9">
        <f t="shared" si="0"/>
        <v>0.72207627869367275</v>
      </c>
      <c r="M47" s="9">
        <f t="shared" si="1"/>
        <v>0.8159123414852143</v>
      </c>
      <c r="O47" s="5">
        <f t="shared" si="2"/>
        <v>-0.208065</v>
      </c>
      <c r="P47" s="9">
        <f t="shared" si="3"/>
        <v>9.3836062791541552E-2</v>
      </c>
    </row>
    <row r="48" spans="1:16" x14ac:dyDescent="0.2">
      <c r="A48" s="1" t="s">
        <v>56</v>
      </c>
      <c r="B48">
        <v>10</v>
      </c>
      <c r="C48" s="5">
        <v>0.54443799999999998</v>
      </c>
      <c r="D48">
        <v>6</v>
      </c>
      <c r="E48" s="5">
        <v>5.5562E-2</v>
      </c>
      <c r="F48" s="7">
        <v>675336.9</v>
      </c>
      <c r="G48" s="9">
        <v>13</v>
      </c>
      <c r="H48">
        <v>7</v>
      </c>
      <c r="I48" s="5">
        <v>5.9769999999999997E-3</v>
      </c>
      <c r="J48" s="7">
        <v>519489.92307700001</v>
      </c>
      <c r="K48" s="12"/>
      <c r="L48" s="9">
        <f t="shared" si="0"/>
        <v>0.78127450165983825</v>
      </c>
      <c r="M48" s="9">
        <f t="shared" si="1"/>
        <v>0.7890056799797569</v>
      </c>
      <c r="O48" s="5">
        <f t="shared" si="2"/>
        <v>-4.9585000000000004E-2</v>
      </c>
      <c r="P48" s="9">
        <f t="shared" si="3"/>
        <v>7.7311783199186523E-3</v>
      </c>
    </row>
    <row r="49" spans="1:16" x14ac:dyDescent="0.2">
      <c r="A49" s="1" t="s">
        <v>57</v>
      </c>
      <c r="B49">
        <v>3</v>
      </c>
      <c r="C49" s="5">
        <v>0.40087200000000001</v>
      </c>
      <c r="D49">
        <v>1</v>
      </c>
      <c r="E49" s="5">
        <v>6.7539000000000002E-2</v>
      </c>
      <c r="F49" s="7">
        <v>619938.33333299996</v>
      </c>
      <c r="G49" s="9">
        <v>4</v>
      </c>
      <c r="H49">
        <v>2</v>
      </c>
      <c r="I49" s="5">
        <v>9.9127999999999994E-2</v>
      </c>
      <c r="J49" s="7">
        <v>464953.75</v>
      </c>
      <c r="K49" s="12"/>
      <c r="L49" s="9">
        <f t="shared" si="0"/>
        <v>0.85109029661598123</v>
      </c>
      <c r="M49" s="9">
        <f t="shared" si="1"/>
        <v>0.88155112202020092</v>
      </c>
      <c r="O49" s="5">
        <f t="shared" si="2"/>
        <v>3.1588999999999992E-2</v>
      </c>
      <c r="P49" s="9">
        <f t="shared" si="3"/>
        <v>3.0460825404219682E-2</v>
      </c>
    </row>
    <row r="50" spans="1:16" x14ac:dyDescent="0.2">
      <c r="A50" s="1" t="s">
        <v>58</v>
      </c>
      <c r="B50">
        <v>8</v>
      </c>
      <c r="C50" s="5">
        <v>0.50755499999999998</v>
      </c>
      <c r="D50">
        <v>3</v>
      </c>
      <c r="E50" s="5">
        <v>0.13255500000000001</v>
      </c>
      <c r="F50" s="7">
        <v>712278.75</v>
      </c>
      <c r="G50" s="9">
        <v>11</v>
      </c>
      <c r="H50">
        <v>6</v>
      </c>
      <c r="I50" s="5">
        <v>3.7899000000000002E-2</v>
      </c>
      <c r="J50" s="7">
        <v>518020.90909099998</v>
      </c>
      <c r="K50" s="12"/>
      <c r="L50" s="9">
        <f t="shared" si="0"/>
        <v>0.74075423420957032</v>
      </c>
      <c r="M50" s="9">
        <f t="shared" si="1"/>
        <v>0.79124315796294797</v>
      </c>
      <c r="O50" s="5">
        <f t="shared" si="2"/>
        <v>-9.4656000000000004E-2</v>
      </c>
      <c r="P50" s="9">
        <f t="shared" si="3"/>
        <v>5.0488923753377657E-2</v>
      </c>
    </row>
    <row r="51" spans="1:16" x14ac:dyDescent="0.2">
      <c r="A51" s="1" t="s">
        <v>59</v>
      </c>
      <c r="B51">
        <v>1</v>
      </c>
      <c r="C51" s="5">
        <v>0.256994</v>
      </c>
      <c r="D51">
        <v>0</v>
      </c>
      <c r="E51" s="5">
        <v>0.256994</v>
      </c>
      <c r="F51" s="7">
        <v>568300</v>
      </c>
      <c r="G51" s="9">
        <v>1</v>
      </c>
      <c r="H51">
        <v>0</v>
      </c>
      <c r="I51" s="5">
        <v>0.256994</v>
      </c>
      <c r="J51" s="7">
        <v>568300</v>
      </c>
      <c r="K51" s="12"/>
      <c r="L51" s="9">
        <f t="shared" si="0"/>
        <v>0.9284242477564667</v>
      </c>
      <c r="M51" s="9">
        <f t="shared" si="1"/>
        <v>0.7212396621502728</v>
      </c>
      <c r="O51" s="5">
        <f t="shared" si="2"/>
        <v>0</v>
      </c>
      <c r="P51" s="9">
        <f t="shared" si="3"/>
        <v>-0.20718458560619391</v>
      </c>
    </row>
    <row r="52" spans="1:16" x14ac:dyDescent="0.2">
      <c r="K52" s="14"/>
    </row>
    <row r="53" spans="1:16" x14ac:dyDescent="0.2">
      <c r="D53" s="10" t="s">
        <v>62</v>
      </c>
      <c r="E53" s="5">
        <f>MIN(E$2:E$51)</f>
        <v>2.1570000000000001E-3</v>
      </c>
      <c r="I53" s="5">
        <f>MIN(I$2:I$51)</f>
        <v>9.2500000000000004E-4</v>
      </c>
      <c r="K53" s="14"/>
      <c r="L53" s="9">
        <f>MIN(L$2:L$51)</f>
        <v>0.53058629386494183</v>
      </c>
      <c r="M53" s="9">
        <f>MIN(M$2:M$51)</f>
        <v>0.56807683192358382</v>
      </c>
      <c r="O53" s="5">
        <f>MIN(O$2:O$51)</f>
        <v>-0.39025200000000004</v>
      </c>
      <c r="P53" s="9">
        <f>MIN(P$2:P$51)</f>
        <v>-0.22315723238256069</v>
      </c>
    </row>
    <row r="54" spans="1:16" x14ac:dyDescent="0.2">
      <c r="D54" s="10" t="s">
        <v>63</v>
      </c>
      <c r="E54" s="5">
        <f>MAX(E$2:E$51)</f>
        <v>0.47755799999999998</v>
      </c>
      <c r="I54" s="5">
        <f>MAX(I$2:I$51)</f>
        <v>0.43171700000000002</v>
      </c>
      <c r="K54" s="14"/>
      <c r="L54" s="9">
        <f>MAX(L$2:L$51)</f>
        <v>1</v>
      </c>
      <c r="M54" s="9">
        <f>MAX(M$2:M$51)</f>
        <v>1</v>
      </c>
      <c r="O54" s="5">
        <f>MAX(O$2:O$51)</f>
        <v>9.5685999999999993E-2</v>
      </c>
      <c r="P54" s="9">
        <f>MAX(P$2:P$51)</f>
        <v>0.35636911246082703</v>
      </c>
    </row>
    <row r="55" spans="1:16" x14ac:dyDescent="0.2">
      <c r="D55" s="10" t="s">
        <v>64</v>
      </c>
      <c r="E55" s="5">
        <f>AVERAGE(E$2:E$51)</f>
        <v>0.22051152000000004</v>
      </c>
      <c r="I55" s="5">
        <f>AVERAGE(I$2:I$51)</f>
        <v>6.7686340000000011E-2</v>
      </c>
      <c r="K55" s="14"/>
      <c r="L55" s="9">
        <f>AVERAGE(L$2:L$51)</f>
        <v>0.74684594900978496</v>
      </c>
      <c r="M55" s="9">
        <f>AVERAGE(M$2:M$51)</f>
        <v>0.80166610392298088</v>
      </c>
      <c r="O55" s="5">
        <f>AVERAGE(O$2:O$51)</f>
        <v>-0.15282518</v>
      </c>
      <c r="P55" s="9">
        <f>AVERAGE(P$2:P$51)</f>
        <v>5.4820154913195675E-2</v>
      </c>
    </row>
    <row r="56" spans="1:16" x14ac:dyDescent="0.2">
      <c r="D56" s="10" t="s">
        <v>65</v>
      </c>
      <c r="E56" s="5">
        <f>MEDIAN(E$2:E$51)</f>
        <v>0.21903250000000002</v>
      </c>
      <c r="I56" s="5">
        <f>MEDIAN(I$2:I$51)</f>
        <v>3.2167000000000001E-2</v>
      </c>
      <c r="K56" s="14"/>
      <c r="L56" s="9">
        <f>MEDIAN(L$2:L$51)</f>
        <v>0.73937922905968811</v>
      </c>
      <c r="M56" s="9">
        <f>MEDIAN(M$2:M$51)</f>
        <v>0.8011775090377391</v>
      </c>
      <c r="O56" s="5">
        <f>MEDIAN(O$2:O$51)</f>
        <v>-0.1666665</v>
      </c>
      <c r="P56" s="9">
        <f>MEDIAN(P$2:P$51)</f>
        <v>5.8580439320570554E-2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2022-08-27T23:38:54Z</dcterms:created>
  <dcterms:modified xsi:type="dcterms:W3CDTF">2022-08-28T13:22:55Z</dcterms:modified>
</cp:coreProperties>
</file>