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MM2/results/"/>
    </mc:Choice>
  </mc:AlternateContent>
  <xr:revisionPtr revIDLastSave="0" documentId="13_ncr:1_{A35BE14E-C722-0644-A076-2F0F634464AE}" xr6:coauthVersionLast="47" xr6:coauthVersionMax="47" xr10:uidLastSave="{00000000-0000-0000-0000-000000000000}"/>
  <bookViews>
    <workbookView xWindow="1760" yWindow="4500" windowWidth="27640" windowHeight="16940" xr2:uid="{B7D83414-168F-294C-B82B-EEEE30A2A769}"/>
  </bookViews>
  <sheets>
    <sheet name="Sheet1" sheetId="1" r:id="rId1"/>
  </sheets>
  <definedNames>
    <definedName name="_2012_reps_by_priority_7" localSheetId="0">Sheet1!$A$2:$K$167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3" i="1"/>
  <c r="Q167" i="1"/>
  <c r="P167" i="1"/>
  <c r="O167" i="1"/>
  <c r="Q166" i="1"/>
  <c r="P166" i="1"/>
  <c r="O166" i="1"/>
  <c r="Q165" i="1"/>
  <c r="P165" i="1"/>
  <c r="O165" i="1"/>
  <c r="Q164" i="1"/>
  <c r="P164" i="1"/>
  <c r="O164" i="1"/>
  <c r="Q163" i="1"/>
  <c r="P163" i="1"/>
  <c r="O163" i="1"/>
  <c r="Q162" i="1"/>
  <c r="P162" i="1"/>
  <c r="O162" i="1"/>
  <c r="Q161" i="1"/>
  <c r="P161" i="1"/>
  <c r="O161" i="1"/>
  <c r="Q160" i="1"/>
  <c r="P160" i="1"/>
  <c r="O160" i="1"/>
  <c r="Q159" i="1"/>
  <c r="P159" i="1"/>
  <c r="O159" i="1"/>
  <c r="Q158" i="1"/>
  <c r="P158" i="1"/>
  <c r="O158" i="1"/>
  <c r="Q157" i="1"/>
  <c r="P157" i="1"/>
  <c r="O157" i="1"/>
  <c r="Q156" i="1"/>
  <c r="P156" i="1"/>
  <c r="O156" i="1"/>
  <c r="Q155" i="1"/>
  <c r="P155" i="1"/>
  <c r="O155" i="1"/>
  <c r="Q154" i="1"/>
  <c r="P154" i="1"/>
  <c r="O154" i="1"/>
  <c r="Q153" i="1"/>
  <c r="P153" i="1"/>
  <c r="O153" i="1"/>
  <c r="Q152" i="1"/>
  <c r="P152" i="1"/>
  <c r="O152" i="1"/>
  <c r="Q151" i="1"/>
  <c r="P151" i="1"/>
  <c r="O151" i="1"/>
  <c r="Q150" i="1"/>
  <c r="P150" i="1"/>
  <c r="O150" i="1"/>
  <c r="Q149" i="1"/>
  <c r="P149" i="1"/>
  <c r="O149" i="1"/>
  <c r="Q148" i="1"/>
  <c r="P148" i="1"/>
  <c r="O148" i="1"/>
  <c r="Q147" i="1"/>
  <c r="P147" i="1"/>
  <c r="O147" i="1"/>
  <c r="Q146" i="1"/>
  <c r="P146" i="1"/>
  <c r="O146" i="1"/>
  <c r="Q145" i="1"/>
  <c r="P145" i="1"/>
  <c r="O145" i="1"/>
  <c r="Q144" i="1"/>
  <c r="P144" i="1"/>
  <c r="O144" i="1"/>
  <c r="Q143" i="1"/>
  <c r="P143" i="1"/>
  <c r="O143" i="1"/>
  <c r="Q142" i="1"/>
  <c r="P142" i="1"/>
  <c r="O142" i="1"/>
  <c r="Q141" i="1"/>
  <c r="P141" i="1"/>
  <c r="O141" i="1"/>
  <c r="Q140" i="1"/>
  <c r="P140" i="1"/>
  <c r="O140" i="1"/>
  <c r="Q139" i="1"/>
  <c r="P139" i="1"/>
  <c r="O139" i="1"/>
  <c r="Q138" i="1"/>
  <c r="P138" i="1"/>
  <c r="O138" i="1"/>
  <c r="Q137" i="1"/>
  <c r="P137" i="1"/>
  <c r="O137" i="1"/>
  <c r="Q136" i="1"/>
  <c r="P136" i="1"/>
  <c r="O136" i="1"/>
  <c r="Q135" i="1"/>
  <c r="P135" i="1"/>
  <c r="O135" i="1"/>
  <c r="Q134" i="1"/>
  <c r="P134" i="1"/>
  <c r="O134" i="1"/>
  <c r="Q133" i="1"/>
  <c r="P133" i="1"/>
  <c r="O133" i="1"/>
  <c r="Q132" i="1"/>
  <c r="P132" i="1"/>
  <c r="O132" i="1"/>
  <c r="Q131" i="1"/>
  <c r="P131" i="1"/>
  <c r="O131" i="1"/>
  <c r="Q130" i="1"/>
  <c r="P130" i="1"/>
  <c r="O130" i="1"/>
  <c r="Q129" i="1"/>
  <c r="P129" i="1"/>
  <c r="O129" i="1"/>
  <c r="Q128" i="1"/>
  <c r="P128" i="1"/>
  <c r="O128" i="1"/>
  <c r="Q127" i="1"/>
  <c r="P127" i="1"/>
  <c r="O127" i="1"/>
  <c r="Q126" i="1"/>
  <c r="P126" i="1"/>
  <c r="O126" i="1"/>
  <c r="Q125" i="1"/>
  <c r="P125" i="1"/>
  <c r="O125" i="1"/>
  <c r="Q124" i="1"/>
  <c r="P124" i="1"/>
  <c r="O124" i="1"/>
  <c r="Q123" i="1"/>
  <c r="P123" i="1"/>
  <c r="O123" i="1"/>
  <c r="Q122" i="1"/>
  <c r="P122" i="1"/>
  <c r="O122" i="1"/>
  <c r="Q121" i="1"/>
  <c r="P121" i="1"/>
  <c r="O121" i="1"/>
  <c r="Q120" i="1"/>
  <c r="P120" i="1"/>
  <c r="O120" i="1"/>
  <c r="Q119" i="1"/>
  <c r="P119" i="1"/>
  <c r="O119" i="1"/>
  <c r="Q118" i="1"/>
  <c r="P118" i="1"/>
  <c r="O118" i="1"/>
  <c r="Q117" i="1"/>
  <c r="P117" i="1"/>
  <c r="O117" i="1"/>
  <c r="Q116" i="1"/>
  <c r="P116" i="1"/>
  <c r="O116" i="1"/>
  <c r="Q115" i="1"/>
  <c r="P115" i="1"/>
  <c r="O115" i="1"/>
  <c r="Q114" i="1"/>
  <c r="P114" i="1"/>
  <c r="O114" i="1"/>
  <c r="Q113" i="1"/>
  <c r="P113" i="1"/>
  <c r="O113" i="1"/>
  <c r="Q112" i="1"/>
  <c r="P112" i="1"/>
  <c r="O112" i="1"/>
  <c r="Q111" i="1"/>
  <c r="P111" i="1"/>
  <c r="O111" i="1"/>
  <c r="Q110" i="1"/>
  <c r="P110" i="1"/>
  <c r="O110" i="1"/>
  <c r="Q109" i="1"/>
  <c r="P109" i="1"/>
  <c r="O109" i="1"/>
  <c r="Q108" i="1"/>
  <c r="P108" i="1"/>
  <c r="O108" i="1"/>
  <c r="Q107" i="1"/>
  <c r="P107" i="1"/>
  <c r="O107" i="1"/>
  <c r="Q106" i="1"/>
  <c r="P106" i="1"/>
  <c r="O106" i="1"/>
  <c r="Q105" i="1"/>
  <c r="P105" i="1"/>
  <c r="O105" i="1"/>
  <c r="Q104" i="1"/>
  <c r="P104" i="1"/>
  <c r="O104" i="1"/>
  <c r="Q103" i="1"/>
  <c r="P103" i="1"/>
  <c r="O103" i="1"/>
  <c r="Q102" i="1"/>
  <c r="P102" i="1"/>
  <c r="O102" i="1"/>
  <c r="Q101" i="1"/>
  <c r="P101" i="1"/>
  <c r="O101" i="1"/>
  <c r="Q100" i="1"/>
  <c r="P100" i="1"/>
  <c r="O100" i="1"/>
  <c r="Q99" i="1"/>
  <c r="P99" i="1"/>
  <c r="O99" i="1"/>
  <c r="Q98" i="1"/>
  <c r="P98" i="1"/>
  <c r="O98" i="1"/>
  <c r="Q97" i="1"/>
  <c r="P97" i="1"/>
  <c r="O97" i="1"/>
  <c r="Q96" i="1"/>
  <c r="P96" i="1"/>
  <c r="O96" i="1"/>
  <c r="Q95" i="1"/>
  <c r="P95" i="1"/>
  <c r="O95" i="1"/>
  <c r="Q94" i="1"/>
  <c r="P94" i="1"/>
  <c r="O94" i="1"/>
  <c r="Q93" i="1"/>
  <c r="P93" i="1"/>
  <c r="O93" i="1"/>
  <c r="Q92" i="1"/>
  <c r="P92" i="1"/>
  <c r="O92" i="1"/>
  <c r="Q91" i="1"/>
  <c r="P91" i="1"/>
  <c r="O91" i="1"/>
  <c r="Q90" i="1"/>
  <c r="P90" i="1"/>
  <c r="O90" i="1"/>
  <c r="Q89" i="1"/>
  <c r="P89" i="1"/>
  <c r="O89" i="1"/>
  <c r="Q88" i="1"/>
  <c r="P88" i="1"/>
  <c r="O88" i="1"/>
  <c r="Q87" i="1"/>
  <c r="P87" i="1"/>
  <c r="O87" i="1"/>
  <c r="Q86" i="1"/>
  <c r="P86" i="1"/>
  <c r="O86" i="1"/>
  <c r="Q85" i="1"/>
  <c r="P85" i="1"/>
  <c r="O85" i="1"/>
  <c r="Q84" i="1"/>
  <c r="P84" i="1"/>
  <c r="O84" i="1"/>
  <c r="Q83" i="1"/>
  <c r="P83" i="1"/>
  <c r="O83" i="1"/>
  <c r="Q82" i="1"/>
  <c r="P82" i="1"/>
  <c r="O82" i="1"/>
  <c r="Q81" i="1"/>
  <c r="P81" i="1"/>
  <c r="O81" i="1"/>
  <c r="Q80" i="1"/>
  <c r="P80" i="1"/>
  <c r="O80" i="1"/>
  <c r="Q79" i="1"/>
  <c r="P79" i="1"/>
  <c r="O79" i="1"/>
  <c r="Q78" i="1"/>
  <c r="P78" i="1"/>
  <c r="O78" i="1"/>
  <c r="Q77" i="1"/>
  <c r="P77" i="1"/>
  <c r="O77" i="1"/>
  <c r="Q76" i="1"/>
  <c r="P76" i="1"/>
  <c r="O76" i="1"/>
  <c r="Q75" i="1"/>
  <c r="P75" i="1"/>
  <c r="O75" i="1"/>
  <c r="Q74" i="1"/>
  <c r="P74" i="1"/>
  <c r="O74" i="1"/>
  <c r="Q73" i="1"/>
  <c r="P73" i="1"/>
  <c r="O73" i="1"/>
  <c r="Q72" i="1"/>
  <c r="P72" i="1"/>
  <c r="O72" i="1"/>
  <c r="Q71" i="1"/>
  <c r="P71" i="1"/>
  <c r="O71" i="1"/>
  <c r="Q70" i="1"/>
  <c r="P70" i="1"/>
  <c r="O70" i="1"/>
  <c r="Q69" i="1"/>
  <c r="P69" i="1"/>
  <c r="O69" i="1"/>
  <c r="Q68" i="1"/>
  <c r="P68" i="1"/>
  <c r="O68" i="1"/>
  <c r="Q67" i="1"/>
  <c r="P67" i="1"/>
  <c r="O67" i="1"/>
  <c r="Q66" i="1"/>
  <c r="P66" i="1"/>
  <c r="O66" i="1"/>
  <c r="Q65" i="1"/>
  <c r="P65" i="1"/>
  <c r="O65" i="1"/>
  <c r="Q64" i="1"/>
  <c r="P64" i="1"/>
  <c r="O64" i="1"/>
  <c r="Q63" i="1"/>
  <c r="P63" i="1"/>
  <c r="O63" i="1"/>
  <c r="Q62" i="1"/>
  <c r="P62" i="1"/>
  <c r="O62" i="1"/>
  <c r="Q61" i="1"/>
  <c r="P61" i="1"/>
  <c r="O61" i="1"/>
  <c r="Q60" i="1"/>
  <c r="P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Q55" i="1"/>
  <c r="P55" i="1"/>
  <c r="O55" i="1"/>
  <c r="Q54" i="1"/>
  <c r="P54" i="1"/>
  <c r="O54" i="1"/>
  <c r="Q53" i="1"/>
  <c r="P53" i="1"/>
  <c r="O53" i="1"/>
  <c r="Q52" i="1"/>
  <c r="P52" i="1"/>
  <c r="O52" i="1"/>
  <c r="Q51" i="1"/>
  <c r="P51" i="1"/>
  <c r="O51" i="1"/>
  <c r="Q50" i="1"/>
  <c r="P50" i="1"/>
  <c r="O50" i="1"/>
  <c r="Q49" i="1"/>
  <c r="P49" i="1"/>
  <c r="O49" i="1"/>
  <c r="Q48" i="1"/>
  <c r="P48" i="1"/>
  <c r="O48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M7" i="1"/>
  <c r="N7" i="1" s="1"/>
  <c r="R6" i="1"/>
  <c r="Q6" i="1"/>
  <c r="P6" i="1"/>
  <c r="O6" i="1"/>
  <c r="R5" i="1"/>
  <c r="R7" i="1" s="1"/>
  <c r="R9" i="1" s="1"/>
  <c r="R11" i="1" s="1"/>
  <c r="M11" i="1" s="1"/>
  <c r="N11" i="1" s="1"/>
  <c r="Q5" i="1"/>
  <c r="P5" i="1"/>
  <c r="O5" i="1"/>
  <c r="M5" i="1" s="1"/>
  <c r="N5" i="1" s="1"/>
  <c r="R4" i="1"/>
  <c r="Q4" i="1"/>
  <c r="P4" i="1"/>
  <c r="O4" i="1"/>
  <c r="R3" i="1"/>
  <c r="Q3" i="1"/>
  <c r="P3" i="1"/>
  <c r="O3" i="1"/>
  <c r="M3" i="1" s="1"/>
  <c r="N3" i="1" s="1"/>
  <c r="P1" i="1"/>
  <c r="M8" i="1" l="1"/>
  <c r="N8" i="1" s="1"/>
  <c r="R8" i="1"/>
  <c r="R10" i="1" s="1"/>
  <c r="M6" i="1"/>
  <c r="N6" i="1" s="1"/>
  <c r="R13" i="1"/>
  <c r="R15" i="1" s="1"/>
  <c r="R17" i="1" s="1"/>
  <c r="R19" i="1" s="1"/>
  <c r="M9" i="1"/>
  <c r="N9" i="1" s="1"/>
  <c r="M4" i="1"/>
  <c r="N4" i="1" s="1"/>
  <c r="R21" i="1" l="1"/>
  <c r="M19" i="1"/>
  <c r="N19" i="1" s="1"/>
  <c r="R12" i="1"/>
  <c r="M10" i="1"/>
  <c r="N10" i="1" s="1"/>
  <c r="M13" i="1"/>
  <c r="N13" i="1" s="1"/>
  <c r="M17" i="1"/>
  <c r="N17" i="1" s="1"/>
  <c r="M15" i="1"/>
  <c r="N15" i="1" s="1"/>
  <c r="R14" i="1" l="1"/>
  <c r="M12" i="1"/>
  <c r="N12" i="1" s="1"/>
  <c r="R23" i="1"/>
  <c r="M21" i="1"/>
  <c r="N21" i="1" s="1"/>
  <c r="R25" i="1" l="1"/>
  <c r="M23" i="1"/>
  <c r="N23" i="1" s="1"/>
  <c r="R16" i="1"/>
  <c r="M14" i="1"/>
  <c r="N14" i="1" s="1"/>
  <c r="R18" i="1" l="1"/>
  <c r="M16" i="1"/>
  <c r="N16" i="1" s="1"/>
  <c r="R27" i="1"/>
  <c r="M25" i="1"/>
  <c r="N25" i="1" s="1"/>
  <c r="M27" i="1" l="1"/>
  <c r="N27" i="1" s="1"/>
  <c r="R29" i="1"/>
  <c r="R20" i="1"/>
  <c r="M18" i="1"/>
  <c r="N18" i="1" s="1"/>
  <c r="R22" i="1" l="1"/>
  <c r="M20" i="1"/>
  <c r="N20" i="1" s="1"/>
  <c r="R31" i="1"/>
  <c r="M29" i="1"/>
  <c r="N29" i="1" s="1"/>
  <c r="R33" i="1" l="1"/>
  <c r="M31" i="1"/>
  <c r="N31" i="1" s="1"/>
  <c r="R24" i="1"/>
  <c r="M22" i="1"/>
  <c r="N22" i="1" s="1"/>
  <c r="R26" i="1" l="1"/>
  <c r="M24" i="1"/>
  <c r="N24" i="1" s="1"/>
  <c r="R35" i="1"/>
  <c r="M33" i="1"/>
  <c r="N33" i="1" s="1"/>
  <c r="R37" i="1" l="1"/>
  <c r="M35" i="1"/>
  <c r="N35" i="1" s="1"/>
  <c r="R28" i="1"/>
  <c r="M26" i="1"/>
  <c r="N26" i="1" s="1"/>
  <c r="R30" i="1" l="1"/>
  <c r="M28" i="1"/>
  <c r="N28" i="1" s="1"/>
  <c r="R39" i="1"/>
  <c r="M37" i="1"/>
  <c r="N37" i="1" s="1"/>
  <c r="R41" i="1" l="1"/>
  <c r="M39" i="1"/>
  <c r="N39" i="1" s="1"/>
  <c r="R32" i="1"/>
  <c r="M30" i="1"/>
  <c r="N30" i="1" s="1"/>
  <c r="R34" i="1" l="1"/>
  <c r="M32" i="1"/>
  <c r="N32" i="1" s="1"/>
  <c r="R43" i="1"/>
  <c r="M41" i="1"/>
  <c r="N41" i="1" s="1"/>
  <c r="M43" i="1" l="1"/>
  <c r="N43" i="1" s="1"/>
  <c r="R45" i="1"/>
  <c r="R36" i="1"/>
  <c r="M34" i="1"/>
  <c r="N34" i="1" s="1"/>
  <c r="R38" i="1" l="1"/>
  <c r="M36" i="1"/>
  <c r="N36" i="1" s="1"/>
  <c r="R47" i="1"/>
  <c r="M45" i="1"/>
  <c r="N45" i="1" s="1"/>
  <c r="R49" i="1" l="1"/>
  <c r="M47" i="1"/>
  <c r="N47" i="1" s="1"/>
  <c r="R40" i="1"/>
  <c r="M38" i="1"/>
  <c r="N38" i="1" s="1"/>
  <c r="R42" i="1" l="1"/>
  <c r="M40" i="1"/>
  <c r="N40" i="1" s="1"/>
  <c r="R51" i="1"/>
  <c r="M49" i="1"/>
  <c r="N49" i="1" s="1"/>
  <c r="R53" i="1" l="1"/>
  <c r="M51" i="1"/>
  <c r="N51" i="1" s="1"/>
  <c r="R44" i="1"/>
  <c r="M42" i="1"/>
  <c r="N42" i="1" s="1"/>
  <c r="R46" i="1" l="1"/>
  <c r="M44" i="1"/>
  <c r="N44" i="1" s="1"/>
  <c r="R55" i="1"/>
  <c r="M53" i="1"/>
  <c r="N53" i="1" s="1"/>
  <c r="R57" i="1" l="1"/>
  <c r="M55" i="1"/>
  <c r="N55" i="1" s="1"/>
  <c r="R48" i="1"/>
  <c r="M46" i="1"/>
  <c r="N46" i="1" s="1"/>
  <c r="R50" i="1" l="1"/>
  <c r="M48" i="1"/>
  <c r="N48" i="1" s="1"/>
  <c r="R59" i="1"/>
  <c r="M57" i="1"/>
  <c r="N57" i="1" s="1"/>
  <c r="M59" i="1" l="1"/>
  <c r="N59" i="1" s="1"/>
  <c r="R61" i="1"/>
  <c r="R52" i="1"/>
  <c r="M50" i="1"/>
  <c r="N50" i="1" s="1"/>
  <c r="R54" i="1" l="1"/>
  <c r="M52" i="1"/>
  <c r="N52" i="1" s="1"/>
  <c r="R63" i="1"/>
  <c r="M61" i="1"/>
  <c r="N61" i="1" s="1"/>
  <c r="R65" i="1" l="1"/>
  <c r="M63" i="1"/>
  <c r="N63" i="1" s="1"/>
  <c r="R56" i="1"/>
  <c r="M54" i="1"/>
  <c r="N54" i="1" s="1"/>
  <c r="R58" i="1" l="1"/>
  <c r="M56" i="1"/>
  <c r="N56" i="1" s="1"/>
  <c r="R67" i="1"/>
  <c r="M65" i="1"/>
  <c r="N65" i="1" s="1"/>
  <c r="R69" i="1" l="1"/>
  <c r="M67" i="1"/>
  <c r="N67" i="1" s="1"/>
  <c r="R60" i="1"/>
  <c r="M58" i="1"/>
  <c r="N58" i="1" s="1"/>
  <c r="R62" i="1" l="1"/>
  <c r="M60" i="1"/>
  <c r="N60" i="1" s="1"/>
  <c r="R71" i="1"/>
  <c r="M69" i="1"/>
  <c r="N69" i="1" s="1"/>
  <c r="R73" i="1" l="1"/>
  <c r="M71" i="1"/>
  <c r="N71" i="1" s="1"/>
  <c r="R64" i="1"/>
  <c r="M62" i="1"/>
  <c r="N62" i="1" s="1"/>
  <c r="R66" i="1" l="1"/>
  <c r="M64" i="1"/>
  <c r="N64" i="1" s="1"/>
  <c r="R75" i="1"/>
  <c r="M73" i="1"/>
  <c r="N73" i="1" s="1"/>
  <c r="M75" i="1" l="1"/>
  <c r="N75" i="1" s="1"/>
  <c r="R77" i="1"/>
  <c r="R68" i="1"/>
  <c r="M66" i="1"/>
  <c r="N66" i="1" s="1"/>
  <c r="R70" i="1" l="1"/>
  <c r="M68" i="1"/>
  <c r="N68" i="1" s="1"/>
  <c r="R79" i="1"/>
  <c r="M77" i="1"/>
  <c r="N77" i="1" s="1"/>
  <c r="R81" i="1" l="1"/>
  <c r="M79" i="1"/>
  <c r="N79" i="1" s="1"/>
  <c r="R72" i="1"/>
  <c r="M70" i="1"/>
  <c r="N70" i="1" s="1"/>
  <c r="R74" i="1" l="1"/>
  <c r="M72" i="1"/>
  <c r="N72" i="1" s="1"/>
  <c r="R83" i="1"/>
  <c r="M81" i="1"/>
  <c r="N81" i="1" s="1"/>
  <c r="R85" i="1" l="1"/>
  <c r="M83" i="1"/>
  <c r="N83" i="1" s="1"/>
  <c r="R76" i="1"/>
  <c r="M74" i="1"/>
  <c r="N74" i="1" s="1"/>
  <c r="R78" i="1" l="1"/>
  <c r="M76" i="1"/>
  <c r="N76" i="1" s="1"/>
  <c r="R87" i="1"/>
  <c r="M85" i="1"/>
  <c r="N85" i="1" s="1"/>
  <c r="R89" i="1" l="1"/>
  <c r="M87" i="1"/>
  <c r="N87" i="1" s="1"/>
  <c r="R80" i="1"/>
  <c r="M78" i="1"/>
  <c r="N78" i="1" s="1"/>
  <c r="R82" i="1" l="1"/>
  <c r="M80" i="1"/>
  <c r="N80" i="1" s="1"/>
  <c r="R91" i="1"/>
  <c r="M89" i="1"/>
  <c r="N89" i="1" s="1"/>
  <c r="M91" i="1" l="1"/>
  <c r="N91" i="1" s="1"/>
  <c r="R93" i="1"/>
  <c r="R84" i="1"/>
  <c r="M82" i="1"/>
  <c r="N82" i="1" s="1"/>
  <c r="R86" i="1" l="1"/>
  <c r="M84" i="1"/>
  <c r="N84" i="1" s="1"/>
  <c r="R95" i="1"/>
  <c r="M93" i="1"/>
  <c r="N93" i="1" s="1"/>
  <c r="R97" i="1" l="1"/>
  <c r="M95" i="1"/>
  <c r="N95" i="1" s="1"/>
  <c r="R88" i="1"/>
  <c r="M86" i="1"/>
  <c r="N86" i="1" s="1"/>
  <c r="R90" i="1" l="1"/>
  <c r="M88" i="1"/>
  <c r="N88" i="1" s="1"/>
  <c r="R99" i="1"/>
  <c r="M97" i="1"/>
  <c r="N97" i="1" s="1"/>
  <c r="R101" i="1" l="1"/>
  <c r="M99" i="1"/>
  <c r="N99" i="1" s="1"/>
  <c r="R92" i="1"/>
  <c r="M90" i="1"/>
  <c r="N90" i="1" s="1"/>
  <c r="R94" i="1" l="1"/>
  <c r="M92" i="1"/>
  <c r="N92" i="1" s="1"/>
  <c r="R103" i="1"/>
  <c r="M101" i="1"/>
  <c r="N101" i="1" s="1"/>
  <c r="R105" i="1" l="1"/>
  <c r="M103" i="1"/>
  <c r="N103" i="1" s="1"/>
  <c r="R96" i="1"/>
  <c r="M94" i="1"/>
  <c r="N94" i="1" s="1"/>
  <c r="R98" i="1" l="1"/>
  <c r="M96" i="1"/>
  <c r="N96" i="1" s="1"/>
  <c r="R107" i="1"/>
  <c r="M105" i="1"/>
  <c r="N105" i="1" s="1"/>
  <c r="M107" i="1" l="1"/>
  <c r="N107" i="1" s="1"/>
  <c r="R109" i="1"/>
  <c r="R100" i="1"/>
  <c r="M98" i="1"/>
  <c r="N98" i="1" s="1"/>
  <c r="R102" i="1" l="1"/>
  <c r="M100" i="1"/>
  <c r="N100" i="1" s="1"/>
  <c r="R111" i="1"/>
  <c r="M109" i="1"/>
  <c r="N109" i="1" s="1"/>
  <c r="R113" i="1" l="1"/>
  <c r="M111" i="1"/>
  <c r="N111" i="1" s="1"/>
  <c r="R104" i="1"/>
  <c r="M102" i="1"/>
  <c r="N102" i="1" s="1"/>
  <c r="R106" i="1" l="1"/>
  <c r="M104" i="1"/>
  <c r="N104" i="1" s="1"/>
  <c r="R115" i="1"/>
  <c r="M113" i="1"/>
  <c r="N113" i="1" s="1"/>
  <c r="R117" i="1" l="1"/>
  <c r="M115" i="1"/>
  <c r="N115" i="1" s="1"/>
  <c r="R108" i="1"/>
  <c r="M106" i="1"/>
  <c r="N106" i="1" s="1"/>
  <c r="R110" i="1" l="1"/>
  <c r="M108" i="1"/>
  <c r="N108" i="1" s="1"/>
  <c r="R119" i="1"/>
  <c r="M117" i="1"/>
  <c r="N117" i="1" s="1"/>
  <c r="R121" i="1" l="1"/>
  <c r="M119" i="1"/>
  <c r="N119" i="1" s="1"/>
  <c r="R112" i="1"/>
  <c r="M110" i="1"/>
  <c r="N110" i="1" s="1"/>
  <c r="R114" i="1" l="1"/>
  <c r="M112" i="1"/>
  <c r="N112" i="1" s="1"/>
  <c r="R123" i="1"/>
  <c r="M121" i="1"/>
  <c r="N121" i="1" s="1"/>
  <c r="M123" i="1" l="1"/>
  <c r="N123" i="1" s="1"/>
  <c r="R125" i="1"/>
  <c r="R116" i="1"/>
  <c r="M114" i="1"/>
  <c r="N114" i="1" s="1"/>
  <c r="R118" i="1" l="1"/>
  <c r="M116" i="1"/>
  <c r="N116" i="1" s="1"/>
  <c r="R127" i="1"/>
  <c r="M125" i="1"/>
  <c r="N125" i="1" s="1"/>
  <c r="R129" i="1" l="1"/>
  <c r="M127" i="1"/>
  <c r="N127" i="1" s="1"/>
  <c r="R120" i="1"/>
  <c r="M118" i="1"/>
  <c r="N118" i="1" s="1"/>
  <c r="R122" i="1" l="1"/>
  <c r="M120" i="1"/>
  <c r="N120" i="1" s="1"/>
  <c r="R131" i="1"/>
  <c r="M129" i="1"/>
  <c r="N129" i="1" s="1"/>
  <c r="R133" i="1" l="1"/>
  <c r="M131" i="1"/>
  <c r="N131" i="1" s="1"/>
  <c r="R124" i="1"/>
  <c r="M122" i="1"/>
  <c r="N122" i="1" s="1"/>
  <c r="R126" i="1" l="1"/>
  <c r="M124" i="1"/>
  <c r="N124" i="1" s="1"/>
  <c r="R135" i="1"/>
  <c r="M133" i="1"/>
  <c r="N133" i="1" s="1"/>
  <c r="R137" i="1" l="1"/>
  <c r="M135" i="1"/>
  <c r="N135" i="1" s="1"/>
  <c r="R128" i="1"/>
  <c r="M126" i="1"/>
  <c r="N126" i="1" s="1"/>
  <c r="R130" i="1" l="1"/>
  <c r="M128" i="1"/>
  <c r="N128" i="1" s="1"/>
  <c r="R139" i="1"/>
  <c r="M137" i="1"/>
  <c r="N137" i="1" s="1"/>
  <c r="M139" i="1" l="1"/>
  <c r="N139" i="1" s="1"/>
  <c r="R141" i="1"/>
  <c r="R132" i="1"/>
  <c r="M130" i="1"/>
  <c r="N130" i="1" s="1"/>
  <c r="R134" i="1" l="1"/>
  <c r="M132" i="1"/>
  <c r="N132" i="1" s="1"/>
  <c r="R143" i="1"/>
  <c r="M141" i="1"/>
  <c r="N141" i="1" s="1"/>
  <c r="M143" i="1" l="1"/>
  <c r="N143" i="1" s="1"/>
  <c r="R145" i="1"/>
  <c r="R136" i="1"/>
  <c r="M134" i="1"/>
  <c r="N134" i="1" s="1"/>
  <c r="R147" i="1" l="1"/>
  <c r="M145" i="1"/>
  <c r="N145" i="1" s="1"/>
  <c r="R138" i="1"/>
  <c r="M136" i="1"/>
  <c r="N136" i="1" s="1"/>
  <c r="M138" i="1" l="1"/>
  <c r="N138" i="1" s="1"/>
  <c r="R140" i="1"/>
  <c r="R149" i="1"/>
  <c r="M147" i="1"/>
  <c r="N147" i="1" s="1"/>
  <c r="R151" i="1" l="1"/>
  <c r="M149" i="1"/>
  <c r="N149" i="1" s="1"/>
  <c r="R142" i="1"/>
  <c r="M140" i="1"/>
  <c r="N140" i="1" s="1"/>
  <c r="R144" i="1" l="1"/>
  <c r="M142" i="1"/>
  <c r="N142" i="1" s="1"/>
  <c r="M151" i="1"/>
  <c r="N151" i="1" s="1"/>
  <c r="R153" i="1"/>
  <c r="R155" i="1" l="1"/>
  <c r="M153" i="1"/>
  <c r="N153" i="1" s="1"/>
  <c r="R146" i="1"/>
  <c r="M144" i="1"/>
  <c r="N144" i="1" s="1"/>
  <c r="R148" i="1" l="1"/>
  <c r="M146" i="1"/>
  <c r="N146" i="1" s="1"/>
  <c r="R157" i="1"/>
  <c r="M155" i="1"/>
  <c r="N155" i="1" s="1"/>
  <c r="R159" i="1" l="1"/>
  <c r="M157" i="1"/>
  <c r="N157" i="1" s="1"/>
  <c r="R150" i="1"/>
  <c r="M148" i="1"/>
  <c r="N148" i="1" s="1"/>
  <c r="M150" i="1" l="1"/>
  <c r="N150" i="1" s="1"/>
  <c r="R152" i="1"/>
  <c r="R161" i="1"/>
  <c r="M159" i="1"/>
  <c r="N159" i="1" s="1"/>
  <c r="R163" i="1" l="1"/>
  <c r="M161" i="1"/>
  <c r="N161" i="1" s="1"/>
  <c r="R154" i="1"/>
  <c r="M152" i="1"/>
  <c r="N152" i="1" s="1"/>
  <c r="M154" i="1" l="1"/>
  <c r="N154" i="1" s="1"/>
  <c r="R156" i="1"/>
  <c r="R165" i="1"/>
  <c r="M163" i="1"/>
  <c r="N163" i="1" s="1"/>
  <c r="R167" i="1" l="1"/>
  <c r="M167" i="1" s="1"/>
  <c r="N167" i="1" s="1"/>
  <c r="M165" i="1"/>
  <c r="N165" i="1" s="1"/>
  <c r="R158" i="1"/>
  <c r="M156" i="1"/>
  <c r="N156" i="1" s="1"/>
  <c r="R160" i="1" l="1"/>
  <c r="M158" i="1"/>
  <c r="N158" i="1" s="1"/>
  <c r="R162" i="1" l="1"/>
  <c r="M160" i="1"/>
  <c r="N160" i="1" s="1"/>
  <c r="R164" i="1" l="1"/>
  <c r="M162" i="1"/>
  <c r="N162" i="1" s="1"/>
  <c r="R166" i="1" l="1"/>
  <c r="M166" i="1" s="1"/>
  <c r="N166" i="1" s="1"/>
  <c r="M164" i="1"/>
  <c r="N16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371173-7A94-7741-B2AF-6781B653B2BC}" name="2012_reps_by_priority(7)" type="6" refreshedVersion="8" background="1" saveData="1">
    <textPr codePage="10000" sourceFile="/Users/alecramsay/Documents/dev/MM2/results/2012_reps_by_priority(7).csv" comma="1">
      <textFields count="11">
        <textField/>
        <textField/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<sst xmlns="http://schemas.openxmlformats.org/spreadsheetml/2006/main" count="516" uniqueCount="67">
  <si>
    <t>HOUSE SEAT</t>
  </si>
  <si>
    <t>PRIORITY VALUE</t>
  </si>
  <si>
    <t>STATE</t>
  </si>
  <si>
    <t>STATE SEAT</t>
  </si>
  <si>
    <t>Vf</t>
  </si>
  <si>
    <t>Sf</t>
  </si>
  <si>
    <t>SKEW|D</t>
  </si>
  <si>
    <t>SKEW|R</t>
  </si>
  <si>
    <t>THRESHOLD</t>
  </si>
  <si>
    <t>PARTY</t>
  </si>
  <si>
    <t>GAP</t>
  </si>
  <si>
    <t>NC</t>
  </si>
  <si>
    <t>DEM</t>
  </si>
  <si>
    <t>MO</t>
  </si>
  <si>
    <t>NY</t>
  </si>
  <si>
    <t>REP</t>
  </si>
  <si>
    <t>NJ</t>
  </si>
  <si>
    <t>MT</t>
  </si>
  <si>
    <t>LA</t>
  </si>
  <si>
    <t>OR</t>
  </si>
  <si>
    <t>OH</t>
  </si>
  <si>
    <t>VA</t>
  </si>
  <si>
    <t>CA</t>
  </si>
  <si>
    <t>IL</t>
  </si>
  <si>
    <t>TX</t>
  </si>
  <si>
    <t>MA</t>
  </si>
  <si>
    <t>PA</t>
  </si>
  <si>
    <t>FL</t>
  </si>
  <si>
    <t>OK</t>
  </si>
  <si>
    <t>IN</t>
  </si>
  <si>
    <t>MI</t>
  </si>
  <si>
    <t>IA</t>
  </si>
  <si>
    <t>MD</t>
  </si>
  <si>
    <t>AZ</t>
  </si>
  <si>
    <t>CO</t>
  </si>
  <si>
    <t>TN</t>
  </si>
  <si>
    <t>WI</t>
  </si>
  <si>
    <t>KY</t>
  </si>
  <si>
    <t>GA</t>
  </si>
  <si>
    <t>MS</t>
  </si>
  <si>
    <t>AR</t>
  </si>
  <si>
    <t>CT</t>
  </si>
  <si>
    <t>WA</t>
  </si>
  <si>
    <t>ID</t>
  </si>
  <si>
    <t>AL</t>
  </si>
  <si>
    <t>KS</t>
  </si>
  <si>
    <t>DE</t>
  </si>
  <si>
    <t>MN</t>
  </si>
  <si>
    <t>SC</t>
  </si>
  <si>
    <t>UT</t>
  </si>
  <si>
    <t>NV</t>
  </si>
  <si>
    <t>NM</t>
  </si>
  <si>
    <t>SD</t>
  </si>
  <si>
    <t>HI</t>
  </si>
  <si>
    <t>ME</t>
  </si>
  <si>
    <t>NH</t>
  </si>
  <si>
    <t>WV</t>
  </si>
  <si>
    <t>NE</t>
  </si>
  <si>
    <t>VERIFICATION &gt;&gt;&gt;</t>
  </si>
  <si>
    <t>Under T?</t>
  </si>
  <si>
    <t>Min. skew</t>
  </si>
  <si>
    <t>Reduce</t>
  </si>
  <si>
    <t>Zeroed?</t>
  </si>
  <si>
    <t>(6)</t>
  </si>
  <si>
    <t>Δ's</t>
  </si>
  <si>
    <t>+ DEM's</t>
  </si>
  <si>
    <t>+ REP's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</si>
</sst>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10" fontId="0" fillId="0" borderId="0" xfId="0" applyNumberFormat="1"/>
    <xf numFmtId="0" fontId="0" fillId="2" borderId="0" xfId="0" applyFill="1"/>
    <xf numFmtId="10" fontId="0" fillId="0" borderId="0" xfId="1" applyNumberFormat="1" applyFont="1" applyFill="1"/>
    <xf numFmtId="0" fontId="2" fillId="0" borderId="0" xfId="0" applyFont="1"/>
    <xf numFmtId="49" fontId="2" fillId="0" borderId="0" xfId="0" applyNumberFormat="1" applyFont="1"/>
    <xf numFmtId="10" fontId="2" fillId="0" borderId="0" xfId="0" applyNumberFormat="1" applyFont="1"/>
    <xf numFmtId="0" fontId="0" fillId="0" borderId="0" xfId="0" quotePrefix="1"/>
    <xf numFmtId="0" fontId="2" fillId="0" borderId="0" xfId="0" quotePrefix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_reps_by_priority(7)" connectionId="1" xr16:uid="{4070824C-440F-C646-9F7D-9A24BF45BA9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3181-8EFE-F34B-88EB-36F4ADE7F020}">
  <dimension ref="A1:W173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U5" sqref="U5"/>
    </sheetView>
  </sheetViews>
  <sheetFormatPr baseColWidth="10" defaultRowHeight="16" x14ac:dyDescent="0.2"/>
  <cols>
    <col min="1" max="1" width="11.83203125" bestFit="1" customWidth="1"/>
    <col min="2" max="2" width="14.83203125" bestFit="1" customWidth="1"/>
    <col min="3" max="3" width="6.33203125" bestFit="1" customWidth="1"/>
    <col min="4" max="4" width="11" bestFit="1" customWidth="1"/>
    <col min="5" max="5" width="7.1640625" style="2" bestFit="1" customWidth="1"/>
    <col min="6" max="6" width="8.1640625" style="2" bestFit="1" customWidth="1"/>
    <col min="7" max="7" width="8.5" style="2" bestFit="1" customWidth="1"/>
    <col min="8" max="8" width="8.33203125" style="2" bestFit="1" customWidth="1"/>
    <col min="9" max="9" width="11.5" style="2" bestFit="1" customWidth="1"/>
    <col min="10" max="10" width="6.5" bestFit="1" customWidth="1"/>
    <col min="11" max="11" width="4.6640625" bestFit="1" customWidth="1"/>
    <col min="12" max="12" width="5.83203125" style="3" customWidth="1"/>
    <col min="19" max="19" width="5.83203125" style="3" customWidth="1"/>
    <col min="20" max="20" width="6.5" bestFit="1" customWidth="1"/>
  </cols>
  <sheetData>
    <row r="1" spans="1:23" x14ac:dyDescent="0.2">
      <c r="N1" s="4">
        <v>0.50849999999999995</v>
      </c>
      <c r="O1">
        <v>201</v>
      </c>
      <c r="P1">
        <f>ROUND(435*N1,0) -O1</f>
        <v>20</v>
      </c>
      <c r="R1" t="b">
        <v>0</v>
      </c>
      <c r="T1" s="9" t="s">
        <v>63</v>
      </c>
    </row>
    <row r="2" spans="1:23" x14ac:dyDescent="0.2">
      <c r="A2" s="5" t="s">
        <v>0</v>
      </c>
      <c r="B2" s="5" t="s">
        <v>1</v>
      </c>
      <c r="C2" s="6" t="s">
        <v>2</v>
      </c>
      <c r="D2" s="5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5" t="s">
        <v>9</v>
      </c>
      <c r="K2" s="5" t="s">
        <v>10</v>
      </c>
      <c r="M2" s="5" t="s">
        <v>58</v>
      </c>
      <c r="N2" s="5"/>
      <c r="O2" t="s">
        <v>59</v>
      </c>
      <c r="P2" t="s">
        <v>60</v>
      </c>
      <c r="Q2" t="s">
        <v>61</v>
      </c>
      <c r="R2" t="s">
        <v>62</v>
      </c>
      <c r="T2" s="5" t="s">
        <v>9</v>
      </c>
      <c r="U2" s="5" t="s">
        <v>64</v>
      </c>
    </row>
    <row r="3" spans="1:23" x14ac:dyDescent="0.2">
      <c r="A3">
        <v>436</v>
      </c>
      <c r="B3">
        <v>709063</v>
      </c>
      <c r="C3" s="1" t="s">
        <v>11</v>
      </c>
      <c r="D3">
        <v>14</v>
      </c>
      <c r="E3" s="2">
        <v>0.50931999999999999</v>
      </c>
      <c r="F3" s="2">
        <v>0.30769200000000002</v>
      </c>
      <c r="G3" s="2">
        <v>0.15217700000000001</v>
      </c>
      <c r="H3" s="2">
        <v>0.223606</v>
      </c>
      <c r="I3" s="2">
        <v>0.1</v>
      </c>
      <c r="J3" t="s">
        <v>12</v>
      </c>
      <c r="K3">
        <v>20</v>
      </c>
      <c r="M3" t="str">
        <f>IF(OR(O3, R3),Q3,P3)</f>
        <v>DEM</v>
      </c>
      <c r="N3" t="str">
        <f>IF(M3=J3,"GOOD","BAD")</f>
        <v>GOOD</v>
      </c>
      <c r="O3" t="b">
        <f>AND(G3&lt;I3,H3&lt;I3)</f>
        <v>0</v>
      </c>
      <c r="P3" t="str">
        <f>IF(H3&lt;G3,"REP", "DEM")</f>
        <v>DEM</v>
      </c>
      <c r="Q3" t="str">
        <f>IF(P1&gt;0, "DEM", IF(P1&lt;0, "REP", IF($N$1&gt;0.5, "DEM","REP")))</f>
        <v>DEM</v>
      </c>
      <c r="R3" t="b">
        <f>OR(R1,K3=0)</f>
        <v>0</v>
      </c>
      <c r="T3" t="s">
        <v>12</v>
      </c>
      <c r="U3" t="str">
        <f>IF(J3&lt;&gt;T3,J3,"")</f>
        <v/>
      </c>
      <c r="V3">
        <f>COUNTIF(U$3:U$167,"DEM")</f>
        <v>9</v>
      </c>
      <c r="W3" s="8" t="s">
        <v>65</v>
      </c>
    </row>
    <row r="4" spans="1:23" x14ac:dyDescent="0.2">
      <c r="A4">
        <v>437</v>
      </c>
      <c r="B4">
        <v>708459</v>
      </c>
      <c r="C4" s="1" t="s">
        <v>13</v>
      </c>
      <c r="D4">
        <v>9</v>
      </c>
      <c r="E4" s="2">
        <v>0.43340800000000002</v>
      </c>
      <c r="F4" s="2">
        <v>0.25</v>
      </c>
      <c r="G4" s="2">
        <v>0.100075</v>
      </c>
      <c r="H4" s="2">
        <v>0.21118600000000001</v>
      </c>
      <c r="I4" s="2">
        <v>0.125</v>
      </c>
      <c r="J4" t="s">
        <v>12</v>
      </c>
      <c r="K4">
        <v>19</v>
      </c>
      <c r="M4" t="str">
        <f>IF(OR(O4, R4),Q4,P4)</f>
        <v>DEM</v>
      </c>
      <c r="N4" t="str">
        <f t="shared" ref="N4:N67" si="0">IF(M4=J4,"GOOD","BAD")</f>
        <v>GOOD</v>
      </c>
      <c r="O4" t="b">
        <f>AND(G4&lt;I4,H4&lt;I4)</f>
        <v>0</v>
      </c>
      <c r="P4" t="str">
        <f>IF(H4&lt;G4,"REP", "DEM")</f>
        <v>DEM</v>
      </c>
      <c r="Q4" t="str">
        <f>IF(K3&gt;0, "DEM", IF(K3&lt;0, "REP", IF($N$1&gt;0.5, "DEM","REP")))</f>
        <v>DEM</v>
      </c>
      <c r="R4" t="b">
        <f>OR(R2,K4=0)</f>
        <v>0</v>
      </c>
      <c r="T4" t="s">
        <v>12</v>
      </c>
      <c r="U4" t="str">
        <f t="shared" ref="U4:U67" si="1">IF(J4&lt;&gt;T4,J4,"")</f>
        <v/>
      </c>
      <c r="V4">
        <f>COUNTIF(U$3:U$167,"REP")</f>
        <v>9</v>
      </c>
      <c r="W4" s="8" t="s">
        <v>66</v>
      </c>
    </row>
    <row r="5" spans="1:23" x14ac:dyDescent="0.2">
      <c r="A5">
        <v>438</v>
      </c>
      <c r="B5">
        <v>706337</v>
      </c>
      <c r="C5" s="1" t="s">
        <v>14</v>
      </c>
      <c r="D5">
        <v>28</v>
      </c>
      <c r="E5" s="2">
        <v>0.68552100000000005</v>
      </c>
      <c r="F5" s="2">
        <v>0.77777799999999997</v>
      </c>
      <c r="G5" s="2">
        <v>0.100193</v>
      </c>
      <c r="H5" s="2">
        <v>6.4478999999999995E-2</v>
      </c>
      <c r="I5" s="2">
        <v>0.1</v>
      </c>
      <c r="J5" t="s">
        <v>15</v>
      </c>
      <c r="K5">
        <v>20</v>
      </c>
      <c r="M5" t="str">
        <f>IF(OR(O5, R5),Q5,P5)</f>
        <v>REP</v>
      </c>
      <c r="N5" t="str">
        <f t="shared" si="0"/>
        <v>GOOD</v>
      </c>
      <c r="O5" t="b">
        <f>AND(G5&lt;I5,H5&lt;I5)</f>
        <v>0</v>
      </c>
      <c r="P5" t="str">
        <f>IF(H5&lt;G5,"REP", "DEM")</f>
        <v>REP</v>
      </c>
      <c r="Q5" t="str">
        <f>IF(K4&gt;0, "DEM", IF(K4&lt;0, "REP", IF($N$1&gt;0.5, "DEM","REP")))</f>
        <v>DEM</v>
      </c>
      <c r="R5" t="b">
        <f>OR(R3,K5=0)</f>
        <v>0</v>
      </c>
      <c r="T5" t="s">
        <v>12</v>
      </c>
      <c r="U5" t="str">
        <f t="shared" si="1"/>
        <v>REP</v>
      </c>
    </row>
    <row r="6" spans="1:23" x14ac:dyDescent="0.2">
      <c r="A6">
        <v>439</v>
      </c>
      <c r="B6">
        <v>705164</v>
      </c>
      <c r="C6" s="1" t="s">
        <v>16</v>
      </c>
      <c r="D6">
        <v>13</v>
      </c>
      <c r="E6" s="2">
        <v>0.55643699999999996</v>
      </c>
      <c r="F6" s="2">
        <v>0.5</v>
      </c>
      <c r="G6" s="2">
        <v>1.7975000000000001E-2</v>
      </c>
      <c r="H6" s="2">
        <v>9.4897999999999996E-2</v>
      </c>
      <c r="I6" s="2">
        <v>0.1</v>
      </c>
      <c r="J6" t="s">
        <v>12</v>
      </c>
      <c r="K6">
        <v>19</v>
      </c>
      <c r="M6" t="str">
        <f>IF(OR(O6, R6),Q6,P6)</f>
        <v>DEM</v>
      </c>
      <c r="N6" t="str">
        <f t="shared" si="0"/>
        <v>GOOD</v>
      </c>
      <c r="O6" t="b">
        <f>AND(G6&lt;I6,H6&lt;I6)</f>
        <v>1</v>
      </c>
      <c r="P6" t="str">
        <f>IF(H6&lt;G6,"REP", "DEM")</f>
        <v>DEM</v>
      </c>
      <c r="Q6" t="str">
        <f>IF(K5&gt;0, "DEM", IF(K5&lt;0, "REP", IF($N$1&gt;0.5, "DEM","REP")))</f>
        <v>DEM</v>
      </c>
      <c r="R6" t="b">
        <f>OR(R4,K6=0)</f>
        <v>0</v>
      </c>
      <c r="T6" t="s">
        <v>12</v>
      </c>
      <c r="U6" t="str">
        <f t="shared" si="1"/>
        <v/>
      </c>
    </row>
    <row r="7" spans="1:23" x14ac:dyDescent="0.2">
      <c r="A7">
        <v>440</v>
      </c>
      <c r="B7">
        <v>703158</v>
      </c>
      <c r="C7" s="1" t="s">
        <v>17</v>
      </c>
      <c r="D7">
        <v>2</v>
      </c>
      <c r="E7" s="2">
        <v>0.44512600000000002</v>
      </c>
      <c r="F7" s="2">
        <v>0</v>
      </c>
      <c r="G7" s="2">
        <v>5.4873999999999999E-2</v>
      </c>
      <c r="H7" s="2">
        <v>0.44512600000000002</v>
      </c>
      <c r="I7" s="2">
        <v>1</v>
      </c>
      <c r="J7" t="s">
        <v>12</v>
      </c>
      <c r="K7">
        <v>19</v>
      </c>
      <c r="M7" t="str">
        <f>IF(OR(O7, R7),Q7,P7)</f>
        <v>DEM</v>
      </c>
      <c r="N7" t="str">
        <f t="shared" si="0"/>
        <v>GOOD</v>
      </c>
      <c r="O7" t="b">
        <f>AND(G7&lt;I7,H7&lt;I7)</f>
        <v>1</v>
      </c>
      <c r="P7" t="str">
        <f>IF(H7&lt;G7,"REP", "DEM")</f>
        <v>DEM</v>
      </c>
      <c r="Q7" t="str">
        <f>IF(K6&gt;0, "DEM", IF(K6&lt;0, "REP", IF($N$1&gt;0.5, "DEM","REP")))</f>
        <v>DEM</v>
      </c>
      <c r="R7" t="b">
        <f>OR(R5,K7=0)</f>
        <v>0</v>
      </c>
      <c r="T7" t="s">
        <v>12</v>
      </c>
      <c r="U7" t="str">
        <f t="shared" si="1"/>
        <v/>
      </c>
    </row>
    <row r="8" spans="1:23" x14ac:dyDescent="0.2">
      <c r="A8">
        <v>441</v>
      </c>
      <c r="B8">
        <v>702692</v>
      </c>
      <c r="C8" s="1" t="s">
        <v>18</v>
      </c>
      <c r="D8">
        <v>7</v>
      </c>
      <c r="E8" s="2">
        <v>0.354574</v>
      </c>
      <c r="F8" s="2">
        <v>0.16666700000000001</v>
      </c>
      <c r="G8" s="2">
        <v>6.8859000000000004E-2</v>
      </c>
      <c r="H8" s="2">
        <v>0.21171599999999999</v>
      </c>
      <c r="I8" s="2">
        <v>0.16666700000000001</v>
      </c>
      <c r="J8" t="s">
        <v>12</v>
      </c>
      <c r="K8">
        <v>18</v>
      </c>
      <c r="M8" t="str">
        <f>IF(OR(O8, R8),Q8,P8)</f>
        <v>DEM</v>
      </c>
      <c r="N8" t="str">
        <f t="shared" si="0"/>
        <v>GOOD</v>
      </c>
      <c r="O8" t="b">
        <f>AND(G8&lt;I8,H8&lt;I8)</f>
        <v>0</v>
      </c>
      <c r="P8" t="str">
        <f>IF(H8&lt;G8,"REP", "DEM")</f>
        <v>DEM</v>
      </c>
      <c r="Q8" t="str">
        <f>IF(K7&gt;0, "DEM", IF(K7&lt;0, "REP", IF($N$1&gt;0.5, "DEM","REP")))</f>
        <v>DEM</v>
      </c>
      <c r="R8" t="b">
        <f>OR(R6,K8=0)</f>
        <v>0</v>
      </c>
      <c r="T8" t="s">
        <v>12</v>
      </c>
      <c r="U8" t="str">
        <f t="shared" si="1"/>
        <v/>
      </c>
    </row>
    <row r="9" spans="1:23" x14ac:dyDescent="0.2">
      <c r="A9">
        <v>442</v>
      </c>
      <c r="B9">
        <v>702656</v>
      </c>
      <c r="C9" s="1" t="s">
        <v>19</v>
      </c>
      <c r="D9">
        <v>6</v>
      </c>
      <c r="E9" s="2">
        <v>0.58244300000000004</v>
      </c>
      <c r="F9" s="2">
        <v>0.8</v>
      </c>
      <c r="G9" s="2">
        <v>0.25089099999999998</v>
      </c>
      <c r="H9" s="2">
        <v>8.4223999999999993E-2</v>
      </c>
      <c r="I9" s="2">
        <v>0.2</v>
      </c>
      <c r="J9" t="s">
        <v>15</v>
      </c>
      <c r="K9">
        <v>19</v>
      </c>
      <c r="M9" t="str">
        <f>IF(OR(O9, R9),Q9,P9)</f>
        <v>REP</v>
      </c>
      <c r="N9" t="str">
        <f t="shared" si="0"/>
        <v>GOOD</v>
      </c>
      <c r="O9" t="b">
        <f>AND(G9&lt;I9,H9&lt;I9)</f>
        <v>0</v>
      </c>
      <c r="P9" t="str">
        <f>IF(H9&lt;G9,"REP", "DEM")</f>
        <v>REP</v>
      </c>
      <c r="Q9" t="str">
        <f>IF(K8&gt;0, "DEM", IF(K8&lt;0, "REP", IF($N$1&gt;0.5, "DEM","REP")))</f>
        <v>DEM</v>
      </c>
      <c r="R9" t="b">
        <f>OR(R7,K9=0)</f>
        <v>0</v>
      </c>
      <c r="T9" t="s">
        <v>12</v>
      </c>
      <c r="U9" t="str">
        <f t="shared" si="1"/>
        <v>REP</v>
      </c>
    </row>
    <row r="10" spans="1:23" x14ac:dyDescent="0.2">
      <c r="A10">
        <v>443</v>
      </c>
      <c r="B10">
        <v>701443</v>
      </c>
      <c r="C10" s="1" t="s">
        <v>20</v>
      </c>
      <c r="D10">
        <v>17</v>
      </c>
      <c r="E10" s="2">
        <v>0.47971200000000003</v>
      </c>
      <c r="F10" s="2">
        <v>0.25</v>
      </c>
      <c r="G10" s="2">
        <v>0.18559400000000001</v>
      </c>
      <c r="H10" s="2">
        <v>0.244418</v>
      </c>
      <c r="I10" s="2">
        <v>0.1</v>
      </c>
      <c r="J10" t="s">
        <v>12</v>
      </c>
      <c r="K10">
        <v>18</v>
      </c>
      <c r="M10" t="str">
        <f>IF(OR(O10, R10),Q10,P10)</f>
        <v>DEM</v>
      </c>
      <c r="N10" t="str">
        <f t="shared" si="0"/>
        <v>GOOD</v>
      </c>
      <c r="O10" t="b">
        <f>AND(G10&lt;I10,H10&lt;I10)</f>
        <v>0</v>
      </c>
      <c r="P10" t="str">
        <f>IF(H10&lt;G10,"REP", "DEM")</f>
        <v>DEM</v>
      </c>
      <c r="Q10" t="str">
        <f>IF(K9&gt;0, "DEM", IF(K9&lt;0, "REP", IF($N$1&gt;0.5, "DEM","REP")))</f>
        <v>DEM</v>
      </c>
      <c r="R10" t="b">
        <f>OR(R8,K10=0)</f>
        <v>0</v>
      </c>
      <c r="T10" t="s">
        <v>12</v>
      </c>
      <c r="U10" t="str">
        <f t="shared" si="1"/>
        <v/>
      </c>
    </row>
    <row r="11" spans="1:23" x14ac:dyDescent="0.2">
      <c r="A11">
        <v>444</v>
      </c>
      <c r="B11">
        <v>699595</v>
      </c>
      <c r="C11" s="1" t="s">
        <v>21</v>
      </c>
      <c r="D11">
        <v>12</v>
      </c>
      <c r="E11" s="2">
        <v>0.490396</v>
      </c>
      <c r="F11" s="2">
        <v>0.272727</v>
      </c>
      <c r="G11" s="2">
        <v>0.15706300000000001</v>
      </c>
      <c r="H11" s="2">
        <v>0.240396</v>
      </c>
      <c r="I11" s="2">
        <v>0.1</v>
      </c>
      <c r="J11" t="s">
        <v>12</v>
      </c>
      <c r="K11">
        <v>18</v>
      </c>
      <c r="M11" t="str">
        <f>IF(OR(O11, R11),Q11,P11)</f>
        <v>DEM</v>
      </c>
      <c r="N11" t="str">
        <f t="shared" si="0"/>
        <v>GOOD</v>
      </c>
      <c r="O11" t="b">
        <f>AND(G11&lt;I11,H11&lt;I11)</f>
        <v>0</v>
      </c>
      <c r="P11" t="str">
        <f>IF(H11&lt;G11,"REP", "DEM")</f>
        <v>DEM</v>
      </c>
      <c r="Q11" t="str">
        <f>IF(K10&gt;0, "DEM", IF(K10&lt;0, "REP", IF($N$1&gt;0.5, "DEM","REP")))</f>
        <v>DEM</v>
      </c>
      <c r="R11" t="b">
        <f>OR(R9,K11=0)</f>
        <v>0</v>
      </c>
      <c r="T11" t="s">
        <v>12</v>
      </c>
      <c r="U11" t="str">
        <f t="shared" si="1"/>
        <v/>
      </c>
    </row>
    <row r="12" spans="1:23" x14ac:dyDescent="0.2">
      <c r="A12">
        <v>445</v>
      </c>
      <c r="B12">
        <v>698012</v>
      </c>
      <c r="C12" s="1" t="s">
        <v>22</v>
      </c>
      <c r="D12">
        <v>54</v>
      </c>
      <c r="E12" s="2">
        <v>0.58996599999999999</v>
      </c>
      <c r="F12" s="2">
        <v>0.71698099999999998</v>
      </c>
      <c r="G12" s="2">
        <v>0.13225600000000001</v>
      </c>
      <c r="H12" s="2">
        <v>0.113737</v>
      </c>
      <c r="I12" s="2">
        <v>0.1</v>
      </c>
      <c r="J12" t="s">
        <v>15</v>
      </c>
      <c r="K12">
        <v>18</v>
      </c>
      <c r="M12" t="str">
        <f>IF(OR(O12, R12),Q12,P12)</f>
        <v>REP</v>
      </c>
      <c r="N12" t="str">
        <f t="shared" si="0"/>
        <v>GOOD</v>
      </c>
      <c r="O12" t="b">
        <f>AND(G12&lt;I12,H12&lt;I12)</f>
        <v>0</v>
      </c>
      <c r="P12" t="str">
        <f>IF(H12&lt;G12,"REP", "DEM")</f>
        <v>REP</v>
      </c>
      <c r="Q12" t="str">
        <f>IF(K11&gt;0, "DEM", IF(K11&lt;0, "REP", IF($N$1&gt;0.5, "DEM","REP")))</f>
        <v>DEM</v>
      </c>
      <c r="R12" t="b">
        <f>OR(R10,K12=0)</f>
        <v>0</v>
      </c>
      <c r="T12" t="s">
        <v>12</v>
      </c>
      <c r="U12" t="str">
        <f t="shared" si="1"/>
        <v>REP</v>
      </c>
    </row>
    <row r="13" spans="1:23" x14ac:dyDescent="0.2">
      <c r="A13">
        <v>446</v>
      </c>
      <c r="B13">
        <v>695626</v>
      </c>
      <c r="C13" s="1" t="s">
        <v>23</v>
      </c>
      <c r="D13">
        <v>19</v>
      </c>
      <c r="E13" s="2">
        <v>0.55411299999999997</v>
      </c>
      <c r="F13" s="2">
        <v>0.66666700000000001</v>
      </c>
      <c r="G13" s="2">
        <v>0.13009699999999999</v>
      </c>
      <c r="H13" s="2">
        <v>7.7465999999999993E-2</v>
      </c>
      <c r="I13" s="2">
        <v>0.1</v>
      </c>
      <c r="J13" t="s">
        <v>15</v>
      </c>
      <c r="K13">
        <v>19</v>
      </c>
      <c r="M13" t="str">
        <f>IF(OR(O13, R13),Q13,P13)</f>
        <v>REP</v>
      </c>
      <c r="N13" t="str">
        <f t="shared" si="0"/>
        <v>GOOD</v>
      </c>
      <c r="O13" t="b">
        <f>AND(G13&lt;I13,H13&lt;I13)</f>
        <v>0</v>
      </c>
      <c r="P13" t="str">
        <f>IF(H13&lt;G13,"REP", "DEM")</f>
        <v>REP</v>
      </c>
      <c r="Q13" t="str">
        <f>IF(K12&gt;0, "DEM", IF(K12&lt;0, "REP", IF($N$1&gt;0.5, "DEM","REP")))</f>
        <v>DEM</v>
      </c>
      <c r="R13" t="b">
        <f>OR(R11,K13=0)</f>
        <v>0</v>
      </c>
      <c r="T13" t="s">
        <v>12</v>
      </c>
      <c r="U13" t="str">
        <f t="shared" si="1"/>
        <v>REP</v>
      </c>
    </row>
    <row r="14" spans="1:23" x14ac:dyDescent="0.2">
      <c r="A14">
        <v>447</v>
      </c>
      <c r="B14">
        <v>692350</v>
      </c>
      <c r="C14" s="1" t="s">
        <v>24</v>
      </c>
      <c r="D14">
        <v>37</v>
      </c>
      <c r="E14" s="2">
        <v>0.423813</v>
      </c>
      <c r="F14" s="2">
        <v>0.33333299999999999</v>
      </c>
      <c r="G14" s="2">
        <v>7.2460999999999998E-2</v>
      </c>
      <c r="H14" s="2">
        <v>9.9487999999999993E-2</v>
      </c>
      <c r="I14" s="2">
        <v>0.1</v>
      </c>
      <c r="J14" t="s">
        <v>12</v>
      </c>
      <c r="K14">
        <v>18</v>
      </c>
      <c r="M14" t="str">
        <f>IF(OR(O14, R14),Q14,P14)</f>
        <v>DEM</v>
      </c>
      <c r="N14" t="str">
        <f t="shared" si="0"/>
        <v>GOOD</v>
      </c>
      <c r="O14" t="b">
        <f>AND(G14&lt;I14,H14&lt;I14)</f>
        <v>1</v>
      </c>
      <c r="P14" t="str">
        <f>IF(H14&lt;G14,"REP", "DEM")</f>
        <v>DEM</v>
      </c>
      <c r="Q14" t="str">
        <f>IF(K13&gt;0, "DEM", IF(K13&lt;0, "REP", IF($N$1&gt;0.5, "DEM","REP")))</f>
        <v>DEM</v>
      </c>
      <c r="R14" t="b">
        <f>OR(R12,K14=0)</f>
        <v>0</v>
      </c>
      <c r="T14" t="s">
        <v>12</v>
      </c>
      <c r="U14" t="str">
        <f t="shared" si="1"/>
        <v/>
      </c>
    </row>
    <row r="15" spans="1:23" x14ac:dyDescent="0.2">
      <c r="A15">
        <v>448</v>
      </c>
      <c r="B15">
        <v>691447</v>
      </c>
      <c r="C15" s="1" t="s">
        <v>25</v>
      </c>
      <c r="D15">
        <v>10</v>
      </c>
      <c r="E15" s="2">
        <v>0.67349899999999996</v>
      </c>
      <c r="F15" s="2">
        <v>1</v>
      </c>
      <c r="G15" s="2">
        <v>0.32650099999999999</v>
      </c>
      <c r="H15" s="2">
        <v>0.22650100000000001</v>
      </c>
      <c r="I15" s="2">
        <v>0.111111</v>
      </c>
      <c r="J15" t="s">
        <v>15</v>
      </c>
      <c r="K15">
        <v>19</v>
      </c>
      <c r="M15" t="str">
        <f>IF(OR(O15, R15),Q15,P15)</f>
        <v>REP</v>
      </c>
      <c r="N15" t="str">
        <f t="shared" si="0"/>
        <v>GOOD</v>
      </c>
      <c r="O15" t="b">
        <f>AND(G15&lt;I15,H15&lt;I15)</f>
        <v>0</v>
      </c>
      <c r="P15" t="str">
        <f>IF(H15&lt;G15,"REP", "DEM")</f>
        <v>REP</v>
      </c>
      <c r="Q15" t="str">
        <f>IF(K14&gt;0, "DEM", IF(K14&lt;0, "REP", IF($N$1&gt;0.5, "DEM","REP")))</f>
        <v>DEM</v>
      </c>
      <c r="R15" t="b">
        <f>OR(R13,K15=0)</f>
        <v>0</v>
      </c>
      <c r="T15" t="s">
        <v>15</v>
      </c>
      <c r="U15" t="str">
        <f t="shared" si="1"/>
        <v/>
      </c>
    </row>
    <row r="16" spans="1:23" x14ac:dyDescent="0.2">
      <c r="A16">
        <v>449</v>
      </c>
      <c r="B16">
        <v>688625</v>
      </c>
      <c r="C16" s="1" t="s">
        <v>26</v>
      </c>
      <c r="D16">
        <v>19</v>
      </c>
      <c r="E16" s="2">
        <v>0.50758300000000001</v>
      </c>
      <c r="F16" s="2">
        <v>0.27777800000000002</v>
      </c>
      <c r="G16" s="2">
        <v>0.19179399999999999</v>
      </c>
      <c r="H16" s="2">
        <v>0.244425</v>
      </c>
      <c r="I16" s="2">
        <v>0.1</v>
      </c>
      <c r="J16" t="s">
        <v>12</v>
      </c>
      <c r="K16">
        <v>18</v>
      </c>
      <c r="M16" t="str">
        <f>IF(OR(O16, R16),Q16,P16)</f>
        <v>DEM</v>
      </c>
      <c r="N16" t="str">
        <f t="shared" si="0"/>
        <v>GOOD</v>
      </c>
      <c r="O16" t="b">
        <f>AND(G16&lt;I16,H16&lt;I16)</f>
        <v>0</v>
      </c>
      <c r="P16" t="str">
        <f>IF(H16&lt;G16,"REP", "DEM")</f>
        <v>DEM</v>
      </c>
      <c r="Q16" t="str">
        <f>IF(K15&gt;0, "DEM", IF(K15&lt;0, "REP", IF($N$1&gt;0.5, "DEM","REP")))</f>
        <v>DEM</v>
      </c>
      <c r="R16" t="b">
        <f>OR(R14,K16=0)</f>
        <v>0</v>
      </c>
      <c r="T16" t="s">
        <v>12</v>
      </c>
      <c r="U16" t="str">
        <f t="shared" si="1"/>
        <v/>
      </c>
    </row>
    <row r="17" spans="1:21" x14ac:dyDescent="0.2">
      <c r="A17">
        <v>450</v>
      </c>
      <c r="B17">
        <v>687414</v>
      </c>
      <c r="C17" s="1" t="s">
        <v>27</v>
      </c>
      <c r="D17">
        <v>28</v>
      </c>
      <c r="E17" s="2">
        <v>0.47045900000000002</v>
      </c>
      <c r="F17" s="2">
        <v>0.37036999999999998</v>
      </c>
      <c r="G17" s="2">
        <v>7.7602000000000004E-2</v>
      </c>
      <c r="H17" s="2">
        <v>0.113316</v>
      </c>
      <c r="I17" s="2">
        <v>0.1</v>
      </c>
      <c r="J17" t="s">
        <v>12</v>
      </c>
      <c r="K17">
        <v>18</v>
      </c>
      <c r="M17" t="str">
        <f>IF(OR(O17, R17),Q17,P17)</f>
        <v>DEM</v>
      </c>
      <c r="N17" t="str">
        <f t="shared" si="0"/>
        <v>GOOD</v>
      </c>
      <c r="O17" t="b">
        <f>AND(G17&lt;I17,H17&lt;I17)</f>
        <v>0</v>
      </c>
      <c r="P17" t="str">
        <f>IF(H17&lt;G17,"REP", "DEM")</f>
        <v>DEM</v>
      </c>
      <c r="Q17" t="str">
        <f>IF(K16&gt;0, "DEM", IF(K16&lt;0, "REP", IF($N$1&gt;0.5, "DEM","REP")))</f>
        <v>DEM</v>
      </c>
      <c r="R17" t="b">
        <f>OR(R15,K17=0)</f>
        <v>0</v>
      </c>
      <c r="T17" t="s">
        <v>12</v>
      </c>
      <c r="U17" t="str">
        <f t="shared" si="1"/>
        <v/>
      </c>
    </row>
    <row r="18" spans="1:21" x14ac:dyDescent="0.2">
      <c r="A18">
        <v>451</v>
      </c>
      <c r="B18">
        <v>687370</v>
      </c>
      <c r="C18" s="1" t="s">
        <v>28</v>
      </c>
      <c r="D18">
        <v>6</v>
      </c>
      <c r="E18" s="2">
        <v>0.32380500000000001</v>
      </c>
      <c r="F18" s="2">
        <v>0</v>
      </c>
      <c r="G18" s="2">
        <v>0.157138</v>
      </c>
      <c r="H18" s="2">
        <v>0.32380500000000001</v>
      </c>
      <c r="I18" s="2">
        <v>0.2</v>
      </c>
      <c r="J18" t="s">
        <v>12</v>
      </c>
      <c r="K18">
        <v>17</v>
      </c>
      <c r="M18" t="str">
        <f>IF(OR(O18, R18),Q18,P18)</f>
        <v>DEM</v>
      </c>
      <c r="N18" t="str">
        <f t="shared" si="0"/>
        <v>GOOD</v>
      </c>
      <c r="O18" t="b">
        <f>AND(G18&lt;I18,H18&lt;I18)</f>
        <v>0</v>
      </c>
      <c r="P18" t="str">
        <f>IF(H18&lt;G18,"REP", "DEM")</f>
        <v>DEM</v>
      </c>
      <c r="Q18" t="str">
        <f>IF(K17&gt;0, "DEM", IF(K17&lt;0, "REP", IF($N$1&gt;0.5, "DEM","REP")))</f>
        <v>DEM</v>
      </c>
      <c r="R18" t="b">
        <f>OR(R16,K18=0)</f>
        <v>0</v>
      </c>
      <c r="T18" t="s">
        <v>12</v>
      </c>
      <c r="U18" t="str">
        <f t="shared" si="1"/>
        <v/>
      </c>
    </row>
    <row r="19" spans="1:21" x14ac:dyDescent="0.2">
      <c r="A19">
        <v>452</v>
      </c>
      <c r="B19">
        <v>685327</v>
      </c>
      <c r="C19" s="1" t="s">
        <v>29</v>
      </c>
      <c r="D19">
        <v>10</v>
      </c>
      <c r="E19" s="2">
        <v>0.458063</v>
      </c>
      <c r="F19" s="2">
        <v>0.222222</v>
      </c>
      <c r="G19" s="2">
        <v>0.15806300000000001</v>
      </c>
      <c r="H19" s="2">
        <v>0.25806299999999999</v>
      </c>
      <c r="I19" s="2">
        <v>0.111111</v>
      </c>
      <c r="J19" t="s">
        <v>12</v>
      </c>
      <c r="K19">
        <v>17</v>
      </c>
      <c r="M19" t="str">
        <f>IF(OR(O19, R19),Q19,P19)</f>
        <v>DEM</v>
      </c>
      <c r="N19" t="str">
        <f t="shared" si="0"/>
        <v>GOOD</v>
      </c>
      <c r="O19" t="b">
        <f>AND(G19&lt;I19,H19&lt;I19)</f>
        <v>0</v>
      </c>
      <c r="P19" t="str">
        <f>IF(H19&lt;G19,"REP", "DEM")</f>
        <v>DEM</v>
      </c>
      <c r="Q19" t="str">
        <f>IF(K18&gt;0, "DEM", IF(K18&lt;0, "REP", IF($N$1&gt;0.5, "DEM","REP")))</f>
        <v>DEM</v>
      </c>
      <c r="R19" t="b">
        <f>OR(R17,K19=0)</f>
        <v>0</v>
      </c>
      <c r="T19" t="s">
        <v>12</v>
      </c>
      <c r="U19" t="str">
        <f t="shared" si="1"/>
        <v/>
      </c>
    </row>
    <row r="20" spans="1:21" x14ac:dyDescent="0.2">
      <c r="A20">
        <v>453</v>
      </c>
      <c r="B20">
        <v>685203</v>
      </c>
      <c r="C20" s="1" t="s">
        <v>22</v>
      </c>
      <c r="D20">
        <v>55</v>
      </c>
      <c r="E20" s="2">
        <v>0.58996599999999999</v>
      </c>
      <c r="F20" s="2">
        <v>0.703704</v>
      </c>
      <c r="G20" s="2">
        <v>0.11912499999999999</v>
      </c>
      <c r="H20" s="2">
        <v>0.100943</v>
      </c>
      <c r="I20" s="2">
        <v>0.1</v>
      </c>
      <c r="J20" t="s">
        <v>15</v>
      </c>
      <c r="K20">
        <v>17</v>
      </c>
      <c r="M20" t="str">
        <f>IF(OR(O20, R20),Q20,P20)</f>
        <v>REP</v>
      </c>
      <c r="N20" t="str">
        <f t="shared" si="0"/>
        <v>GOOD</v>
      </c>
      <c r="O20" t="b">
        <f>AND(G20&lt;I20,H20&lt;I20)</f>
        <v>0</v>
      </c>
      <c r="P20" t="str">
        <f>IF(H20&lt;G20,"REP", "DEM")</f>
        <v>REP</v>
      </c>
      <c r="Q20" t="str">
        <f>IF(K19&gt;0, "DEM", IF(K19&lt;0, "REP", IF($N$1&gt;0.5, "DEM","REP")))</f>
        <v>DEM</v>
      </c>
      <c r="R20" t="b">
        <f>OR(R18,K20=0)</f>
        <v>0</v>
      </c>
      <c r="T20" t="s">
        <v>12</v>
      </c>
      <c r="U20" t="str">
        <f t="shared" si="1"/>
        <v>REP</v>
      </c>
    </row>
    <row r="21" spans="1:21" x14ac:dyDescent="0.2">
      <c r="A21">
        <v>454</v>
      </c>
      <c r="B21">
        <v>683967</v>
      </c>
      <c r="C21" s="1" t="s">
        <v>30</v>
      </c>
      <c r="D21">
        <v>15</v>
      </c>
      <c r="E21" s="2">
        <v>0.52731499999999998</v>
      </c>
      <c r="F21" s="2">
        <v>0.35714299999999999</v>
      </c>
      <c r="G21" s="2">
        <v>0.12731500000000001</v>
      </c>
      <c r="H21" s="2">
        <v>0.19398199999999999</v>
      </c>
      <c r="I21" s="2">
        <v>0.1</v>
      </c>
      <c r="J21" t="s">
        <v>12</v>
      </c>
      <c r="K21">
        <v>17</v>
      </c>
      <c r="M21" t="str">
        <f>IF(OR(O21, R21),Q21,P21)</f>
        <v>DEM</v>
      </c>
      <c r="N21" t="str">
        <f t="shared" si="0"/>
        <v>GOOD</v>
      </c>
      <c r="O21" t="b">
        <f>AND(G21&lt;I21,H21&lt;I21)</f>
        <v>0</v>
      </c>
      <c r="P21" t="str">
        <f>IF(H21&lt;G21,"REP", "DEM")</f>
        <v>DEM</v>
      </c>
      <c r="Q21" t="str">
        <f>IF(K20&gt;0, "DEM", IF(K20&lt;0, "REP", IF($N$1&gt;0.5, "DEM","REP")))</f>
        <v>DEM</v>
      </c>
      <c r="R21" t="b">
        <f>OR(R19,K21=0)</f>
        <v>0</v>
      </c>
      <c r="T21" t="s">
        <v>12</v>
      </c>
      <c r="U21" t="str">
        <f t="shared" si="1"/>
        <v/>
      </c>
    </row>
    <row r="22" spans="1:21" x14ac:dyDescent="0.2">
      <c r="A22">
        <v>455</v>
      </c>
      <c r="B22">
        <v>682848</v>
      </c>
      <c r="C22" s="1" t="s">
        <v>31</v>
      </c>
      <c r="D22">
        <v>5</v>
      </c>
      <c r="E22" s="2">
        <v>0.51530500000000001</v>
      </c>
      <c r="F22" s="2">
        <v>0.5</v>
      </c>
      <c r="G22" s="2">
        <v>8.4695000000000006E-2</v>
      </c>
      <c r="H22" s="2">
        <v>0.115305</v>
      </c>
      <c r="I22" s="2">
        <v>0.25</v>
      </c>
      <c r="J22" t="s">
        <v>12</v>
      </c>
      <c r="K22">
        <v>16</v>
      </c>
      <c r="M22" t="str">
        <f>IF(OR(O22, R22),Q22,P22)</f>
        <v>DEM</v>
      </c>
      <c r="N22" t="str">
        <f t="shared" si="0"/>
        <v>GOOD</v>
      </c>
      <c r="O22" t="b">
        <f>AND(G22&lt;I22,H22&lt;I22)</f>
        <v>1</v>
      </c>
      <c r="P22" t="str">
        <f>IF(H22&lt;G22,"REP", "DEM")</f>
        <v>DEM</v>
      </c>
      <c r="Q22" t="str">
        <f>IF(K21&gt;0, "DEM", IF(K21&lt;0, "REP", IF($N$1&gt;0.5, "DEM","REP")))</f>
        <v>DEM</v>
      </c>
      <c r="R22" t="b">
        <f>OR(R20,K22=0)</f>
        <v>0</v>
      </c>
      <c r="T22" t="s">
        <v>12</v>
      </c>
      <c r="U22" t="str">
        <f t="shared" si="1"/>
        <v/>
      </c>
    </row>
    <row r="23" spans="1:21" x14ac:dyDescent="0.2">
      <c r="A23">
        <v>456</v>
      </c>
      <c r="B23">
        <v>682350</v>
      </c>
      <c r="C23" s="1" t="s">
        <v>32</v>
      </c>
      <c r="D23">
        <v>9</v>
      </c>
      <c r="E23" s="2">
        <v>0.65460399999999996</v>
      </c>
      <c r="F23" s="2">
        <v>0.875</v>
      </c>
      <c r="G23" s="2">
        <v>0.23428499999999999</v>
      </c>
      <c r="H23" s="2">
        <v>0.12317400000000001</v>
      </c>
      <c r="I23" s="2">
        <v>0.125</v>
      </c>
      <c r="J23" t="s">
        <v>15</v>
      </c>
      <c r="K23">
        <v>17</v>
      </c>
      <c r="M23" t="str">
        <f>IF(OR(O23, R23),Q23,P23)</f>
        <v>REP</v>
      </c>
      <c r="N23" t="str">
        <f t="shared" si="0"/>
        <v>GOOD</v>
      </c>
      <c r="O23" t="b">
        <f>AND(G23&lt;I23,H23&lt;I23)</f>
        <v>0</v>
      </c>
      <c r="P23" t="str">
        <f>IF(H23&lt;G23,"REP", "DEM")</f>
        <v>REP</v>
      </c>
      <c r="Q23" t="str">
        <f>IF(K22&gt;0, "DEM", IF(K22&lt;0, "REP", IF($N$1&gt;0.5, "DEM","REP")))</f>
        <v>DEM</v>
      </c>
      <c r="R23" t="b">
        <f>OR(R21,K23=0)</f>
        <v>0</v>
      </c>
      <c r="T23" t="s">
        <v>12</v>
      </c>
      <c r="U23" t="str">
        <f t="shared" si="1"/>
        <v>REP</v>
      </c>
    </row>
    <row r="24" spans="1:21" x14ac:dyDescent="0.2">
      <c r="A24">
        <v>457</v>
      </c>
      <c r="B24">
        <v>681545</v>
      </c>
      <c r="C24" s="1" t="s">
        <v>14</v>
      </c>
      <c r="D24">
        <v>29</v>
      </c>
      <c r="E24" s="2">
        <v>0.68552100000000005</v>
      </c>
      <c r="F24" s="2">
        <v>0.75</v>
      </c>
      <c r="G24" s="2">
        <v>7.3099999999999998E-2</v>
      </c>
      <c r="H24" s="2">
        <v>3.8616999999999999E-2</v>
      </c>
      <c r="I24" s="2">
        <v>0.1</v>
      </c>
      <c r="J24" t="s">
        <v>12</v>
      </c>
      <c r="K24">
        <v>16</v>
      </c>
      <c r="M24" t="str">
        <f>IF(OR(O24, R24),Q24,P24)</f>
        <v>DEM</v>
      </c>
      <c r="N24" t="str">
        <f t="shared" si="0"/>
        <v>GOOD</v>
      </c>
      <c r="O24" t="b">
        <f>AND(G24&lt;I24,H24&lt;I24)</f>
        <v>1</v>
      </c>
      <c r="P24" t="str">
        <f>IF(H24&lt;G24,"REP", "DEM")</f>
        <v>REP</v>
      </c>
      <c r="Q24" t="str">
        <f>IF(K23&gt;0, "DEM", IF(K23&lt;0, "REP", IF($N$1&gt;0.5, "DEM","REP")))</f>
        <v>DEM</v>
      </c>
      <c r="R24" t="b">
        <f>OR(R22,K24=0)</f>
        <v>0</v>
      </c>
      <c r="T24" t="s">
        <v>12</v>
      </c>
      <c r="U24" t="str">
        <f t="shared" si="1"/>
        <v/>
      </c>
    </row>
    <row r="25" spans="1:21" x14ac:dyDescent="0.2">
      <c r="A25">
        <v>458</v>
      </c>
      <c r="B25">
        <v>675958</v>
      </c>
      <c r="C25" s="1" t="s">
        <v>33</v>
      </c>
      <c r="D25">
        <v>10</v>
      </c>
      <c r="E25" s="2">
        <v>0.45809499999999997</v>
      </c>
      <c r="F25" s="2">
        <v>0.55555600000000005</v>
      </c>
      <c r="G25" s="2">
        <v>0.141905</v>
      </c>
      <c r="H25" s="2">
        <v>4.1904999999999998E-2</v>
      </c>
      <c r="I25" s="2">
        <v>0.111111</v>
      </c>
      <c r="J25" t="s">
        <v>15</v>
      </c>
      <c r="K25">
        <v>17</v>
      </c>
      <c r="M25" t="str">
        <f>IF(OR(O25, R25),Q25,P25)</f>
        <v>REP</v>
      </c>
      <c r="N25" t="str">
        <f t="shared" si="0"/>
        <v>GOOD</v>
      </c>
      <c r="O25" t="b">
        <f>AND(G25&lt;I25,H25&lt;I25)</f>
        <v>0</v>
      </c>
      <c r="P25" t="str">
        <f>IF(H25&lt;G25,"REP", "DEM")</f>
        <v>REP</v>
      </c>
      <c r="Q25" t="str">
        <f>IF(K24&gt;0, "DEM", IF(K24&lt;0, "REP", IF($N$1&gt;0.5, "DEM","REP")))</f>
        <v>DEM</v>
      </c>
      <c r="R25" t="b">
        <f>OR(R23,K25=0)</f>
        <v>0</v>
      </c>
      <c r="T25" t="s">
        <v>15</v>
      </c>
      <c r="U25" t="str">
        <f t="shared" si="1"/>
        <v/>
      </c>
    </row>
    <row r="26" spans="1:21" x14ac:dyDescent="0.2">
      <c r="A26">
        <v>459</v>
      </c>
      <c r="B26">
        <v>674157</v>
      </c>
      <c r="C26" s="1" t="s">
        <v>34</v>
      </c>
      <c r="D26">
        <v>8</v>
      </c>
      <c r="E26" s="2">
        <v>0.49864399999999998</v>
      </c>
      <c r="F26" s="2">
        <v>0.42857099999999998</v>
      </c>
      <c r="G26" s="2">
        <v>1.356E-3</v>
      </c>
      <c r="H26" s="2">
        <v>0.123644</v>
      </c>
      <c r="I26" s="2">
        <v>0.14285700000000001</v>
      </c>
      <c r="J26" t="s">
        <v>12</v>
      </c>
      <c r="K26">
        <v>16</v>
      </c>
      <c r="M26" t="str">
        <f>IF(OR(O26, R26),Q26,P26)</f>
        <v>DEM</v>
      </c>
      <c r="N26" t="str">
        <f t="shared" si="0"/>
        <v>GOOD</v>
      </c>
      <c r="O26" t="b">
        <f>AND(G26&lt;I26,H26&lt;I26)</f>
        <v>1</v>
      </c>
      <c r="P26" t="str">
        <f>IF(H26&lt;G26,"REP", "DEM")</f>
        <v>DEM</v>
      </c>
      <c r="Q26" t="str">
        <f>IF(K25&gt;0, "DEM", IF(K25&lt;0, "REP", IF($N$1&gt;0.5, "DEM","REP")))</f>
        <v>DEM</v>
      </c>
      <c r="R26" t="b">
        <f>OR(R24,K26=0)</f>
        <v>0</v>
      </c>
      <c r="T26" t="s">
        <v>12</v>
      </c>
      <c r="U26" t="str">
        <f t="shared" si="1"/>
        <v/>
      </c>
    </row>
    <row r="27" spans="1:21" x14ac:dyDescent="0.2">
      <c r="A27">
        <v>460</v>
      </c>
      <c r="B27">
        <v>673884</v>
      </c>
      <c r="C27" s="1" t="s">
        <v>24</v>
      </c>
      <c r="D27">
        <v>38</v>
      </c>
      <c r="E27" s="2">
        <v>0.423813</v>
      </c>
      <c r="F27" s="2">
        <v>0.35135100000000002</v>
      </c>
      <c r="G27" s="2">
        <v>5.5391999999999997E-2</v>
      </c>
      <c r="H27" s="2">
        <v>8.1707000000000002E-2</v>
      </c>
      <c r="I27" s="2">
        <v>0.1</v>
      </c>
      <c r="J27" t="s">
        <v>12</v>
      </c>
      <c r="K27">
        <v>16</v>
      </c>
      <c r="M27" t="str">
        <f>IF(OR(O27, R27),Q27,P27)</f>
        <v>DEM</v>
      </c>
      <c r="N27" t="str">
        <f t="shared" si="0"/>
        <v>GOOD</v>
      </c>
      <c r="O27" t="b">
        <f>AND(G27&lt;I27,H27&lt;I27)</f>
        <v>1</v>
      </c>
      <c r="P27" t="str">
        <f>IF(H27&lt;G27,"REP", "DEM")</f>
        <v>DEM</v>
      </c>
      <c r="Q27" t="str">
        <f>IF(K26&gt;0, "DEM", IF(K26&lt;0, "REP", IF($N$1&gt;0.5, "DEM","REP")))</f>
        <v>DEM</v>
      </c>
      <c r="R27" t="b">
        <f>OR(R25,K27=0)</f>
        <v>0</v>
      </c>
      <c r="T27" t="s">
        <v>12</v>
      </c>
      <c r="U27" t="str">
        <f t="shared" si="1"/>
        <v/>
      </c>
    </row>
    <row r="28" spans="1:21" x14ac:dyDescent="0.2">
      <c r="A28">
        <v>461</v>
      </c>
      <c r="B28">
        <v>672856</v>
      </c>
      <c r="C28" s="1" t="s">
        <v>22</v>
      </c>
      <c r="D28">
        <v>56</v>
      </c>
      <c r="E28" s="2">
        <v>0.58996599999999999</v>
      </c>
      <c r="F28" s="2">
        <v>0.690909</v>
      </c>
      <c r="G28" s="2">
        <v>0.106462</v>
      </c>
      <c r="H28" s="2">
        <v>8.8605000000000003E-2</v>
      </c>
      <c r="I28" s="2">
        <v>0.1</v>
      </c>
      <c r="J28" t="s">
        <v>15</v>
      </c>
      <c r="K28">
        <v>16</v>
      </c>
      <c r="M28" t="str">
        <f>IF(OR(O28, R28),Q28,P28)</f>
        <v>REP</v>
      </c>
      <c r="N28" t="str">
        <f t="shared" si="0"/>
        <v>GOOD</v>
      </c>
      <c r="O28" t="b">
        <f>AND(G28&lt;I28,H28&lt;I28)</f>
        <v>0</v>
      </c>
      <c r="P28" t="str">
        <f>IF(H28&lt;G28,"REP", "DEM")</f>
        <v>REP</v>
      </c>
      <c r="Q28" t="str">
        <f>IF(K27&gt;0, "DEM", IF(K27&lt;0, "REP", IF($N$1&gt;0.5, "DEM","REP")))</f>
        <v>DEM</v>
      </c>
      <c r="R28" t="b">
        <f>OR(R26,K28=0)</f>
        <v>0</v>
      </c>
      <c r="T28" t="s">
        <v>12</v>
      </c>
      <c r="U28" t="str">
        <f t="shared" si="1"/>
        <v>REP</v>
      </c>
    </row>
    <row r="29" spans="1:21" x14ac:dyDescent="0.2">
      <c r="A29">
        <v>462</v>
      </c>
      <c r="B29">
        <v>672029</v>
      </c>
      <c r="C29" s="1" t="s">
        <v>35</v>
      </c>
      <c r="D29">
        <v>10</v>
      </c>
      <c r="E29" s="2">
        <v>0.38997599999999999</v>
      </c>
      <c r="F29" s="2">
        <v>0.222222</v>
      </c>
      <c r="G29" s="2">
        <v>8.9976E-2</v>
      </c>
      <c r="H29" s="2">
        <v>0.18997600000000001</v>
      </c>
      <c r="I29" s="2">
        <v>0.111111</v>
      </c>
      <c r="J29" t="s">
        <v>12</v>
      </c>
      <c r="K29">
        <v>16</v>
      </c>
      <c r="M29" t="str">
        <f>IF(OR(O29, R29),Q29,P29)</f>
        <v>DEM</v>
      </c>
      <c r="N29" t="str">
        <f t="shared" si="0"/>
        <v>GOOD</v>
      </c>
      <c r="O29" t="b">
        <f>AND(G29&lt;I29,H29&lt;I29)</f>
        <v>0</v>
      </c>
      <c r="P29" t="str">
        <f>IF(H29&lt;G29,"REP", "DEM")</f>
        <v>DEM</v>
      </c>
      <c r="Q29" t="str">
        <f>IF(K28&gt;0, "DEM", IF(K28&lt;0, "REP", IF($N$1&gt;0.5, "DEM","REP")))</f>
        <v>DEM</v>
      </c>
      <c r="R29" t="b">
        <f>OR(R27,K29=0)</f>
        <v>0</v>
      </c>
      <c r="T29" t="s">
        <v>12</v>
      </c>
      <c r="U29" t="str">
        <f t="shared" si="1"/>
        <v/>
      </c>
    </row>
    <row r="30" spans="1:21" x14ac:dyDescent="0.2">
      <c r="A30">
        <v>463</v>
      </c>
      <c r="B30">
        <v>671543</v>
      </c>
      <c r="C30" s="1" t="s">
        <v>36</v>
      </c>
      <c r="D30">
        <v>9</v>
      </c>
      <c r="E30" s="2">
        <v>0.50755499999999998</v>
      </c>
      <c r="F30" s="2">
        <v>0.375</v>
      </c>
      <c r="G30" s="2">
        <v>6.3111E-2</v>
      </c>
      <c r="H30" s="2">
        <v>0.17422199999999999</v>
      </c>
      <c r="I30" s="2">
        <v>0.125</v>
      </c>
      <c r="J30" t="s">
        <v>12</v>
      </c>
      <c r="K30">
        <v>15</v>
      </c>
      <c r="M30" t="str">
        <f>IF(OR(O30, R30),Q30,P30)</f>
        <v>DEM</v>
      </c>
      <c r="N30" t="str">
        <f t="shared" si="0"/>
        <v>GOOD</v>
      </c>
      <c r="O30" t="b">
        <f>AND(G30&lt;I30,H30&lt;I30)</f>
        <v>0</v>
      </c>
      <c r="P30" t="str">
        <f>IF(H30&lt;G30,"REP", "DEM")</f>
        <v>DEM</v>
      </c>
      <c r="Q30" t="str">
        <f>IF(K29&gt;0, "DEM", IF(K29&lt;0, "REP", IF($N$1&gt;0.5, "DEM","REP")))</f>
        <v>DEM</v>
      </c>
      <c r="R30" t="b">
        <f>OR(R28,K30=0)</f>
        <v>0</v>
      </c>
      <c r="T30" t="s">
        <v>12</v>
      </c>
      <c r="U30" t="str">
        <f t="shared" si="1"/>
        <v/>
      </c>
    </row>
    <row r="31" spans="1:21" x14ac:dyDescent="0.2">
      <c r="A31">
        <v>464</v>
      </c>
      <c r="B31">
        <v>671313</v>
      </c>
      <c r="C31" s="1" t="s">
        <v>37</v>
      </c>
      <c r="D31">
        <v>7</v>
      </c>
      <c r="E31" s="2">
        <v>0.399891</v>
      </c>
      <c r="F31" s="2">
        <v>0.16666700000000001</v>
      </c>
      <c r="G31" s="2">
        <v>0.114177</v>
      </c>
      <c r="H31" s="2">
        <v>0.25703399999999998</v>
      </c>
      <c r="I31" s="2">
        <v>0.16666700000000001</v>
      </c>
      <c r="J31" t="s">
        <v>12</v>
      </c>
      <c r="K31">
        <v>15</v>
      </c>
      <c r="M31" t="str">
        <f>IF(OR(O31, R31),Q31,P31)</f>
        <v>DEM</v>
      </c>
      <c r="N31" t="str">
        <f t="shared" si="0"/>
        <v>GOOD</v>
      </c>
      <c r="O31" t="b">
        <f>AND(G31&lt;I31,H31&lt;I31)</f>
        <v>0</v>
      </c>
      <c r="P31" t="str">
        <f>IF(H31&lt;G31,"REP", "DEM")</f>
        <v>DEM</v>
      </c>
      <c r="Q31" t="str">
        <f>IF(K30&gt;0, "DEM", IF(K30&lt;0, "REP", IF($N$1&gt;0.5, "DEM","REP")))</f>
        <v>DEM</v>
      </c>
      <c r="R31" t="b">
        <f>OR(R29,K31=0)</f>
        <v>0</v>
      </c>
      <c r="T31" t="s">
        <v>12</v>
      </c>
      <c r="U31" t="str">
        <f t="shared" si="1"/>
        <v/>
      </c>
    </row>
    <row r="32" spans="1:21" x14ac:dyDescent="0.2">
      <c r="A32">
        <v>465</v>
      </c>
      <c r="B32">
        <v>671266</v>
      </c>
      <c r="C32" s="1" t="s">
        <v>38</v>
      </c>
      <c r="D32">
        <v>15</v>
      </c>
      <c r="E32" s="2">
        <v>0.45030900000000001</v>
      </c>
      <c r="F32" s="2">
        <v>0.35714299999999999</v>
      </c>
      <c r="G32" s="2">
        <v>5.0309E-2</v>
      </c>
      <c r="H32" s="2">
        <v>0.116975</v>
      </c>
      <c r="I32" s="2">
        <v>0.1</v>
      </c>
      <c r="J32" t="s">
        <v>12</v>
      </c>
      <c r="K32">
        <v>14</v>
      </c>
      <c r="M32" t="str">
        <f>IF(OR(O32, R32),Q32,P32)</f>
        <v>DEM</v>
      </c>
      <c r="N32" t="str">
        <f t="shared" si="0"/>
        <v>GOOD</v>
      </c>
      <c r="O32" t="b">
        <f>AND(G32&lt;I32,H32&lt;I32)</f>
        <v>0</v>
      </c>
      <c r="P32" t="str">
        <f>IF(H32&lt;G32,"REP", "DEM")</f>
        <v>DEM</v>
      </c>
      <c r="Q32" t="str">
        <f>IF(K31&gt;0, "DEM", IF(K31&lt;0, "REP", IF($N$1&gt;0.5, "DEM","REP")))</f>
        <v>DEM</v>
      </c>
      <c r="R32" t="b">
        <f>OR(R30,K32=0)</f>
        <v>0</v>
      </c>
      <c r="T32" t="s">
        <v>12</v>
      </c>
      <c r="U32" t="str">
        <f t="shared" si="1"/>
        <v/>
      </c>
    </row>
    <row r="33" spans="1:21" x14ac:dyDescent="0.2">
      <c r="A33">
        <v>466</v>
      </c>
      <c r="B33">
        <v>665955</v>
      </c>
      <c r="C33" s="1" t="s">
        <v>39</v>
      </c>
      <c r="D33">
        <v>5</v>
      </c>
      <c r="E33" s="2">
        <v>0.42117500000000002</v>
      </c>
      <c r="F33" s="2">
        <v>0.25</v>
      </c>
      <c r="G33" s="2">
        <v>2.1174999999999999E-2</v>
      </c>
      <c r="H33" s="2">
        <v>0.22117500000000001</v>
      </c>
      <c r="I33" s="2">
        <v>0.25</v>
      </c>
      <c r="J33" t="s">
        <v>12</v>
      </c>
      <c r="K33">
        <v>14</v>
      </c>
      <c r="M33" t="str">
        <f>IF(OR(O33, R33),Q33,P33)</f>
        <v>DEM</v>
      </c>
      <c r="N33" t="str">
        <f t="shared" si="0"/>
        <v>GOOD</v>
      </c>
      <c r="O33" t="b">
        <f>AND(G33&lt;I33,H33&lt;I33)</f>
        <v>1</v>
      </c>
      <c r="P33" t="str">
        <f>IF(H33&lt;G33,"REP", "DEM")</f>
        <v>DEM</v>
      </c>
      <c r="Q33" t="str">
        <f>IF(K32&gt;0, "DEM", IF(K32&lt;0, "REP", IF($N$1&gt;0.5, "DEM","REP")))</f>
        <v>DEM</v>
      </c>
      <c r="R33" t="b">
        <f>OR(R31,K33=0)</f>
        <v>0</v>
      </c>
      <c r="T33" t="s">
        <v>12</v>
      </c>
      <c r="U33" t="str">
        <f t="shared" si="1"/>
        <v/>
      </c>
    </row>
    <row r="34" spans="1:21" x14ac:dyDescent="0.2">
      <c r="A34">
        <v>467</v>
      </c>
      <c r="B34">
        <v>663287</v>
      </c>
      <c r="C34" s="1" t="s">
        <v>27</v>
      </c>
      <c r="D34">
        <v>29</v>
      </c>
      <c r="E34" s="2">
        <v>0.47045900000000002</v>
      </c>
      <c r="F34" s="2">
        <v>0.39285700000000001</v>
      </c>
      <c r="G34" s="2">
        <v>5.6666000000000001E-2</v>
      </c>
      <c r="H34" s="2">
        <v>9.1148999999999994E-2</v>
      </c>
      <c r="I34" s="2">
        <v>0.1</v>
      </c>
      <c r="J34" t="s">
        <v>12</v>
      </c>
      <c r="K34">
        <v>13</v>
      </c>
      <c r="M34" t="str">
        <f>IF(OR(O34, R34),Q34,P34)</f>
        <v>DEM</v>
      </c>
      <c r="N34" t="str">
        <f t="shared" si="0"/>
        <v>GOOD</v>
      </c>
      <c r="O34" t="b">
        <f>AND(G34&lt;I34,H34&lt;I34)</f>
        <v>1</v>
      </c>
      <c r="P34" t="str">
        <f>IF(H34&lt;G34,"REP", "DEM")</f>
        <v>DEM</v>
      </c>
      <c r="Q34" t="str">
        <f>IF(K33&gt;0, "DEM", IF(K33&lt;0, "REP", IF($N$1&gt;0.5, "DEM","REP")))</f>
        <v>DEM</v>
      </c>
      <c r="R34" t="b">
        <f>OR(R32,K34=0)</f>
        <v>0</v>
      </c>
      <c r="T34" t="s">
        <v>12</v>
      </c>
      <c r="U34" t="str">
        <f t="shared" si="1"/>
        <v/>
      </c>
    </row>
    <row r="35" spans="1:21" x14ac:dyDescent="0.2">
      <c r="A35">
        <v>468</v>
      </c>
      <c r="B35">
        <v>661327</v>
      </c>
      <c r="C35" s="1" t="s">
        <v>20</v>
      </c>
      <c r="D35">
        <v>18</v>
      </c>
      <c r="E35" s="2">
        <v>0.47971200000000003</v>
      </c>
      <c r="F35" s="2">
        <v>0.29411799999999999</v>
      </c>
      <c r="G35" s="2">
        <v>0.14637900000000001</v>
      </c>
      <c r="H35" s="2">
        <v>0.201934</v>
      </c>
      <c r="I35" s="2">
        <v>0.1</v>
      </c>
      <c r="J35" t="s">
        <v>12</v>
      </c>
      <c r="K35">
        <v>13</v>
      </c>
      <c r="M35" t="str">
        <f>IF(OR(O35, R35),Q35,P35)</f>
        <v>DEM</v>
      </c>
      <c r="N35" t="str">
        <f t="shared" si="0"/>
        <v>GOOD</v>
      </c>
      <c r="O35" t="b">
        <f>AND(G35&lt;I35,H35&lt;I35)</f>
        <v>0</v>
      </c>
      <c r="P35" t="str">
        <f>IF(H35&lt;G35,"REP", "DEM")</f>
        <v>DEM</v>
      </c>
      <c r="Q35" t="str">
        <f>IF(K34&gt;0, "DEM", IF(K34&lt;0, "REP", IF($N$1&gt;0.5, "DEM","REP")))</f>
        <v>DEM</v>
      </c>
      <c r="R35" t="b">
        <f>OR(R33,K35=0)</f>
        <v>0</v>
      </c>
      <c r="T35" t="s">
        <v>12</v>
      </c>
      <c r="U35" t="str">
        <f t="shared" si="1"/>
        <v/>
      </c>
    </row>
    <row r="36" spans="1:21" x14ac:dyDescent="0.2">
      <c r="A36">
        <v>469</v>
      </c>
      <c r="B36">
        <v>660946</v>
      </c>
      <c r="C36" s="1" t="s">
        <v>22</v>
      </c>
      <c r="D36">
        <v>57</v>
      </c>
      <c r="E36" s="2">
        <v>0.58996599999999999</v>
      </c>
      <c r="F36" s="2">
        <v>0.67857100000000004</v>
      </c>
      <c r="G36" s="2">
        <v>9.4243999999999994E-2</v>
      </c>
      <c r="H36" s="2">
        <v>7.6700000000000004E-2</v>
      </c>
      <c r="I36" s="2">
        <v>0.1</v>
      </c>
      <c r="J36" t="s">
        <v>12</v>
      </c>
      <c r="K36">
        <v>12</v>
      </c>
      <c r="M36" t="str">
        <f>IF(OR(O36, R36),Q36,P36)</f>
        <v>DEM</v>
      </c>
      <c r="N36" t="str">
        <f t="shared" si="0"/>
        <v>GOOD</v>
      </c>
      <c r="O36" t="b">
        <f>AND(G36&lt;I36,H36&lt;I36)</f>
        <v>1</v>
      </c>
      <c r="P36" t="str">
        <f>IF(H36&lt;G36,"REP", "DEM")</f>
        <v>REP</v>
      </c>
      <c r="Q36" t="str">
        <f>IF(K35&gt;0, "DEM", IF(K35&lt;0, "REP", IF($N$1&gt;0.5, "DEM","REP")))</f>
        <v>DEM</v>
      </c>
      <c r="R36" t="b">
        <f>OR(R34,K36=0)</f>
        <v>0</v>
      </c>
      <c r="T36" t="s">
        <v>12</v>
      </c>
      <c r="U36" t="str">
        <f t="shared" si="1"/>
        <v/>
      </c>
    </row>
    <row r="37" spans="1:21" x14ac:dyDescent="0.2">
      <c r="A37">
        <v>470</v>
      </c>
      <c r="B37">
        <v>660102</v>
      </c>
      <c r="C37" s="1" t="s">
        <v>11</v>
      </c>
      <c r="D37">
        <v>15</v>
      </c>
      <c r="E37" s="2">
        <v>0.50931999999999999</v>
      </c>
      <c r="F37" s="2">
        <v>0.35714299999999999</v>
      </c>
      <c r="G37" s="2">
        <v>0.10932</v>
      </c>
      <c r="H37" s="2">
        <v>0.175987</v>
      </c>
      <c r="I37" s="2">
        <v>0.1</v>
      </c>
      <c r="J37" t="s">
        <v>12</v>
      </c>
      <c r="K37">
        <v>12</v>
      </c>
      <c r="M37" t="str">
        <f>IF(OR(O37, R37),Q37,P37)</f>
        <v>DEM</v>
      </c>
      <c r="N37" t="str">
        <f t="shared" si="0"/>
        <v>GOOD</v>
      </c>
      <c r="O37" t="b">
        <f>AND(G37&lt;I37,H37&lt;I37)</f>
        <v>0</v>
      </c>
      <c r="P37" t="str">
        <f>IF(H37&lt;G37,"REP", "DEM")</f>
        <v>DEM</v>
      </c>
      <c r="Q37" t="str">
        <f>IF(K36&gt;0, "DEM", IF(K36&lt;0, "REP", IF($N$1&gt;0.5, "DEM","REP")))</f>
        <v>DEM</v>
      </c>
      <c r="R37" t="b">
        <f>OR(R35,K37=0)</f>
        <v>0</v>
      </c>
      <c r="T37" t="s">
        <v>12</v>
      </c>
      <c r="U37" t="str">
        <f t="shared" si="1"/>
        <v/>
      </c>
    </row>
    <row r="38" spans="1:21" x14ac:dyDescent="0.2">
      <c r="A38">
        <v>471</v>
      </c>
      <c r="B38">
        <v>659929</v>
      </c>
      <c r="C38" s="1" t="s">
        <v>23</v>
      </c>
      <c r="D38">
        <v>20</v>
      </c>
      <c r="E38" s="2">
        <v>0.55411299999999997</v>
      </c>
      <c r="F38" s="2">
        <v>0.631579</v>
      </c>
      <c r="G38" s="2">
        <v>9.5887E-2</v>
      </c>
      <c r="H38" s="2">
        <v>4.5886999999999997E-2</v>
      </c>
      <c r="I38" s="2">
        <v>0.1</v>
      </c>
      <c r="J38" t="s">
        <v>12</v>
      </c>
      <c r="K38">
        <v>12</v>
      </c>
      <c r="M38" t="str">
        <f>IF(OR(O38, R38),Q38,P38)</f>
        <v>DEM</v>
      </c>
      <c r="N38" t="str">
        <f t="shared" si="0"/>
        <v>GOOD</v>
      </c>
      <c r="O38" t="b">
        <f>AND(G38&lt;I38,H38&lt;I38)</f>
        <v>1</v>
      </c>
      <c r="P38" t="str">
        <f>IF(H38&lt;G38,"REP", "DEM")</f>
        <v>REP</v>
      </c>
      <c r="Q38" t="str">
        <f>IF(K37&gt;0, "DEM", IF(K37&lt;0, "REP", IF($N$1&gt;0.5, "DEM","REP")))</f>
        <v>DEM</v>
      </c>
      <c r="R38" t="b">
        <f>OR(R36,K38=0)</f>
        <v>0</v>
      </c>
      <c r="T38" t="s">
        <v>12</v>
      </c>
      <c r="U38" t="str">
        <f t="shared" si="1"/>
        <v/>
      </c>
    </row>
    <row r="39" spans="1:21" x14ac:dyDescent="0.2">
      <c r="A39">
        <v>472</v>
      </c>
      <c r="B39">
        <v>658435</v>
      </c>
      <c r="C39" s="1" t="s">
        <v>14</v>
      </c>
      <c r="D39">
        <v>30</v>
      </c>
      <c r="E39" s="2">
        <v>0.68552100000000005</v>
      </c>
      <c r="F39" s="2">
        <v>0.75862099999999999</v>
      </c>
      <c r="G39" s="2">
        <v>8.1145999999999996E-2</v>
      </c>
      <c r="H39" s="2">
        <v>4.7812E-2</v>
      </c>
      <c r="I39" s="2">
        <v>0.1</v>
      </c>
      <c r="J39" t="s">
        <v>12</v>
      </c>
      <c r="K39">
        <v>11</v>
      </c>
      <c r="M39" t="str">
        <f>IF(OR(O39, R39),Q39,P39)</f>
        <v>DEM</v>
      </c>
      <c r="N39" t="str">
        <f t="shared" si="0"/>
        <v>GOOD</v>
      </c>
      <c r="O39" t="b">
        <f>AND(G39&lt;I39,H39&lt;I39)</f>
        <v>1</v>
      </c>
      <c r="P39" t="str">
        <f>IF(H39&lt;G39,"REP", "DEM")</f>
        <v>REP</v>
      </c>
      <c r="Q39" t="str">
        <f>IF(K38&gt;0, "DEM", IF(K38&lt;0, "REP", IF($N$1&gt;0.5, "DEM","REP")))</f>
        <v>DEM</v>
      </c>
      <c r="R39" t="b">
        <f>OR(R37,K39=0)</f>
        <v>0</v>
      </c>
      <c r="T39" t="s">
        <v>12</v>
      </c>
      <c r="U39" t="str">
        <f t="shared" si="1"/>
        <v/>
      </c>
    </row>
    <row r="40" spans="1:21" x14ac:dyDescent="0.2">
      <c r="A40">
        <v>473</v>
      </c>
      <c r="B40">
        <v>656378</v>
      </c>
      <c r="C40" s="1" t="s">
        <v>24</v>
      </c>
      <c r="D40">
        <v>39</v>
      </c>
      <c r="E40" s="2">
        <v>0.423813</v>
      </c>
      <c r="F40" s="2">
        <v>0.368421</v>
      </c>
      <c r="G40" s="2">
        <v>3.9197000000000003E-2</v>
      </c>
      <c r="H40" s="2">
        <v>6.4838000000000007E-2</v>
      </c>
      <c r="I40" s="2">
        <v>0.1</v>
      </c>
      <c r="J40" t="s">
        <v>12</v>
      </c>
      <c r="K40">
        <v>11</v>
      </c>
      <c r="M40" t="str">
        <f>IF(OR(O40, R40),Q40,P40)</f>
        <v>DEM</v>
      </c>
      <c r="N40" t="str">
        <f t="shared" si="0"/>
        <v>GOOD</v>
      </c>
      <c r="O40" t="b">
        <f>AND(G40&lt;I40,H40&lt;I40)</f>
        <v>1</v>
      </c>
      <c r="P40" t="str">
        <f>IF(H40&lt;G40,"REP", "DEM")</f>
        <v>DEM</v>
      </c>
      <c r="Q40" t="str">
        <f>IF(K39&gt;0, "DEM", IF(K39&lt;0, "REP", IF($N$1&gt;0.5, "DEM","REP")))</f>
        <v>DEM</v>
      </c>
      <c r="R40" t="b">
        <f>OR(R38,K40=0)</f>
        <v>0</v>
      </c>
      <c r="T40" t="s">
        <v>12</v>
      </c>
      <c r="U40" t="str">
        <f t="shared" si="1"/>
        <v/>
      </c>
    </row>
    <row r="41" spans="1:21" x14ac:dyDescent="0.2">
      <c r="A41">
        <v>474</v>
      </c>
      <c r="B41">
        <v>654325</v>
      </c>
      <c r="C41" s="1" t="s">
        <v>40</v>
      </c>
      <c r="D41">
        <v>5</v>
      </c>
      <c r="E41" s="2">
        <v>0.37630200000000003</v>
      </c>
      <c r="F41" s="2">
        <v>0</v>
      </c>
      <c r="G41" s="2">
        <v>0.17630199999999999</v>
      </c>
      <c r="H41" s="2">
        <v>0.37630200000000003</v>
      </c>
      <c r="I41" s="2">
        <v>0.25</v>
      </c>
      <c r="J41" t="s">
        <v>12</v>
      </c>
      <c r="K41">
        <v>10</v>
      </c>
      <c r="M41" t="str">
        <f>IF(OR(O41, R41),Q41,P41)</f>
        <v>DEM</v>
      </c>
      <c r="N41" t="str">
        <f t="shared" si="0"/>
        <v>GOOD</v>
      </c>
      <c r="O41" t="b">
        <f>AND(G41&lt;I41,H41&lt;I41)</f>
        <v>0</v>
      </c>
      <c r="P41" t="str">
        <f>IF(H41&lt;G41,"REP", "DEM")</f>
        <v>DEM</v>
      </c>
      <c r="Q41" t="str">
        <f>IF(K40&gt;0, "DEM", IF(K40&lt;0, "REP", IF($N$1&gt;0.5, "DEM","REP")))</f>
        <v>DEM</v>
      </c>
      <c r="R41" t="b">
        <f>OR(R39,K41=0)</f>
        <v>0</v>
      </c>
      <c r="T41" t="s">
        <v>12</v>
      </c>
      <c r="U41" t="str">
        <f t="shared" si="1"/>
        <v/>
      </c>
    </row>
    <row r="42" spans="1:21" x14ac:dyDescent="0.2">
      <c r="A42">
        <v>475</v>
      </c>
      <c r="B42">
        <v>653913</v>
      </c>
      <c r="C42" s="1" t="s">
        <v>41</v>
      </c>
      <c r="D42">
        <v>6</v>
      </c>
      <c r="E42" s="2">
        <v>0.64320900000000003</v>
      </c>
      <c r="F42" s="2">
        <v>1</v>
      </c>
      <c r="G42" s="2">
        <v>0.35679100000000002</v>
      </c>
      <c r="H42" s="2">
        <v>0.19012399999999999</v>
      </c>
      <c r="I42" s="2">
        <v>0.2</v>
      </c>
      <c r="J42" t="s">
        <v>15</v>
      </c>
      <c r="K42">
        <v>11</v>
      </c>
      <c r="M42" t="str">
        <f>IF(OR(O42, R42),Q42,P42)</f>
        <v>REP</v>
      </c>
      <c r="N42" t="str">
        <f t="shared" si="0"/>
        <v>GOOD</v>
      </c>
      <c r="O42" t="b">
        <f>AND(G42&lt;I42,H42&lt;I42)</f>
        <v>0</v>
      </c>
      <c r="P42" t="str">
        <f>IF(H42&lt;G42,"REP", "DEM")</f>
        <v>REP</v>
      </c>
      <c r="Q42" t="str">
        <f>IF(K41&gt;0, "DEM", IF(K41&lt;0, "REP", IF($N$1&gt;0.5, "DEM","REP")))</f>
        <v>DEM</v>
      </c>
      <c r="R42" t="b">
        <f>OR(R40,K42=0)</f>
        <v>0</v>
      </c>
      <c r="T42" t="s">
        <v>15</v>
      </c>
      <c r="U42" t="str">
        <f t="shared" si="1"/>
        <v/>
      </c>
    </row>
    <row r="43" spans="1:21" x14ac:dyDescent="0.2">
      <c r="A43">
        <v>476</v>
      </c>
      <c r="B43">
        <v>653287</v>
      </c>
      <c r="C43" s="1" t="s">
        <v>26</v>
      </c>
      <c r="D43">
        <v>20</v>
      </c>
      <c r="E43" s="2">
        <v>0.50758300000000001</v>
      </c>
      <c r="F43" s="2">
        <v>0.31578899999999999</v>
      </c>
      <c r="G43" s="2">
        <v>0.157583</v>
      </c>
      <c r="H43" s="2">
        <v>0.20758299999999999</v>
      </c>
      <c r="I43" s="2">
        <v>0.1</v>
      </c>
      <c r="J43" t="s">
        <v>12</v>
      </c>
      <c r="K43">
        <v>10</v>
      </c>
      <c r="M43" t="str">
        <f>IF(OR(O43, R43),Q43,P43)</f>
        <v>DEM</v>
      </c>
      <c r="N43" t="str">
        <f t="shared" si="0"/>
        <v>GOOD</v>
      </c>
      <c r="O43" t="b">
        <f>AND(G43&lt;I43,H43&lt;I43)</f>
        <v>0</v>
      </c>
      <c r="P43" t="str">
        <f>IF(H43&lt;G43,"REP", "DEM")</f>
        <v>DEM</v>
      </c>
      <c r="Q43" t="str">
        <f>IF(K42&gt;0, "DEM", IF(K42&lt;0, "REP", IF($N$1&gt;0.5, "DEM","REP")))</f>
        <v>DEM</v>
      </c>
      <c r="R43" t="b">
        <f>OR(R41,K43=0)</f>
        <v>0</v>
      </c>
      <c r="T43" t="s">
        <v>12</v>
      </c>
      <c r="U43" t="str">
        <f t="shared" si="1"/>
        <v/>
      </c>
    </row>
    <row r="44" spans="1:21" x14ac:dyDescent="0.2">
      <c r="A44">
        <v>477</v>
      </c>
      <c r="B44">
        <v>652855</v>
      </c>
      <c r="C44" s="1" t="s">
        <v>16</v>
      </c>
      <c r="D44">
        <v>14</v>
      </c>
      <c r="E44" s="2">
        <v>0.55643699999999996</v>
      </c>
      <c r="F44" s="2">
        <v>0.538462</v>
      </c>
      <c r="G44" s="2">
        <v>1.4992E-2</v>
      </c>
      <c r="H44" s="2">
        <v>5.6437000000000001E-2</v>
      </c>
      <c r="I44" s="2">
        <v>0.1</v>
      </c>
      <c r="J44" t="s">
        <v>12</v>
      </c>
      <c r="K44">
        <v>10</v>
      </c>
      <c r="M44" t="str">
        <f>IF(OR(O44, R44),Q44,P44)</f>
        <v>DEM</v>
      </c>
      <c r="N44" t="str">
        <f t="shared" si="0"/>
        <v>GOOD</v>
      </c>
      <c r="O44" t="b">
        <f>AND(G44&lt;I44,H44&lt;I44)</f>
        <v>1</v>
      </c>
      <c r="P44" t="str">
        <f>IF(H44&lt;G44,"REP", "DEM")</f>
        <v>DEM</v>
      </c>
      <c r="Q44" t="str">
        <f>IF(K43&gt;0, "DEM", IF(K43&lt;0, "REP", IF($N$1&gt;0.5, "DEM","REP")))</f>
        <v>DEM</v>
      </c>
      <c r="R44" t="b">
        <f>OR(R42,K44=0)</f>
        <v>0</v>
      </c>
      <c r="T44" t="s">
        <v>12</v>
      </c>
      <c r="U44" t="str">
        <f t="shared" si="1"/>
        <v/>
      </c>
    </row>
    <row r="45" spans="1:21" x14ac:dyDescent="0.2">
      <c r="A45">
        <v>478</v>
      </c>
      <c r="B45">
        <v>649450</v>
      </c>
      <c r="C45" s="1" t="s">
        <v>22</v>
      </c>
      <c r="D45">
        <v>58</v>
      </c>
      <c r="E45" s="2">
        <v>0.58996599999999999</v>
      </c>
      <c r="F45" s="2">
        <v>0.68421100000000001</v>
      </c>
      <c r="G45" s="2">
        <v>9.9689E-2</v>
      </c>
      <c r="H45" s="2">
        <v>8.2447999999999994E-2</v>
      </c>
      <c r="I45" s="2">
        <v>0.1</v>
      </c>
      <c r="J45" t="s">
        <v>12</v>
      </c>
      <c r="K45">
        <v>9</v>
      </c>
      <c r="M45" t="str">
        <f>IF(OR(O45, R45),Q45,P45)</f>
        <v>DEM</v>
      </c>
      <c r="N45" t="str">
        <f t="shared" si="0"/>
        <v>GOOD</v>
      </c>
      <c r="O45" t="b">
        <f>AND(G45&lt;I45,H45&lt;I45)</f>
        <v>1</v>
      </c>
      <c r="P45" t="str">
        <f>IF(H45&lt;G45,"REP", "DEM")</f>
        <v>REP</v>
      </c>
      <c r="Q45" t="str">
        <f>IF(K44&gt;0, "DEM", IF(K44&lt;0, "REP", IF($N$1&gt;0.5, "DEM","REP")))</f>
        <v>DEM</v>
      </c>
      <c r="R45" t="b">
        <f>OR(R43,K45=0)</f>
        <v>0</v>
      </c>
      <c r="T45" t="s">
        <v>12</v>
      </c>
      <c r="U45" t="str">
        <f t="shared" si="1"/>
        <v/>
      </c>
    </row>
    <row r="46" spans="1:21" x14ac:dyDescent="0.2">
      <c r="A46">
        <v>479</v>
      </c>
      <c r="B46">
        <v>643908</v>
      </c>
      <c r="C46" s="1" t="s">
        <v>42</v>
      </c>
      <c r="D46">
        <v>11</v>
      </c>
      <c r="E46" s="2">
        <v>0.54443799999999998</v>
      </c>
      <c r="F46" s="2">
        <v>0.6</v>
      </c>
      <c r="G46" s="2">
        <v>9.1925000000000007E-2</v>
      </c>
      <c r="H46" s="2">
        <v>1.016E-3</v>
      </c>
      <c r="I46" s="2">
        <v>0.1</v>
      </c>
      <c r="J46" t="s">
        <v>12</v>
      </c>
      <c r="K46">
        <v>9</v>
      </c>
      <c r="M46" t="str">
        <f>IF(OR(O46, R46),Q46,P46)</f>
        <v>DEM</v>
      </c>
      <c r="N46" t="str">
        <f t="shared" si="0"/>
        <v>GOOD</v>
      </c>
      <c r="O46" t="b">
        <f>AND(G46&lt;I46,H46&lt;I46)</f>
        <v>1</v>
      </c>
      <c r="P46" t="str">
        <f>IF(H46&lt;G46,"REP", "DEM")</f>
        <v>REP</v>
      </c>
      <c r="Q46" t="str">
        <f>IF(K45&gt;0, "DEM", IF(K45&lt;0, "REP", IF($N$1&gt;0.5, "DEM","REP")))</f>
        <v>DEM</v>
      </c>
      <c r="R46" t="b">
        <f>OR(R44,K46=0)</f>
        <v>0</v>
      </c>
      <c r="T46" t="s">
        <v>12</v>
      </c>
      <c r="U46" t="str">
        <f t="shared" si="1"/>
        <v/>
      </c>
    </row>
    <row r="47" spans="1:21" x14ac:dyDescent="0.2">
      <c r="A47">
        <v>480</v>
      </c>
      <c r="B47">
        <v>643534</v>
      </c>
      <c r="C47" s="1" t="s">
        <v>21</v>
      </c>
      <c r="D47">
        <v>13</v>
      </c>
      <c r="E47" s="2">
        <v>0.490396</v>
      </c>
      <c r="F47" s="2">
        <v>0.33333299999999999</v>
      </c>
      <c r="G47" s="2">
        <v>0.105781</v>
      </c>
      <c r="H47" s="2">
        <v>0.18270400000000001</v>
      </c>
      <c r="I47" s="2">
        <v>0.1</v>
      </c>
      <c r="J47" t="s">
        <v>12</v>
      </c>
      <c r="K47">
        <v>8</v>
      </c>
      <c r="M47" t="str">
        <f>IF(OR(O47, R47),Q47,P47)</f>
        <v>DEM</v>
      </c>
      <c r="N47" t="str">
        <f t="shared" si="0"/>
        <v>GOOD</v>
      </c>
      <c r="O47" t="b">
        <f>AND(G47&lt;I47,H47&lt;I47)</f>
        <v>0</v>
      </c>
      <c r="P47" t="str">
        <f>IF(H47&lt;G47,"REP", "DEM")</f>
        <v>DEM</v>
      </c>
      <c r="Q47" t="str">
        <f>IF(K46&gt;0, "DEM", IF(K46&lt;0, "REP", IF($N$1&gt;0.5, "DEM","REP")))</f>
        <v>DEM</v>
      </c>
      <c r="R47" t="b">
        <f>OR(R45,K47=0)</f>
        <v>0</v>
      </c>
      <c r="T47" t="s">
        <v>12</v>
      </c>
      <c r="U47" t="str">
        <f t="shared" si="1"/>
        <v/>
      </c>
    </row>
    <row r="48" spans="1:21" x14ac:dyDescent="0.2">
      <c r="A48">
        <v>481</v>
      </c>
      <c r="B48">
        <v>642378</v>
      </c>
      <c r="C48" s="1" t="s">
        <v>43</v>
      </c>
      <c r="D48">
        <v>3</v>
      </c>
      <c r="E48" s="2">
        <v>0.33863300000000002</v>
      </c>
      <c r="F48" s="2">
        <v>0</v>
      </c>
      <c r="G48" s="2">
        <v>5.3E-3</v>
      </c>
      <c r="H48" s="2">
        <v>0.33863300000000002</v>
      </c>
      <c r="I48" s="2">
        <v>0.5</v>
      </c>
      <c r="J48" t="s">
        <v>12</v>
      </c>
      <c r="K48">
        <v>8</v>
      </c>
      <c r="M48" t="str">
        <f>IF(OR(O48, R48),Q48,P48)</f>
        <v>DEM</v>
      </c>
      <c r="N48" t="str">
        <f t="shared" si="0"/>
        <v>GOOD</v>
      </c>
      <c r="O48" t="b">
        <f>AND(G48&lt;I48,H48&lt;I48)</f>
        <v>1</v>
      </c>
      <c r="P48" t="str">
        <f>IF(H48&lt;G48,"REP", "DEM")</f>
        <v>DEM</v>
      </c>
      <c r="Q48" t="str">
        <f>IF(K47&gt;0, "DEM", IF(K47&lt;0, "REP", IF($N$1&gt;0.5, "DEM","REP")))</f>
        <v>DEM</v>
      </c>
      <c r="R48" t="b">
        <f>OR(R46,K48=0)</f>
        <v>0</v>
      </c>
      <c r="T48" t="s">
        <v>12</v>
      </c>
      <c r="U48" t="str">
        <f t="shared" si="1"/>
        <v/>
      </c>
    </row>
    <row r="49" spans="1:21" x14ac:dyDescent="0.2">
      <c r="A49">
        <v>482</v>
      </c>
      <c r="B49">
        <v>641825</v>
      </c>
      <c r="C49" s="1" t="s">
        <v>44</v>
      </c>
      <c r="D49">
        <v>8</v>
      </c>
      <c r="E49" s="2">
        <v>0.38629200000000002</v>
      </c>
      <c r="F49" s="2">
        <v>0.14285700000000001</v>
      </c>
      <c r="G49" s="2">
        <v>0.136292</v>
      </c>
      <c r="H49" s="2">
        <v>0.26129200000000002</v>
      </c>
      <c r="I49" s="2">
        <v>0.14285700000000001</v>
      </c>
      <c r="J49" t="s">
        <v>12</v>
      </c>
      <c r="K49">
        <v>7</v>
      </c>
      <c r="M49" t="str">
        <f>IF(OR(O49, R49),Q49,P49)</f>
        <v>DEM</v>
      </c>
      <c r="N49" t="str">
        <f t="shared" si="0"/>
        <v>GOOD</v>
      </c>
      <c r="O49" t="b">
        <f>AND(G49&lt;I49,H49&lt;I49)</f>
        <v>0</v>
      </c>
      <c r="P49" t="str">
        <f>IF(H49&lt;G49,"REP", "DEM")</f>
        <v>DEM</v>
      </c>
      <c r="Q49" t="str">
        <f>IF(K48&gt;0, "DEM", IF(K48&lt;0, "REP", IF($N$1&gt;0.5, "DEM","REP")))</f>
        <v>DEM</v>
      </c>
      <c r="R49" t="b">
        <f>OR(R47,K49=0)</f>
        <v>0</v>
      </c>
      <c r="T49" t="s">
        <v>12</v>
      </c>
      <c r="U49" t="str">
        <f t="shared" si="1"/>
        <v/>
      </c>
    </row>
    <row r="50" spans="1:21" x14ac:dyDescent="0.2">
      <c r="A50">
        <v>483</v>
      </c>
      <c r="B50">
        <v>640796</v>
      </c>
      <c r="C50" s="1" t="s">
        <v>27</v>
      </c>
      <c r="D50">
        <v>30</v>
      </c>
      <c r="E50" s="2">
        <v>0.47045900000000002</v>
      </c>
      <c r="F50" s="2">
        <v>0.41379300000000002</v>
      </c>
      <c r="G50" s="2">
        <v>3.7125999999999999E-2</v>
      </c>
      <c r="H50" s="2">
        <v>7.0458999999999994E-2</v>
      </c>
      <c r="I50" s="2">
        <v>0.1</v>
      </c>
      <c r="J50" t="s">
        <v>12</v>
      </c>
      <c r="K50">
        <v>7</v>
      </c>
      <c r="M50" t="str">
        <f>IF(OR(O50, R50),Q50,P50)</f>
        <v>DEM</v>
      </c>
      <c r="N50" t="str">
        <f t="shared" si="0"/>
        <v>GOOD</v>
      </c>
      <c r="O50" t="b">
        <f>AND(G50&lt;I50,H50&lt;I50)</f>
        <v>1</v>
      </c>
      <c r="P50" t="str">
        <f>IF(H50&lt;G50,"REP", "DEM")</f>
        <v>DEM</v>
      </c>
      <c r="Q50" t="str">
        <f>IF(K49&gt;0, "DEM", IF(K49&lt;0, "REP", IF($N$1&gt;0.5, "DEM","REP")))</f>
        <v>DEM</v>
      </c>
      <c r="R50" t="b">
        <f>OR(R48,K50=0)</f>
        <v>0</v>
      </c>
      <c r="T50" t="s">
        <v>12</v>
      </c>
      <c r="U50" t="str">
        <f t="shared" si="1"/>
        <v/>
      </c>
    </row>
    <row r="51" spans="1:21" x14ac:dyDescent="0.2">
      <c r="A51">
        <v>484</v>
      </c>
      <c r="B51">
        <v>640368</v>
      </c>
      <c r="C51" s="1" t="s">
        <v>45</v>
      </c>
      <c r="D51">
        <v>5</v>
      </c>
      <c r="E51" s="2">
        <v>0.33825300000000003</v>
      </c>
      <c r="F51" s="2">
        <v>0</v>
      </c>
      <c r="G51" s="2">
        <v>0.13825299999999999</v>
      </c>
      <c r="H51" s="2">
        <v>0.33825300000000003</v>
      </c>
      <c r="I51" s="2">
        <v>0.25</v>
      </c>
      <c r="J51" t="s">
        <v>12</v>
      </c>
      <c r="K51">
        <v>6</v>
      </c>
      <c r="M51" t="str">
        <f>IF(OR(O51, R51),Q51,P51)</f>
        <v>DEM</v>
      </c>
      <c r="N51" t="str">
        <f t="shared" si="0"/>
        <v>GOOD</v>
      </c>
      <c r="O51" t="b">
        <f>AND(G51&lt;I51,H51&lt;I51)</f>
        <v>0</v>
      </c>
      <c r="P51" t="str">
        <f>IF(H51&lt;G51,"REP", "DEM")</f>
        <v>DEM</v>
      </c>
      <c r="Q51" t="str">
        <f>IF(K50&gt;0, "DEM", IF(K50&lt;0, "REP", IF($N$1&gt;0.5, "DEM","REP")))</f>
        <v>DEM</v>
      </c>
      <c r="R51" t="b">
        <f>OR(R49,K51=0)</f>
        <v>0</v>
      </c>
      <c r="T51" t="s">
        <v>12</v>
      </c>
      <c r="U51" t="str">
        <f t="shared" si="1"/>
        <v/>
      </c>
    </row>
    <row r="52" spans="1:21" x14ac:dyDescent="0.2">
      <c r="A52">
        <v>485</v>
      </c>
      <c r="B52">
        <v>639793</v>
      </c>
      <c r="C52" s="1" t="s">
        <v>30</v>
      </c>
      <c r="D52">
        <v>16</v>
      </c>
      <c r="E52" s="2">
        <v>0.52731499999999998</v>
      </c>
      <c r="F52" s="2">
        <v>0.4</v>
      </c>
      <c r="G52" s="2">
        <v>8.9815000000000006E-2</v>
      </c>
      <c r="H52" s="2">
        <v>0.15231500000000001</v>
      </c>
      <c r="I52" s="2">
        <v>0.1</v>
      </c>
      <c r="J52" t="s">
        <v>12</v>
      </c>
      <c r="K52">
        <v>6</v>
      </c>
      <c r="M52" t="str">
        <f>IF(OR(O52, R52),Q52,P52)</f>
        <v>DEM</v>
      </c>
      <c r="N52" t="str">
        <f t="shared" si="0"/>
        <v>GOOD</v>
      </c>
      <c r="O52" t="b">
        <f>AND(G52&lt;I52,H52&lt;I52)</f>
        <v>0</v>
      </c>
      <c r="P52" t="str">
        <f>IF(H52&lt;G52,"REP", "DEM")</f>
        <v>DEM</v>
      </c>
      <c r="Q52" t="str">
        <f>IF(K51&gt;0, "DEM", IF(K51&lt;0, "REP", IF($N$1&gt;0.5, "DEM","REP")))</f>
        <v>DEM</v>
      </c>
      <c r="R52" t="b">
        <f>OR(R50,K52=0)</f>
        <v>0</v>
      </c>
      <c r="T52" t="s">
        <v>15</v>
      </c>
      <c r="U52" t="str">
        <f t="shared" si="1"/>
        <v>DEM</v>
      </c>
    </row>
    <row r="53" spans="1:21" x14ac:dyDescent="0.2">
      <c r="A53">
        <v>486</v>
      </c>
      <c r="B53">
        <v>639758</v>
      </c>
      <c r="C53" s="1" t="s">
        <v>24</v>
      </c>
      <c r="D53">
        <v>40</v>
      </c>
      <c r="E53" s="2">
        <v>0.423813</v>
      </c>
      <c r="F53" s="2">
        <v>0.38461499999999998</v>
      </c>
      <c r="G53" s="2">
        <v>2.3813000000000001E-2</v>
      </c>
      <c r="H53" s="2">
        <v>4.8813000000000002E-2</v>
      </c>
      <c r="I53" s="2">
        <v>0.1</v>
      </c>
      <c r="J53" t="s">
        <v>12</v>
      </c>
      <c r="K53">
        <v>5</v>
      </c>
      <c r="M53" t="str">
        <f>IF(OR(O53, R53),Q53,P53)</f>
        <v>DEM</v>
      </c>
      <c r="N53" t="str">
        <f t="shared" si="0"/>
        <v>GOOD</v>
      </c>
      <c r="O53" t="b">
        <f>AND(G53&lt;I53,H53&lt;I53)</f>
        <v>1</v>
      </c>
      <c r="P53" t="str">
        <f>IF(H53&lt;G53,"REP", "DEM")</f>
        <v>DEM</v>
      </c>
      <c r="Q53" t="str">
        <f>IF(K52&gt;0, "DEM", IF(K52&lt;0, "REP", IF($N$1&gt;0.5, "DEM","REP")))</f>
        <v>DEM</v>
      </c>
      <c r="R53" t="b">
        <f>OR(R51,K53=0)</f>
        <v>0</v>
      </c>
      <c r="T53" t="s">
        <v>12</v>
      </c>
      <c r="U53" t="str">
        <f t="shared" si="1"/>
        <v/>
      </c>
    </row>
    <row r="54" spans="1:21" x14ac:dyDescent="0.2">
      <c r="A54">
        <v>487</v>
      </c>
      <c r="B54">
        <v>638348</v>
      </c>
      <c r="C54" s="1" t="s">
        <v>22</v>
      </c>
      <c r="D54">
        <v>59</v>
      </c>
      <c r="E54" s="2">
        <v>0.58996599999999999</v>
      </c>
      <c r="F54" s="2">
        <v>0.68965500000000002</v>
      </c>
      <c r="G54" s="2">
        <v>0.104949</v>
      </c>
      <c r="H54" s="2">
        <v>8.7999999999999995E-2</v>
      </c>
      <c r="I54" s="2">
        <v>0.1</v>
      </c>
      <c r="J54" t="s">
        <v>15</v>
      </c>
      <c r="K54">
        <v>6</v>
      </c>
      <c r="M54" t="str">
        <f>IF(OR(O54, R54),Q54,P54)</f>
        <v>REP</v>
      </c>
      <c r="N54" t="str">
        <f t="shared" si="0"/>
        <v>GOOD</v>
      </c>
      <c r="O54" t="b">
        <f>AND(G54&lt;I54,H54&lt;I54)</f>
        <v>0</v>
      </c>
      <c r="P54" t="str">
        <f>IF(H54&lt;G54,"REP", "DEM")</f>
        <v>REP</v>
      </c>
      <c r="Q54" t="str">
        <f>IF(K53&gt;0, "DEM", IF(K53&lt;0, "REP", IF($N$1&gt;0.5, "DEM","REP")))</f>
        <v>DEM</v>
      </c>
      <c r="R54" t="b">
        <f>OR(R52,K54=0)</f>
        <v>0</v>
      </c>
      <c r="T54" t="s">
        <v>15</v>
      </c>
      <c r="U54" t="str">
        <f t="shared" si="1"/>
        <v/>
      </c>
    </row>
    <row r="55" spans="1:21" x14ac:dyDescent="0.2">
      <c r="A55">
        <v>488</v>
      </c>
      <c r="B55">
        <v>637016</v>
      </c>
      <c r="C55" s="1" t="s">
        <v>46</v>
      </c>
      <c r="D55">
        <v>2</v>
      </c>
      <c r="E55" s="2">
        <v>0.65825500000000003</v>
      </c>
      <c r="F55" s="2">
        <v>1</v>
      </c>
      <c r="G55" s="2">
        <v>0.34174500000000002</v>
      </c>
      <c r="H55" s="2">
        <v>0.15825500000000001</v>
      </c>
      <c r="I55" s="2">
        <v>1</v>
      </c>
      <c r="J55" t="s">
        <v>12</v>
      </c>
      <c r="K55">
        <v>5</v>
      </c>
      <c r="M55" t="str">
        <f>IF(OR(O55, R55),Q55,P55)</f>
        <v>DEM</v>
      </c>
      <c r="N55" t="str">
        <f t="shared" si="0"/>
        <v>GOOD</v>
      </c>
      <c r="O55" t="b">
        <f>AND(G55&lt;I55,H55&lt;I55)</f>
        <v>1</v>
      </c>
      <c r="P55" t="str">
        <f>IF(H55&lt;G55,"REP", "DEM")</f>
        <v>REP</v>
      </c>
      <c r="Q55" t="str">
        <f>IF(K54&gt;0, "DEM", IF(K54&lt;0, "REP", IF($N$1&gt;0.5, "DEM","REP")))</f>
        <v>DEM</v>
      </c>
      <c r="R55" t="b">
        <f>OR(R53,K55=0)</f>
        <v>0</v>
      </c>
      <c r="T55" t="s">
        <v>12</v>
      </c>
      <c r="U55" t="str">
        <f t="shared" si="1"/>
        <v/>
      </c>
    </row>
    <row r="56" spans="1:21" x14ac:dyDescent="0.2">
      <c r="A56">
        <v>489</v>
      </c>
      <c r="B56">
        <v>636841</v>
      </c>
      <c r="C56" s="1" t="s">
        <v>14</v>
      </c>
      <c r="D56">
        <v>31</v>
      </c>
      <c r="E56" s="2">
        <v>0.68552100000000005</v>
      </c>
      <c r="F56" s="2">
        <v>0.76666699999999999</v>
      </c>
      <c r="G56" s="2">
        <v>8.8673000000000002E-2</v>
      </c>
      <c r="H56" s="2">
        <v>5.6413999999999999E-2</v>
      </c>
      <c r="I56" s="2">
        <v>0.1</v>
      </c>
      <c r="J56" t="s">
        <v>12</v>
      </c>
      <c r="K56">
        <v>5</v>
      </c>
      <c r="M56" t="str">
        <f>IF(OR(O56, R56),Q56,P56)</f>
        <v>DEM</v>
      </c>
      <c r="N56" t="str">
        <f t="shared" si="0"/>
        <v>GOOD</v>
      </c>
      <c r="O56" t="b">
        <f>AND(G56&lt;I56,H56&lt;I56)</f>
        <v>1</v>
      </c>
      <c r="P56" t="str">
        <f>IF(H56&lt;G56,"REP", "DEM")</f>
        <v>REP</v>
      </c>
      <c r="Q56" t="str">
        <f>IF(K55&gt;0, "DEM", IF(K55&lt;0, "REP", IF($N$1&gt;0.5, "DEM","REP")))</f>
        <v>DEM</v>
      </c>
      <c r="R56" t="b">
        <f>OR(R54,K56=0)</f>
        <v>0</v>
      </c>
      <c r="T56" t="s">
        <v>15</v>
      </c>
      <c r="U56" t="str">
        <f t="shared" si="1"/>
        <v>DEM</v>
      </c>
    </row>
    <row r="57" spans="1:21" x14ac:dyDescent="0.2">
      <c r="A57">
        <v>490</v>
      </c>
      <c r="B57">
        <v>633665</v>
      </c>
      <c r="C57" s="1" t="s">
        <v>13</v>
      </c>
      <c r="D57">
        <v>10</v>
      </c>
      <c r="E57" s="2">
        <v>0.43340800000000002</v>
      </c>
      <c r="F57" s="2">
        <v>0.33333299999999999</v>
      </c>
      <c r="G57" s="2">
        <v>3.3408E-2</v>
      </c>
      <c r="H57" s="2">
        <v>0.133408</v>
      </c>
      <c r="I57" s="2">
        <v>0.111111</v>
      </c>
      <c r="J57" t="s">
        <v>12</v>
      </c>
      <c r="K57">
        <v>4</v>
      </c>
      <c r="M57" t="str">
        <f>IF(OR(O57, R57),Q57,P57)</f>
        <v>DEM</v>
      </c>
      <c r="N57" t="str">
        <f t="shared" si="0"/>
        <v>GOOD</v>
      </c>
      <c r="O57" t="b">
        <f>AND(G57&lt;I57,H57&lt;I57)</f>
        <v>0</v>
      </c>
      <c r="P57" t="str">
        <f>IF(H57&lt;G57,"REP", "DEM")</f>
        <v>DEM</v>
      </c>
      <c r="Q57" t="str">
        <f>IF(K56&gt;0, "DEM", IF(K56&lt;0, "REP", IF($N$1&gt;0.5, "DEM","REP")))</f>
        <v>DEM</v>
      </c>
      <c r="R57" t="b">
        <f>OR(R55,K57=0)</f>
        <v>0</v>
      </c>
      <c r="T57" t="s">
        <v>12</v>
      </c>
      <c r="U57" t="str">
        <f t="shared" si="1"/>
        <v/>
      </c>
    </row>
    <row r="58" spans="1:21" x14ac:dyDescent="0.2">
      <c r="A58">
        <v>491</v>
      </c>
      <c r="B58">
        <v>627912</v>
      </c>
      <c r="C58" s="1" t="s">
        <v>38</v>
      </c>
      <c r="D58">
        <v>16</v>
      </c>
      <c r="E58" s="2">
        <v>0.45030900000000001</v>
      </c>
      <c r="F58" s="2">
        <v>0.4</v>
      </c>
      <c r="G58" s="2">
        <v>1.2808999999999999E-2</v>
      </c>
      <c r="H58" s="2">
        <v>7.5309000000000001E-2</v>
      </c>
      <c r="I58" s="2">
        <v>0.1</v>
      </c>
      <c r="J58" t="s">
        <v>12</v>
      </c>
      <c r="K58">
        <v>4</v>
      </c>
      <c r="M58" t="str">
        <f>IF(OR(O58, R58),Q58,P58)</f>
        <v>DEM</v>
      </c>
      <c r="N58" t="str">
        <f t="shared" si="0"/>
        <v>GOOD</v>
      </c>
      <c r="O58" t="b">
        <f>AND(G58&lt;I58,H58&lt;I58)</f>
        <v>1</v>
      </c>
      <c r="P58" t="str">
        <f>IF(H58&lt;G58,"REP", "DEM")</f>
        <v>DEM</v>
      </c>
      <c r="Q58" t="str">
        <f>IF(K57&gt;0, "DEM", IF(K57&lt;0, "REP", IF($N$1&gt;0.5, "DEM","REP")))</f>
        <v>DEM</v>
      </c>
      <c r="R58" t="b">
        <f>OR(R56,K58=0)</f>
        <v>0</v>
      </c>
      <c r="T58" t="s">
        <v>15</v>
      </c>
      <c r="U58" t="str">
        <f t="shared" si="1"/>
        <v>DEM</v>
      </c>
    </row>
    <row r="59" spans="1:21" x14ac:dyDescent="0.2">
      <c r="A59">
        <v>492</v>
      </c>
      <c r="B59">
        <v>627717</v>
      </c>
      <c r="C59" s="1" t="s">
        <v>23</v>
      </c>
      <c r="D59">
        <v>21</v>
      </c>
      <c r="E59" s="2">
        <v>0.55411299999999997</v>
      </c>
      <c r="F59" s="2">
        <v>0.65</v>
      </c>
      <c r="G59" s="2">
        <v>0.112554</v>
      </c>
      <c r="H59" s="2">
        <v>6.4935000000000007E-2</v>
      </c>
      <c r="I59" s="2">
        <v>0.1</v>
      </c>
      <c r="J59" t="s">
        <v>15</v>
      </c>
      <c r="K59">
        <v>4</v>
      </c>
      <c r="M59" t="str">
        <f>IF(OR(O59, R59),Q59,P59)</f>
        <v>REP</v>
      </c>
      <c r="N59" t="str">
        <f t="shared" si="0"/>
        <v>GOOD</v>
      </c>
      <c r="O59" t="b">
        <f>AND(G59&lt;I59,H59&lt;I59)</f>
        <v>0</v>
      </c>
      <c r="P59" t="str">
        <f>IF(H59&lt;G59,"REP", "DEM")</f>
        <v>REP</v>
      </c>
      <c r="Q59" t="str">
        <f>IF(K58&gt;0, "DEM", IF(K58&lt;0, "REP", IF($N$1&gt;0.5, "DEM","REP")))</f>
        <v>DEM</v>
      </c>
      <c r="R59" t="b">
        <f>OR(R57,K59=0)</f>
        <v>0</v>
      </c>
      <c r="T59" t="s">
        <v>12</v>
      </c>
      <c r="U59" t="str">
        <f t="shared" si="1"/>
        <v>REP</v>
      </c>
    </row>
    <row r="60" spans="1:21" x14ac:dyDescent="0.2">
      <c r="A60">
        <v>493</v>
      </c>
      <c r="B60">
        <v>627619</v>
      </c>
      <c r="C60" s="1" t="s">
        <v>22</v>
      </c>
      <c r="D60">
        <v>60</v>
      </c>
      <c r="E60" s="2">
        <v>0.58996599999999999</v>
      </c>
      <c r="F60" s="2">
        <v>0.67796599999999996</v>
      </c>
      <c r="G60" s="2">
        <v>9.3367000000000006E-2</v>
      </c>
      <c r="H60" s="2">
        <v>7.6700000000000004E-2</v>
      </c>
      <c r="I60" s="2">
        <v>0.1</v>
      </c>
      <c r="J60" t="s">
        <v>12</v>
      </c>
      <c r="K60">
        <v>4</v>
      </c>
      <c r="M60" t="str">
        <f>IF(OR(O60, R60),Q60,P60)</f>
        <v>DEM</v>
      </c>
      <c r="N60" t="str">
        <f t="shared" si="0"/>
        <v>GOOD</v>
      </c>
      <c r="O60" t="b">
        <f>AND(G60&lt;I60,H60&lt;I60)</f>
        <v>1</v>
      </c>
      <c r="P60" t="str">
        <f>IF(H60&lt;G60,"REP", "DEM")</f>
        <v>REP</v>
      </c>
      <c r="Q60" t="str">
        <f>IF(K59&gt;0, "DEM", IF(K59&lt;0, "REP", IF($N$1&gt;0.5, "DEM","REP")))</f>
        <v>DEM</v>
      </c>
      <c r="R60" t="b">
        <f>OR(R58,K60=0)</f>
        <v>0</v>
      </c>
      <c r="T60" t="s">
        <v>15</v>
      </c>
      <c r="U60" t="str">
        <f t="shared" si="1"/>
        <v>DEM</v>
      </c>
    </row>
    <row r="61" spans="1:21" x14ac:dyDescent="0.2">
      <c r="A61">
        <v>494</v>
      </c>
      <c r="B61">
        <v>626364</v>
      </c>
      <c r="C61" s="1" t="s">
        <v>47</v>
      </c>
      <c r="D61">
        <v>9</v>
      </c>
      <c r="E61" s="2">
        <v>0.563249</v>
      </c>
      <c r="F61" s="2">
        <v>0.625</v>
      </c>
      <c r="G61" s="2">
        <v>0.103418</v>
      </c>
      <c r="H61" s="2">
        <v>7.6930000000000002E-3</v>
      </c>
      <c r="I61" s="2">
        <v>0.125</v>
      </c>
      <c r="J61" t="s">
        <v>12</v>
      </c>
      <c r="K61">
        <v>3</v>
      </c>
      <c r="M61" t="str">
        <f>IF(OR(O61, R61),Q61,P61)</f>
        <v>DEM</v>
      </c>
      <c r="N61" t="str">
        <f t="shared" si="0"/>
        <v>GOOD</v>
      </c>
      <c r="O61" t="b">
        <f>AND(G61&lt;I61,H61&lt;I61)</f>
        <v>1</v>
      </c>
      <c r="P61" t="str">
        <f>IF(H61&lt;G61,"REP", "DEM")</f>
        <v>REP</v>
      </c>
      <c r="Q61" t="str">
        <f>IF(K60&gt;0, "DEM", IF(K60&lt;0, "REP", IF($N$1&gt;0.5, "DEM","REP")))</f>
        <v>DEM</v>
      </c>
      <c r="R61" t="b">
        <f>OR(R59,K61=0)</f>
        <v>0</v>
      </c>
      <c r="T61" t="s">
        <v>12</v>
      </c>
      <c r="U61" t="str">
        <f t="shared" si="1"/>
        <v/>
      </c>
    </row>
    <row r="62" spans="1:21" x14ac:dyDescent="0.2">
      <c r="A62">
        <v>495</v>
      </c>
      <c r="B62">
        <v>625553</v>
      </c>
      <c r="C62" s="1" t="s">
        <v>20</v>
      </c>
      <c r="D62">
        <v>19</v>
      </c>
      <c r="E62" s="2">
        <v>0.47971200000000003</v>
      </c>
      <c r="F62" s="2">
        <v>0.33333299999999999</v>
      </c>
      <c r="G62" s="2">
        <v>0.111291</v>
      </c>
      <c r="H62" s="2">
        <v>0.16392200000000001</v>
      </c>
      <c r="I62" s="2">
        <v>0.1</v>
      </c>
      <c r="J62" t="s">
        <v>12</v>
      </c>
      <c r="K62">
        <v>3</v>
      </c>
      <c r="M62" t="str">
        <f>IF(OR(O62, R62),Q62,P62)</f>
        <v>DEM</v>
      </c>
      <c r="N62" t="str">
        <f t="shared" si="0"/>
        <v>GOOD</v>
      </c>
      <c r="O62" t="b">
        <f>AND(G62&lt;I62,H62&lt;I62)</f>
        <v>0</v>
      </c>
      <c r="P62" t="str">
        <f>IF(H62&lt;G62,"REP", "DEM")</f>
        <v>DEM</v>
      </c>
      <c r="Q62" t="str">
        <f>IF(K61&gt;0, "DEM", IF(K61&lt;0, "REP", IF($N$1&gt;0.5, "DEM","REP")))</f>
        <v>DEM</v>
      </c>
      <c r="R62" t="b">
        <f>OR(R60,K62=0)</f>
        <v>0</v>
      </c>
      <c r="T62" t="s">
        <v>15</v>
      </c>
      <c r="U62" t="str">
        <f t="shared" si="1"/>
        <v>DEM</v>
      </c>
    </row>
    <row r="63" spans="1:21" x14ac:dyDescent="0.2">
      <c r="A63">
        <v>496</v>
      </c>
      <c r="B63">
        <v>625438</v>
      </c>
      <c r="C63" s="1" t="s">
        <v>25</v>
      </c>
      <c r="D63">
        <v>11</v>
      </c>
      <c r="E63" s="2">
        <v>0.67349899999999996</v>
      </c>
      <c r="F63" s="2">
        <v>0.9</v>
      </c>
      <c r="G63" s="2">
        <v>0.235592</v>
      </c>
      <c r="H63" s="2">
        <v>0.14468300000000001</v>
      </c>
      <c r="I63" s="2">
        <v>0.1</v>
      </c>
      <c r="J63" t="s">
        <v>15</v>
      </c>
      <c r="K63">
        <v>3</v>
      </c>
      <c r="M63" t="str">
        <f>IF(OR(O63, R63),Q63,P63)</f>
        <v>REP</v>
      </c>
      <c r="N63" t="str">
        <f t="shared" si="0"/>
        <v>GOOD</v>
      </c>
      <c r="O63" t="b">
        <f>AND(G63&lt;I63,H63&lt;I63)</f>
        <v>0</v>
      </c>
      <c r="P63" t="str">
        <f>IF(H63&lt;G63,"REP", "DEM")</f>
        <v>REP</v>
      </c>
      <c r="Q63" t="str">
        <f>IF(K62&gt;0, "DEM", IF(K62&lt;0, "REP", IF($N$1&gt;0.5, "DEM","REP")))</f>
        <v>DEM</v>
      </c>
      <c r="R63" t="b">
        <f>OR(R61,K63=0)</f>
        <v>0</v>
      </c>
      <c r="T63" t="s">
        <v>12</v>
      </c>
      <c r="U63" t="str">
        <f t="shared" si="1"/>
        <v>REP</v>
      </c>
    </row>
    <row r="64" spans="1:21" x14ac:dyDescent="0.2">
      <c r="A64">
        <v>497</v>
      </c>
      <c r="B64">
        <v>623959</v>
      </c>
      <c r="C64" s="1" t="s">
        <v>24</v>
      </c>
      <c r="D64">
        <v>41</v>
      </c>
      <c r="E64" s="2">
        <v>0.423813</v>
      </c>
      <c r="F64" s="2">
        <v>0.4</v>
      </c>
      <c r="G64" s="2">
        <v>9.1789999999999997E-3</v>
      </c>
      <c r="H64" s="2">
        <v>3.3569000000000002E-2</v>
      </c>
      <c r="I64" s="2">
        <v>0.1</v>
      </c>
      <c r="J64" t="s">
        <v>12</v>
      </c>
      <c r="K64">
        <v>3</v>
      </c>
      <c r="M64" t="str">
        <f>IF(OR(O64, R64),Q64,P64)</f>
        <v>DEM</v>
      </c>
      <c r="N64" t="str">
        <f t="shared" si="0"/>
        <v>GOOD</v>
      </c>
      <c r="O64" t="b">
        <f>AND(G64&lt;I64,H64&lt;I64)</f>
        <v>1</v>
      </c>
      <c r="P64" t="str">
        <f>IF(H64&lt;G64,"REP", "DEM")</f>
        <v>DEM</v>
      </c>
      <c r="Q64" t="str">
        <f>IF(K63&gt;0, "DEM", IF(K63&lt;0, "REP", IF($N$1&gt;0.5, "DEM","REP")))</f>
        <v>DEM</v>
      </c>
      <c r="R64" t="b">
        <f>OR(R62,K64=0)</f>
        <v>0</v>
      </c>
      <c r="T64" t="s">
        <v>15</v>
      </c>
      <c r="U64" t="str">
        <f t="shared" si="1"/>
        <v>DEM</v>
      </c>
    </row>
    <row r="65" spans="1:21" x14ac:dyDescent="0.2">
      <c r="A65">
        <v>498</v>
      </c>
      <c r="B65">
        <v>621400</v>
      </c>
      <c r="C65" s="1" t="s">
        <v>26</v>
      </c>
      <c r="D65">
        <v>21</v>
      </c>
      <c r="E65" s="2">
        <v>0.50758300000000001</v>
      </c>
      <c r="F65" s="2">
        <v>0.35</v>
      </c>
      <c r="G65" s="2">
        <v>0.12663099999999999</v>
      </c>
      <c r="H65" s="2">
        <v>0.17424999999999999</v>
      </c>
      <c r="I65" s="2">
        <v>0.1</v>
      </c>
      <c r="J65" t="s">
        <v>12</v>
      </c>
      <c r="K65">
        <v>2</v>
      </c>
      <c r="M65" t="str">
        <f>IF(OR(O65, R65),Q65,P65)</f>
        <v>DEM</v>
      </c>
      <c r="N65" t="str">
        <f t="shared" si="0"/>
        <v>GOOD</v>
      </c>
      <c r="O65" t="b">
        <f>AND(G65&lt;I65,H65&lt;I65)</f>
        <v>0</v>
      </c>
      <c r="P65" t="str">
        <f>IF(H65&lt;G65,"REP", "DEM")</f>
        <v>DEM</v>
      </c>
      <c r="Q65" t="str">
        <f>IF(K64&gt;0, "DEM", IF(K64&lt;0, "REP", IF($N$1&gt;0.5, "DEM","REP")))</f>
        <v>DEM</v>
      </c>
      <c r="R65" t="b">
        <f>OR(R63,K65=0)</f>
        <v>0</v>
      </c>
      <c r="T65" t="s">
        <v>12</v>
      </c>
      <c r="U65" t="str">
        <f t="shared" si="1"/>
        <v/>
      </c>
    </row>
    <row r="66" spans="1:21" x14ac:dyDescent="0.2">
      <c r="A66">
        <v>499</v>
      </c>
      <c r="B66">
        <v>620845</v>
      </c>
      <c r="C66" s="1" t="s">
        <v>48</v>
      </c>
      <c r="D66">
        <v>8</v>
      </c>
      <c r="E66" s="2">
        <v>0.416161</v>
      </c>
      <c r="F66" s="2">
        <v>0.14285700000000001</v>
      </c>
      <c r="G66" s="2">
        <v>0.166161</v>
      </c>
      <c r="H66" s="2">
        <v>0.291161</v>
      </c>
      <c r="I66" s="2">
        <v>0.14285700000000001</v>
      </c>
      <c r="J66" t="s">
        <v>12</v>
      </c>
      <c r="K66">
        <v>2</v>
      </c>
      <c r="M66" t="str">
        <f>IF(OR(O66, R66),Q66,P66)</f>
        <v>DEM</v>
      </c>
      <c r="N66" t="str">
        <f t="shared" si="0"/>
        <v>GOOD</v>
      </c>
      <c r="O66" t="b">
        <f>AND(G66&lt;I66,H66&lt;I66)</f>
        <v>0</v>
      </c>
      <c r="P66" t="str">
        <f>IF(H66&lt;G66,"REP", "DEM")</f>
        <v>DEM</v>
      </c>
      <c r="Q66" t="str">
        <f>IF(K65&gt;0, "DEM", IF(K65&lt;0, "REP", IF($N$1&gt;0.5, "DEM","REP")))</f>
        <v>DEM</v>
      </c>
      <c r="R66" t="b">
        <f>OR(R64,K66=0)</f>
        <v>0</v>
      </c>
      <c r="T66" t="s">
        <v>15</v>
      </c>
      <c r="U66" t="str">
        <f t="shared" si="1"/>
        <v>DEM</v>
      </c>
    </row>
    <row r="67" spans="1:21" x14ac:dyDescent="0.2">
      <c r="A67">
        <v>500</v>
      </c>
      <c r="B67">
        <v>619902</v>
      </c>
      <c r="C67" s="1" t="s">
        <v>29</v>
      </c>
      <c r="D67">
        <v>11</v>
      </c>
      <c r="E67" s="2">
        <v>0.458063</v>
      </c>
      <c r="F67" s="2">
        <v>0.3</v>
      </c>
      <c r="G67" s="2">
        <v>9.4426999999999997E-2</v>
      </c>
      <c r="H67" s="2">
        <v>0.185336</v>
      </c>
      <c r="I67" s="2">
        <v>0.1</v>
      </c>
      <c r="J67" t="s">
        <v>12</v>
      </c>
      <c r="K67">
        <v>1</v>
      </c>
      <c r="M67" t="str">
        <f>IF(OR(O67, R67),Q67,P67)</f>
        <v>DEM</v>
      </c>
      <c r="N67" t="str">
        <f t="shared" si="0"/>
        <v>GOOD</v>
      </c>
      <c r="O67" t="b">
        <f>AND(G67&lt;I67,H67&lt;I67)</f>
        <v>0</v>
      </c>
      <c r="P67" t="str">
        <f>IF(H67&lt;G67,"REP", "DEM")</f>
        <v>DEM</v>
      </c>
      <c r="Q67" t="str">
        <f>IF(K66&gt;0, "DEM", IF(K66&lt;0, "REP", IF($N$1&gt;0.5, "DEM","REP")))</f>
        <v>DEM</v>
      </c>
      <c r="R67" t="b">
        <f>OR(R65,K67=0)</f>
        <v>0</v>
      </c>
      <c r="T67" t="s">
        <v>12</v>
      </c>
      <c r="U67" t="str">
        <f t="shared" si="1"/>
        <v/>
      </c>
    </row>
    <row r="68" spans="1:21" x14ac:dyDescent="0.2">
      <c r="A68">
        <v>501</v>
      </c>
      <c r="B68">
        <v>619781</v>
      </c>
      <c r="C68" s="1" t="s">
        <v>27</v>
      </c>
      <c r="D68">
        <v>31</v>
      </c>
      <c r="E68" s="2">
        <v>0.47045900000000002</v>
      </c>
      <c r="F68" s="2">
        <v>0.43333300000000002</v>
      </c>
      <c r="G68" s="2">
        <v>1.8846000000000002E-2</v>
      </c>
      <c r="H68" s="2">
        <v>5.1103999999999997E-2</v>
      </c>
      <c r="I68" s="2">
        <v>0.1</v>
      </c>
      <c r="J68" t="s">
        <v>12</v>
      </c>
      <c r="K68">
        <v>1</v>
      </c>
      <c r="M68" t="str">
        <f>IF(OR(O68, R68),Q68,P68)</f>
        <v>DEM</v>
      </c>
      <c r="N68" t="str">
        <f t="shared" ref="N68:N131" si="2">IF(M68=J68,"GOOD","BAD")</f>
        <v>GOOD</v>
      </c>
      <c r="O68" t="b">
        <f>AND(G68&lt;I68,H68&lt;I68)</f>
        <v>1</v>
      </c>
      <c r="P68" t="str">
        <f>IF(H68&lt;G68,"REP", "DEM")</f>
        <v>DEM</v>
      </c>
      <c r="Q68" t="str">
        <f>IF(K67&gt;0, "DEM", IF(K67&lt;0, "REP", IF($N$1&gt;0.5, "DEM","REP")))</f>
        <v>DEM</v>
      </c>
      <c r="R68" t="b">
        <f>OR(R66,K68=0)</f>
        <v>0</v>
      </c>
      <c r="T68" t="s">
        <v>15</v>
      </c>
      <c r="U68" t="str">
        <f t="shared" ref="U68:U131" si="3">IF(J68&lt;&gt;T68,J68,"")</f>
        <v>DEM</v>
      </c>
    </row>
    <row r="69" spans="1:21" x14ac:dyDescent="0.2">
      <c r="A69">
        <v>502</v>
      </c>
      <c r="B69">
        <v>619562</v>
      </c>
      <c r="C69" s="1" t="s">
        <v>49</v>
      </c>
      <c r="D69">
        <v>5</v>
      </c>
      <c r="E69" s="2">
        <v>0.33358900000000002</v>
      </c>
      <c r="F69" s="2">
        <v>0.25</v>
      </c>
      <c r="G69" s="2">
        <v>6.6410999999999998E-2</v>
      </c>
      <c r="H69" s="2">
        <v>0.13358900000000001</v>
      </c>
      <c r="I69" s="2">
        <v>0.25</v>
      </c>
      <c r="J69" t="s">
        <v>12</v>
      </c>
      <c r="K69">
        <v>0</v>
      </c>
      <c r="M69" t="str">
        <f>IF(OR(O69, R69),Q69,P69)</f>
        <v>DEM</v>
      </c>
      <c r="N69" t="str">
        <f t="shared" si="2"/>
        <v>GOOD</v>
      </c>
      <c r="O69" t="b">
        <f>AND(G69&lt;I69,H69&lt;I69)</f>
        <v>1</v>
      </c>
      <c r="P69" t="str">
        <f>IF(H69&lt;G69,"REP", "DEM")</f>
        <v>DEM</v>
      </c>
      <c r="Q69" t="str">
        <f>IF(K68&gt;0, "DEM", IF(K68&lt;0, "REP", IF($N$1&gt;0.5, "DEM","REP")))</f>
        <v>DEM</v>
      </c>
      <c r="R69" t="b">
        <f>OR(R67,K69=0)</f>
        <v>1</v>
      </c>
      <c r="T69" t="s">
        <v>12</v>
      </c>
      <c r="U69" t="str">
        <f t="shared" si="3"/>
        <v/>
      </c>
    </row>
    <row r="70" spans="1:21" x14ac:dyDescent="0.2">
      <c r="A70">
        <v>503</v>
      </c>
      <c r="B70">
        <v>617469</v>
      </c>
      <c r="C70" s="1" t="s">
        <v>11</v>
      </c>
      <c r="D70">
        <v>16</v>
      </c>
      <c r="E70" s="2">
        <v>0.50931999999999999</v>
      </c>
      <c r="F70" s="2">
        <v>0.4</v>
      </c>
      <c r="G70" s="2">
        <v>7.1819999999999995E-2</v>
      </c>
      <c r="H70" s="2">
        <v>0.13431999999999999</v>
      </c>
      <c r="I70" s="2">
        <v>0.1</v>
      </c>
      <c r="J70" t="s">
        <v>12</v>
      </c>
      <c r="K70">
        <v>0</v>
      </c>
      <c r="M70" t="str">
        <f>IF(OR(O70, R70),Q70,P70)</f>
        <v>DEM</v>
      </c>
      <c r="N70" t="str">
        <f t="shared" si="2"/>
        <v>GOOD</v>
      </c>
      <c r="O70" t="b">
        <f>AND(G70&lt;I70,H70&lt;I70)</f>
        <v>0</v>
      </c>
      <c r="P70" t="str">
        <f>IF(H70&lt;G70,"REP", "DEM")</f>
        <v>DEM</v>
      </c>
      <c r="Q70" t="str">
        <f>IF(K69&gt;0, "DEM", IF(K69&lt;0, "REP", IF($N$1&gt;0.5, "DEM","REP")))</f>
        <v>DEM</v>
      </c>
      <c r="R70" t="b">
        <f>OR(R68,K70=0)</f>
        <v>1</v>
      </c>
      <c r="T70" t="s">
        <v>15</v>
      </c>
      <c r="U70" t="str">
        <f t="shared" si="3"/>
        <v>DEM</v>
      </c>
    </row>
    <row r="71" spans="1:21" x14ac:dyDescent="0.2">
      <c r="A71">
        <v>504</v>
      </c>
      <c r="B71">
        <v>617244</v>
      </c>
      <c r="C71" s="1" t="s">
        <v>22</v>
      </c>
      <c r="D71">
        <v>61</v>
      </c>
      <c r="E71" s="2">
        <v>0.58996599999999999</v>
      </c>
      <c r="F71" s="2">
        <v>0.68333299999999997</v>
      </c>
      <c r="G71" s="2">
        <v>9.8558000000000007E-2</v>
      </c>
      <c r="H71" s="2">
        <v>8.2165000000000002E-2</v>
      </c>
      <c r="I71" s="2">
        <v>0.1</v>
      </c>
      <c r="J71" t="s">
        <v>12</v>
      </c>
      <c r="K71">
        <v>-1</v>
      </c>
      <c r="M71" t="str">
        <f>IF(OR(O71, R71),Q71,P71)</f>
        <v>DEM</v>
      </c>
      <c r="N71" t="str">
        <f t="shared" si="2"/>
        <v>GOOD</v>
      </c>
      <c r="O71" t="b">
        <f>AND(G71&lt;I71,H71&lt;I71)</f>
        <v>1</v>
      </c>
      <c r="P71" t="str">
        <f>IF(H71&lt;G71,"REP", "DEM")</f>
        <v>REP</v>
      </c>
      <c r="Q71" t="str">
        <f>IF(K70&gt;0, "DEM", IF(K70&lt;0, "REP", IF($N$1&gt;0.5, "DEM","REP")))</f>
        <v>DEM</v>
      </c>
      <c r="R71" t="b">
        <f>OR(R69,K71=0)</f>
        <v>1</v>
      </c>
      <c r="T71" t="s">
        <v>12</v>
      </c>
      <c r="U71" t="str">
        <f t="shared" si="3"/>
        <v/>
      </c>
    </row>
    <row r="72" spans="1:21" x14ac:dyDescent="0.2">
      <c r="A72">
        <v>505</v>
      </c>
      <c r="B72">
        <v>616619</v>
      </c>
      <c r="C72" s="1" t="s">
        <v>14</v>
      </c>
      <c r="D72">
        <v>32</v>
      </c>
      <c r="E72" s="2">
        <v>0.68552100000000005</v>
      </c>
      <c r="F72" s="2">
        <v>0.77419400000000005</v>
      </c>
      <c r="G72" s="2">
        <v>9.5728999999999995E-2</v>
      </c>
      <c r="H72" s="2">
        <v>6.4478999999999995E-2</v>
      </c>
      <c r="I72" s="2">
        <v>0.1</v>
      </c>
      <c r="J72" t="s">
        <v>15</v>
      </c>
      <c r="K72">
        <v>0</v>
      </c>
      <c r="M72" t="str">
        <f>IF(OR(O72, R72),Q72,P72)</f>
        <v>REP</v>
      </c>
      <c r="N72" t="str">
        <f t="shared" si="2"/>
        <v>GOOD</v>
      </c>
      <c r="O72" t="b">
        <f>AND(G72&lt;I72,H72&lt;I72)</f>
        <v>1</v>
      </c>
      <c r="P72" t="str">
        <f>IF(H72&lt;G72,"REP", "DEM")</f>
        <v>REP</v>
      </c>
      <c r="Q72" t="str">
        <f>IF(K71&gt;0, "DEM", IF(K71&lt;0, "REP", IF($N$1&gt;0.5, "DEM","REP")))</f>
        <v>REP</v>
      </c>
      <c r="R72" t="b">
        <f>OR(R70,K72=0)</f>
        <v>1</v>
      </c>
      <c r="T72" t="s">
        <v>15</v>
      </c>
      <c r="U72" t="str">
        <f t="shared" si="3"/>
        <v/>
      </c>
    </row>
    <row r="73" spans="1:21" x14ac:dyDescent="0.2">
      <c r="A73">
        <v>506</v>
      </c>
      <c r="B73">
        <v>611427</v>
      </c>
      <c r="C73" s="1" t="s">
        <v>33</v>
      </c>
      <c r="D73">
        <v>11</v>
      </c>
      <c r="E73" s="2">
        <v>0.45809499999999997</v>
      </c>
      <c r="F73" s="2">
        <v>0.5</v>
      </c>
      <c r="G73" s="2">
        <v>8.7359999999999993E-2</v>
      </c>
      <c r="H73" s="2">
        <v>3.5500000000000002E-3</v>
      </c>
      <c r="I73" s="2">
        <v>0.1</v>
      </c>
      <c r="J73" t="s">
        <v>12</v>
      </c>
      <c r="K73">
        <v>-1</v>
      </c>
      <c r="M73" t="str">
        <f>IF(OR(O73, R73),Q73,P73)</f>
        <v>DEM</v>
      </c>
      <c r="N73" t="str">
        <f t="shared" si="2"/>
        <v>GOOD</v>
      </c>
      <c r="O73" t="b">
        <f>AND(G73&lt;I73,H73&lt;I73)</f>
        <v>1</v>
      </c>
      <c r="P73" t="str">
        <f>IF(H73&lt;G73,"REP", "DEM")</f>
        <v>REP</v>
      </c>
      <c r="Q73" t="str">
        <f>IF(K72&gt;0, "DEM", IF(K72&lt;0, "REP", IF($N$1&gt;0.5, "DEM","REP")))</f>
        <v>DEM</v>
      </c>
      <c r="R73" t="b">
        <f>OR(R71,K73=0)</f>
        <v>1</v>
      </c>
      <c r="T73" t="s">
        <v>12</v>
      </c>
      <c r="U73" t="str">
        <f t="shared" si="3"/>
        <v/>
      </c>
    </row>
    <row r="74" spans="1:21" x14ac:dyDescent="0.2">
      <c r="A74">
        <v>507</v>
      </c>
      <c r="B74">
        <v>610312</v>
      </c>
      <c r="C74" s="1" t="s">
        <v>32</v>
      </c>
      <c r="D74">
        <v>10</v>
      </c>
      <c r="E74" s="2">
        <v>0.65460399999999996</v>
      </c>
      <c r="F74" s="2">
        <v>0.77777799999999997</v>
      </c>
      <c r="G74" s="2">
        <v>0.145396</v>
      </c>
      <c r="H74" s="2">
        <v>4.5395999999999999E-2</v>
      </c>
      <c r="I74" s="2">
        <v>0.111111</v>
      </c>
      <c r="J74" t="s">
        <v>15</v>
      </c>
      <c r="K74">
        <v>0</v>
      </c>
      <c r="M74" t="str">
        <f>IF(OR(O74, R74),Q74,P74)</f>
        <v>REP</v>
      </c>
      <c r="N74" t="str">
        <f t="shared" si="2"/>
        <v>GOOD</v>
      </c>
      <c r="O74" t="b">
        <f>AND(G74&lt;I74,H74&lt;I74)</f>
        <v>0</v>
      </c>
      <c r="P74" t="str">
        <f>IF(H74&lt;G74,"REP", "DEM")</f>
        <v>REP</v>
      </c>
      <c r="Q74" t="str">
        <f>IF(K73&gt;0, "DEM", IF(K73&lt;0, "REP", IF($N$1&gt;0.5, "DEM","REP")))</f>
        <v>REP</v>
      </c>
      <c r="R74" t="b">
        <f>OR(R72,K74=0)</f>
        <v>1</v>
      </c>
      <c r="T74" t="s">
        <v>15</v>
      </c>
      <c r="U74" t="str">
        <f t="shared" si="3"/>
        <v/>
      </c>
    </row>
    <row r="75" spans="1:21" x14ac:dyDescent="0.2">
      <c r="A75">
        <v>508</v>
      </c>
      <c r="B75">
        <v>608922</v>
      </c>
      <c r="C75" s="1" t="s">
        <v>24</v>
      </c>
      <c r="D75">
        <v>42</v>
      </c>
      <c r="E75" s="2">
        <v>0.423813</v>
      </c>
      <c r="F75" s="2">
        <v>0.414634</v>
      </c>
      <c r="G75" s="2">
        <v>4.7590000000000002E-3</v>
      </c>
      <c r="H75" s="2">
        <v>1.9050999999999998E-2</v>
      </c>
      <c r="I75" s="2">
        <v>0.1</v>
      </c>
      <c r="J75" t="s">
        <v>12</v>
      </c>
      <c r="K75">
        <v>-1</v>
      </c>
      <c r="M75" t="str">
        <f>IF(OR(O75, R75),Q75,P75)</f>
        <v>DEM</v>
      </c>
      <c r="N75" t="str">
        <f t="shared" si="2"/>
        <v>GOOD</v>
      </c>
      <c r="O75" t="b">
        <f>AND(G75&lt;I75,H75&lt;I75)</f>
        <v>1</v>
      </c>
      <c r="P75" t="str">
        <f>IF(H75&lt;G75,"REP", "DEM")</f>
        <v>DEM</v>
      </c>
      <c r="Q75" t="str">
        <f>IF(K74&gt;0, "DEM", IF(K74&lt;0, "REP", IF($N$1&gt;0.5, "DEM","REP")))</f>
        <v>DEM</v>
      </c>
      <c r="R75" t="b">
        <f>OR(R73,K75=0)</f>
        <v>1</v>
      </c>
      <c r="T75" t="s">
        <v>12</v>
      </c>
      <c r="U75" t="str">
        <f t="shared" si="3"/>
        <v/>
      </c>
    </row>
    <row r="76" spans="1:21" x14ac:dyDescent="0.2">
      <c r="A76">
        <v>509</v>
      </c>
      <c r="B76">
        <v>608549</v>
      </c>
      <c r="C76" s="1" t="s">
        <v>18</v>
      </c>
      <c r="D76">
        <v>8</v>
      </c>
      <c r="E76" s="2">
        <v>0.354574</v>
      </c>
      <c r="F76" s="2">
        <v>0.28571400000000002</v>
      </c>
      <c r="G76" s="2">
        <v>2.0426E-2</v>
      </c>
      <c r="H76" s="2">
        <v>0.104574</v>
      </c>
      <c r="I76" s="2">
        <v>0.14285700000000001</v>
      </c>
      <c r="J76" t="s">
        <v>15</v>
      </c>
      <c r="K76">
        <v>0</v>
      </c>
      <c r="M76" t="str">
        <f>IF(OR(O76, R76),Q76,P76)</f>
        <v>REP</v>
      </c>
      <c r="N76" t="str">
        <f t="shared" si="2"/>
        <v>GOOD</v>
      </c>
      <c r="O76" t="b">
        <f>AND(G76&lt;I76,H76&lt;I76)</f>
        <v>1</v>
      </c>
      <c r="P76" t="str">
        <f>IF(H76&lt;G76,"REP", "DEM")</f>
        <v>DEM</v>
      </c>
      <c r="Q76" t="str">
        <f>IF(K75&gt;0, "DEM", IF(K75&lt;0, "REP", IF($N$1&gt;0.5, "DEM","REP")))</f>
        <v>REP</v>
      </c>
      <c r="R76" t="b">
        <f>OR(R74,K76=0)</f>
        <v>1</v>
      </c>
      <c r="T76" t="s">
        <v>15</v>
      </c>
      <c r="U76" t="str">
        <f t="shared" si="3"/>
        <v/>
      </c>
    </row>
    <row r="77" spans="1:21" x14ac:dyDescent="0.2">
      <c r="A77">
        <v>510</v>
      </c>
      <c r="B77">
        <v>607873</v>
      </c>
      <c r="C77" s="1" t="s">
        <v>35</v>
      </c>
      <c r="D77">
        <v>11</v>
      </c>
      <c r="E77" s="2">
        <v>0.38997599999999999</v>
      </c>
      <c r="F77" s="2">
        <v>0.3</v>
      </c>
      <c r="G77" s="2">
        <v>2.6339999999999999E-2</v>
      </c>
      <c r="H77" s="2">
        <v>0.11724900000000001</v>
      </c>
      <c r="I77" s="2">
        <v>0.1</v>
      </c>
      <c r="J77" t="s">
        <v>12</v>
      </c>
      <c r="K77">
        <v>-1</v>
      </c>
      <c r="M77" t="str">
        <f>IF(OR(O77, R77),Q77,P77)</f>
        <v>DEM</v>
      </c>
      <c r="N77" t="str">
        <f t="shared" si="2"/>
        <v>GOOD</v>
      </c>
      <c r="O77" t="b">
        <f>AND(G77&lt;I77,H77&lt;I77)</f>
        <v>0</v>
      </c>
      <c r="P77" t="str">
        <f>IF(H77&lt;G77,"REP", "DEM")</f>
        <v>DEM</v>
      </c>
      <c r="Q77" t="str">
        <f>IF(K76&gt;0, "DEM", IF(K76&lt;0, "REP", IF($N$1&gt;0.5, "DEM","REP")))</f>
        <v>DEM</v>
      </c>
      <c r="R77" t="b">
        <f>OR(R75,K77=0)</f>
        <v>1</v>
      </c>
      <c r="T77" t="s">
        <v>12</v>
      </c>
      <c r="U77" t="str">
        <f t="shared" si="3"/>
        <v/>
      </c>
    </row>
    <row r="78" spans="1:21" x14ac:dyDescent="0.2">
      <c r="A78">
        <v>511</v>
      </c>
      <c r="B78">
        <v>607775</v>
      </c>
      <c r="C78" s="1" t="s">
        <v>16</v>
      </c>
      <c r="D78">
        <v>15</v>
      </c>
      <c r="E78" s="2">
        <v>0.55643699999999996</v>
      </c>
      <c r="F78" s="2">
        <v>0.57142899999999996</v>
      </c>
      <c r="G78" s="2">
        <v>4.3562999999999998E-2</v>
      </c>
      <c r="H78" s="2">
        <v>2.3104E-2</v>
      </c>
      <c r="I78" s="2">
        <v>0.1</v>
      </c>
      <c r="J78" t="s">
        <v>15</v>
      </c>
      <c r="K78">
        <v>0</v>
      </c>
      <c r="M78" t="str">
        <f>IF(OR(O78, R78),Q78,P78)</f>
        <v>REP</v>
      </c>
      <c r="N78" t="str">
        <f t="shared" si="2"/>
        <v>GOOD</v>
      </c>
      <c r="O78" t="b">
        <f>AND(G78&lt;I78,H78&lt;I78)</f>
        <v>1</v>
      </c>
      <c r="P78" t="str">
        <f>IF(H78&lt;G78,"REP", "DEM")</f>
        <v>REP</v>
      </c>
      <c r="Q78" t="str">
        <f>IF(K77&gt;0, "DEM", IF(K77&lt;0, "REP", IF($N$1&gt;0.5, "DEM","REP")))</f>
        <v>REP</v>
      </c>
      <c r="R78" t="b">
        <f>OR(R76,K78=0)</f>
        <v>1</v>
      </c>
      <c r="T78" t="s">
        <v>15</v>
      </c>
      <c r="U78" t="str">
        <f t="shared" si="3"/>
        <v/>
      </c>
    </row>
    <row r="79" spans="1:21" x14ac:dyDescent="0.2">
      <c r="A79">
        <v>512</v>
      </c>
      <c r="B79">
        <v>607207</v>
      </c>
      <c r="C79" s="1" t="s">
        <v>22</v>
      </c>
      <c r="D79">
        <v>62</v>
      </c>
      <c r="E79" s="2">
        <v>0.58996599999999999</v>
      </c>
      <c r="F79" s="2">
        <v>0.68852500000000005</v>
      </c>
      <c r="G79" s="2">
        <v>0.10358199999999999</v>
      </c>
      <c r="H79" s="2">
        <v>8.7453000000000003E-2</v>
      </c>
      <c r="I79" s="2">
        <v>0.1</v>
      </c>
      <c r="J79" t="s">
        <v>12</v>
      </c>
      <c r="K79">
        <v>-1</v>
      </c>
      <c r="M79" t="str">
        <f>IF(OR(O79, R79),Q79,P79)</f>
        <v>DEM</v>
      </c>
      <c r="N79" t="str">
        <f t="shared" si="2"/>
        <v>GOOD</v>
      </c>
      <c r="O79" t="b">
        <f>AND(G79&lt;I79,H79&lt;I79)</f>
        <v>0</v>
      </c>
      <c r="P79" t="str">
        <f>IF(H79&lt;G79,"REP", "DEM")</f>
        <v>REP</v>
      </c>
      <c r="Q79" t="str">
        <f>IF(K78&gt;0, "DEM", IF(K78&lt;0, "REP", IF($N$1&gt;0.5, "DEM","REP")))</f>
        <v>DEM</v>
      </c>
      <c r="R79" t="b">
        <f>OR(R77,K79=0)</f>
        <v>1</v>
      </c>
      <c r="T79" t="s">
        <v>12</v>
      </c>
      <c r="U79" t="str">
        <f t="shared" si="3"/>
        <v/>
      </c>
    </row>
    <row r="80" spans="1:21" x14ac:dyDescent="0.2">
      <c r="A80">
        <v>513</v>
      </c>
      <c r="B80">
        <v>605847</v>
      </c>
      <c r="C80" s="1" t="s">
        <v>50</v>
      </c>
      <c r="D80">
        <v>5</v>
      </c>
      <c r="E80" s="2">
        <v>0.49784299999999998</v>
      </c>
      <c r="F80" s="2">
        <v>0.5</v>
      </c>
      <c r="G80" s="2">
        <v>0.102157</v>
      </c>
      <c r="H80" s="2">
        <v>9.7842999999999999E-2</v>
      </c>
      <c r="I80" s="2">
        <v>0.25</v>
      </c>
      <c r="J80" t="s">
        <v>15</v>
      </c>
      <c r="K80">
        <v>0</v>
      </c>
      <c r="M80" t="str">
        <f>IF(OR(O80, R80),Q80,P80)</f>
        <v>REP</v>
      </c>
      <c r="N80" t="str">
        <f t="shared" si="2"/>
        <v>GOOD</v>
      </c>
      <c r="O80" t="b">
        <f>AND(G80&lt;I80,H80&lt;I80)</f>
        <v>1</v>
      </c>
      <c r="P80" t="str">
        <f>IF(H80&lt;G80,"REP", "DEM")</f>
        <v>REP</v>
      </c>
      <c r="Q80" t="str">
        <f>IF(K79&gt;0, "DEM", IF(K79&lt;0, "REP", IF($N$1&gt;0.5, "DEM","REP")))</f>
        <v>REP</v>
      </c>
      <c r="R80" t="b">
        <f>OR(R78,K80=0)</f>
        <v>1</v>
      </c>
      <c r="T80" t="s">
        <v>15</v>
      </c>
      <c r="U80" t="str">
        <f t="shared" si="3"/>
        <v/>
      </c>
    </row>
    <row r="81" spans="1:21" x14ac:dyDescent="0.2">
      <c r="A81">
        <v>514</v>
      </c>
      <c r="B81">
        <v>600981</v>
      </c>
      <c r="C81" s="1" t="s">
        <v>30</v>
      </c>
      <c r="D81">
        <v>17</v>
      </c>
      <c r="E81" s="2">
        <v>0.52731499999999998</v>
      </c>
      <c r="F81" s="2">
        <v>0.4375</v>
      </c>
      <c r="G81" s="2">
        <v>5.6727E-2</v>
      </c>
      <c r="H81" s="2">
        <v>0.11555</v>
      </c>
      <c r="I81" s="2">
        <v>0.1</v>
      </c>
      <c r="J81" t="s">
        <v>12</v>
      </c>
      <c r="K81">
        <v>-1</v>
      </c>
      <c r="M81" t="str">
        <f>IF(OR(O81, R81),Q81,P81)</f>
        <v>DEM</v>
      </c>
      <c r="N81" t="str">
        <f t="shared" si="2"/>
        <v>GOOD</v>
      </c>
      <c r="O81" t="b">
        <f>AND(G81&lt;I81,H81&lt;I81)</f>
        <v>0</v>
      </c>
      <c r="P81" t="str">
        <f>IF(H81&lt;G81,"REP", "DEM")</f>
        <v>DEM</v>
      </c>
      <c r="Q81" t="str">
        <f>IF(K80&gt;0, "DEM", IF(K80&lt;0, "REP", IF($N$1&gt;0.5, "DEM","REP")))</f>
        <v>DEM</v>
      </c>
      <c r="R81" t="b">
        <f>OR(R79,K81=0)</f>
        <v>1</v>
      </c>
      <c r="T81" t="s">
        <v>12</v>
      </c>
      <c r="U81" t="str">
        <f t="shared" si="3"/>
        <v/>
      </c>
    </row>
    <row r="82" spans="1:21" x14ac:dyDescent="0.2">
      <c r="A82">
        <v>515</v>
      </c>
      <c r="B82">
        <v>600646</v>
      </c>
      <c r="C82" s="1" t="s">
        <v>36</v>
      </c>
      <c r="D82">
        <v>10</v>
      </c>
      <c r="E82" s="2">
        <v>0.50755499999999998</v>
      </c>
      <c r="F82" s="2">
        <v>0.44444400000000001</v>
      </c>
      <c r="G82" s="2">
        <v>7.5550000000000001E-3</v>
      </c>
      <c r="H82" s="2">
        <v>0.107555</v>
      </c>
      <c r="I82" s="2">
        <v>0.111111</v>
      </c>
      <c r="J82" t="s">
        <v>15</v>
      </c>
      <c r="K82">
        <v>0</v>
      </c>
      <c r="M82" t="str">
        <f>IF(OR(O82, R82),Q82,P82)</f>
        <v>REP</v>
      </c>
      <c r="N82" t="str">
        <f t="shared" si="2"/>
        <v>GOOD</v>
      </c>
      <c r="O82" t="b">
        <f>AND(G82&lt;I82,H82&lt;I82)</f>
        <v>1</v>
      </c>
      <c r="P82" t="str">
        <f>IF(H82&lt;G82,"REP", "DEM")</f>
        <v>DEM</v>
      </c>
      <c r="Q82" t="str">
        <f>IF(K81&gt;0, "DEM", IF(K81&lt;0, "REP", IF($N$1&gt;0.5, "DEM","REP")))</f>
        <v>REP</v>
      </c>
      <c r="R82" t="b">
        <f>OR(R80,K82=0)</f>
        <v>1</v>
      </c>
      <c r="T82" t="s">
        <v>15</v>
      </c>
      <c r="U82" t="str">
        <f t="shared" si="3"/>
        <v/>
      </c>
    </row>
    <row r="83" spans="1:21" x14ac:dyDescent="0.2">
      <c r="A83">
        <v>516</v>
      </c>
      <c r="B83">
        <v>600100</v>
      </c>
      <c r="C83" s="1" t="s">
        <v>27</v>
      </c>
      <c r="D83">
        <v>32</v>
      </c>
      <c r="E83" s="2">
        <v>0.47045900000000002</v>
      </c>
      <c r="F83" s="2">
        <v>0.45161299999999999</v>
      </c>
      <c r="G83" s="2">
        <v>1.709E-3</v>
      </c>
      <c r="H83" s="2">
        <v>3.2959000000000002E-2</v>
      </c>
      <c r="I83" s="2">
        <v>0.1</v>
      </c>
      <c r="J83" t="s">
        <v>12</v>
      </c>
      <c r="K83">
        <v>-1</v>
      </c>
      <c r="M83" t="str">
        <f>IF(OR(O83, R83),Q83,P83)</f>
        <v>DEM</v>
      </c>
      <c r="N83" t="str">
        <f t="shared" si="2"/>
        <v>GOOD</v>
      </c>
      <c r="O83" t="b">
        <f>AND(G83&lt;I83,H83&lt;I83)</f>
        <v>1</v>
      </c>
      <c r="P83" t="str">
        <f>IF(H83&lt;G83,"REP", "DEM")</f>
        <v>DEM</v>
      </c>
      <c r="Q83" t="str">
        <f>IF(K82&gt;0, "DEM", IF(K82&lt;0, "REP", IF($N$1&gt;0.5, "DEM","REP")))</f>
        <v>DEM</v>
      </c>
      <c r="R83" t="b">
        <f>OR(R81,K83=0)</f>
        <v>1</v>
      </c>
      <c r="T83" t="s">
        <v>12</v>
      </c>
      <c r="U83" t="str">
        <f t="shared" si="3"/>
        <v/>
      </c>
    </row>
    <row r="84" spans="1:21" x14ac:dyDescent="0.2">
      <c r="A84">
        <v>517</v>
      </c>
      <c r="B84">
        <v>598505</v>
      </c>
      <c r="C84" s="1" t="s">
        <v>23</v>
      </c>
      <c r="D84">
        <v>22</v>
      </c>
      <c r="E84" s="2">
        <v>0.55411299999999997</v>
      </c>
      <c r="F84" s="2">
        <v>0.61904800000000004</v>
      </c>
      <c r="G84" s="2">
        <v>8.2251000000000005E-2</v>
      </c>
      <c r="H84" s="2">
        <v>3.6796000000000002E-2</v>
      </c>
      <c r="I84" s="2">
        <v>0.1</v>
      </c>
      <c r="J84" t="s">
        <v>15</v>
      </c>
      <c r="K84">
        <v>0</v>
      </c>
      <c r="M84" t="str">
        <f>IF(OR(O84, R84),Q84,P84)</f>
        <v>REP</v>
      </c>
      <c r="N84" t="str">
        <f t="shared" si="2"/>
        <v>GOOD</v>
      </c>
      <c r="O84" t="b">
        <f>AND(G84&lt;I84,H84&lt;I84)</f>
        <v>1</v>
      </c>
      <c r="P84" t="str">
        <f>IF(H84&lt;G84,"REP", "DEM")</f>
        <v>REP</v>
      </c>
      <c r="Q84" t="str">
        <f>IF(K83&gt;0, "DEM", IF(K83&lt;0, "REP", IF($N$1&gt;0.5, "DEM","REP")))</f>
        <v>REP</v>
      </c>
      <c r="R84" t="b">
        <f>OR(R82,K84=0)</f>
        <v>1</v>
      </c>
      <c r="T84" t="s">
        <v>15</v>
      </c>
      <c r="U84" t="str">
        <f t="shared" si="3"/>
        <v/>
      </c>
    </row>
    <row r="85" spans="1:21" x14ac:dyDescent="0.2">
      <c r="A85">
        <v>518</v>
      </c>
      <c r="B85">
        <v>597642</v>
      </c>
      <c r="C85" s="1" t="s">
        <v>14</v>
      </c>
      <c r="D85">
        <v>33</v>
      </c>
      <c r="E85" s="2">
        <v>0.68552100000000005</v>
      </c>
      <c r="F85" s="2">
        <v>0.75</v>
      </c>
      <c r="G85" s="2">
        <v>7.2054999999999994E-2</v>
      </c>
      <c r="H85" s="2">
        <v>4.1751999999999997E-2</v>
      </c>
      <c r="I85" s="2">
        <v>0.1</v>
      </c>
      <c r="J85" t="s">
        <v>12</v>
      </c>
      <c r="K85">
        <v>-1</v>
      </c>
      <c r="M85" t="str">
        <f>IF(OR(O85, R85),Q85,P85)</f>
        <v>DEM</v>
      </c>
      <c r="N85" t="str">
        <f t="shared" si="2"/>
        <v>GOOD</v>
      </c>
      <c r="O85" t="b">
        <f>AND(G85&lt;I85,H85&lt;I85)</f>
        <v>1</v>
      </c>
      <c r="P85" t="str">
        <f>IF(H85&lt;G85,"REP", "DEM")</f>
        <v>REP</v>
      </c>
      <c r="Q85" t="str">
        <f>IF(K84&gt;0, "DEM", IF(K84&lt;0, "REP", IF($N$1&gt;0.5, "DEM","REP")))</f>
        <v>DEM</v>
      </c>
      <c r="R85" t="b">
        <f>OR(R83,K85=0)</f>
        <v>1</v>
      </c>
      <c r="T85" t="s">
        <v>12</v>
      </c>
      <c r="U85" t="str">
        <f t="shared" si="3"/>
        <v/>
      </c>
    </row>
    <row r="86" spans="1:21" x14ac:dyDescent="0.2">
      <c r="A86">
        <v>519</v>
      </c>
      <c r="B86">
        <v>597491</v>
      </c>
      <c r="C86" s="1" t="s">
        <v>22</v>
      </c>
      <c r="D86">
        <v>63</v>
      </c>
      <c r="E86" s="2">
        <v>0.58996599999999999</v>
      </c>
      <c r="F86" s="2">
        <v>0.69354800000000005</v>
      </c>
      <c r="G86" s="2">
        <v>0.108446</v>
      </c>
      <c r="H86" s="2">
        <v>9.2573000000000003E-2</v>
      </c>
      <c r="I86" s="2">
        <v>0.1</v>
      </c>
      <c r="J86" t="s">
        <v>15</v>
      </c>
      <c r="K86">
        <v>0</v>
      </c>
      <c r="M86" t="str">
        <f>IF(OR(O86, R86),Q86,P86)</f>
        <v>REP</v>
      </c>
      <c r="N86" t="str">
        <f t="shared" si="2"/>
        <v>GOOD</v>
      </c>
      <c r="O86" t="b">
        <f>AND(G86&lt;I86,H86&lt;I86)</f>
        <v>0</v>
      </c>
      <c r="P86" t="str">
        <f>IF(H86&lt;G86,"REP", "DEM")</f>
        <v>REP</v>
      </c>
      <c r="Q86" t="str">
        <f>IF(K85&gt;0, "DEM", IF(K85&lt;0, "REP", IF($N$1&gt;0.5, "DEM","REP")))</f>
        <v>REP</v>
      </c>
      <c r="R86" t="b">
        <f>OR(R84,K86=0)</f>
        <v>1</v>
      </c>
      <c r="T86" t="s">
        <v>15</v>
      </c>
      <c r="U86" t="str">
        <f t="shared" si="3"/>
        <v/>
      </c>
    </row>
    <row r="87" spans="1:21" x14ac:dyDescent="0.2">
      <c r="A87">
        <v>520</v>
      </c>
      <c r="B87">
        <v>596770</v>
      </c>
      <c r="C87" s="1" t="s">
        <v>51</v>
      </c>
      <c r="D87">
        <v>4</v>
      </c>
      <c r="E87" s="2">
        <v>0.55155100000000001</v>
      </c>
      <c r="F87" s="2">
        <v>0.66666700000000001</v>
      </c>
      <c r="G87" s="2">
        <v>0.19844899999999999</v>
      </c>
      <c r="H87" s="2">
        <v>5.1551E-2</v>
      </c>
      <c r="I87" s="2">
        <v>0.33333299999999999</v>
      </c>
      <c r="J87" t="s">
        <v>12</v>
      </c>
      <c r="K87">
        <v>-1</v>
      </c>
      <c r="M87" t="str">
        <f>IF(OR(O87, R87),Q87,P87)</f>
        <v>DEM</v>
      </c>
      <c r="N87" t="str">
        <f t="shared" si="2"/>
        <v>GOOD</v>
      </c>
      <c r="O87" t="b">
        <f>AND(G87&lt;I87,H87&lt;I87)</f>
        <v>1</v>
      </c>
      <c r="P87" t="str">
        <f>IF(H87&lt;G87,"REP", "DEM")</f>
        <v>REP</v>
      </c>
      <c r="Q87" t="str">
        <f>IF(K86&gt;0, "DEM", IF(K86&lt;0, "REP", IF($N$1&gt;0.5, "DEM","REP")))</f>
        <v>DEM</v>
      </c>
      <c r="R87" t="b">
        <f>OR(R85,K87=0)</f>
        <v>1</v>
      </c>
      <c r="T87" t="s">
        <v>12</v>
      </c>
      <c r="U87" t="str">
        <f t="shared" si="3"/>
        <v/>
      </c>
    </row>
    <row r="88" spans="1:21" x14ac:dyDescent="0.2">
      <c r="A88">
        <v>521</v>
      </c>
      <c r="B88">
        <v>595797</v>
      </c>
      <c r="C88" s="1" t="s">
        <v>21</v>
      </c>
      <c r="D88">
        <v>14</v>
      </c>
      <c r="E88" s="2">
        <v>0.490396</v>
      </c>
      <c r="F88" s="2">
        <v>0.38461499999999998</v>
      </c>
      <c r="G88" s="2">
        <v>6.1824999999999998E-2</v>
      </c>
      <c r="H88" s="2">
        <v>0.13325400000000001</v>
      </c>
      <c r="I88" s="2">
        <v>0.1</v>
      </c>
      <c r="J88" t="s">
        <v>15</v>
      </c>
      <c r="K88">
        <v>0</v>
      </c>
      <c r="M88" t="str">
        <f>IF(OR(O88, R88),Q88,P88)</f>
        <v>REP</v>
      </c>
      <c r="N88" t="str">
        <f t="shared" si="2"/>
        <v>GOOD</v>
      </c>
      <c r="O88" t="b">
        <f>AND(G88&lt;I88,H88&lt;I88)</f>
        <v>0</v>
      </c>
      <c r="P88" t="str">
        <f>IF(H88&lt;G88,"REP", "DEM")</f>
        <v>DEM</v>
      </c>
      <c r="Q88" t="str">
        <f>IF(K87&gt;0, "DEM", IF(K87&lt;0, "REP", IF($N$1&gt;0.5, "DEM","REP")))</f>
        <v>REP</v>
      </c>
      <c r="R88" t="b">
        <f>OR(R86,K88=0)</f>
        <v>1</v>
      </c>
      <c r="T88" t="s">
        <v>15</v>
      </c>
      <c r="U88" t="str">
        <f t="shared" si="3"/>
        <v/>
      </c>
    </row>
    <row r="89" spans="1:21" x14ac:dyDescent="0.2">
      <c r="A89">
        <v>522</v>
      </c>
      <c r="B89">
        <v>594592</v>
      </c>
      <c r="C89" s="1" t="s">
        <v>24</v>
      </c>
      <c r="D89">
        <v>43</v>
      </c>
      <c r="E89" s="2">
        <v>0.423813</v>
      </c>
      <c r="F89" s="2">
        <v>0.42857099999999998</v>
      </c>
      <c r="G89" s="2">
        <v>1.8048000000000002E-2</v>
      </c>
      <c r="H89" s="2">
        <v>5.208E-3</v>
      </c>
      <c r="I89" s="2">
        <v>0.1</v>
      </c>
      <c r="J89" t="s">
        <v>12</v>
      </c>
      <c r="K89">
        <v>-1</v>
      </c>
      <c r="M89" t="str">
        <f>IF(OR(O89, R89),Q89,P89)</f>
        <v>DEM</v>
      </c>
      <c r="N89" t="str">
        <f t="shared" si="2"/>
        <v>GOOD</v>
      </c>
      <c r="O89" t="b">
        <f>AND(G89&lt;I89,H89&lt;I89)</f>
        <v>1</v>
      </c>
      <c r="P89" t="str">
        <f>IF(H89&lt;G89,"REP", "DEM")</f>
        <v>REP</v>
      </c>
      <c r="Q89" t="str">
        <f>IF(K88&gt;0, "DEM", IF(K88&lt;0, "REP", IF($N$1&gt;0.5, "DEM","REP")))</f>
        <v>DEM</v>
      </c>
      <c r="R89" t="b">
        <f>OR(R87,K89=0)</f>
        <v>1</v>
      </c>
      <c r="T89" t="s">
        <v>12</v>
      </c>
      <c r="U89" t="str">
        <f t="shared" si="3"/>
        <v/>
      </c>
    </row>
    <row r="90" spans="1:21" x14ac:dyDescent="0.2">
      <c r="A90">
        <v>523</v>
      </c>
      <c r="B90">
        <v>594551</v>
      </c>
      <c r="C90" s="1" t="s">
        <v>34</v>
      </c>
      <c r="D90">
        <v>9</v>
      </c>
      <c r="E90" s="2">
        <v>0.49864399999999998</v>
      </c>
      <c r="F90" s="2">
        <v>0.5</v>
      </c>
      <c r="G90" s="2">
        <v>5.6911000000000003E-2</v>
      </c>
      <c r="H90" s="2">
        <v>5.4199999999999998E-2</v>
      </c>
      <c r="I90" s="2">
        <v>0.125</v>
      </c>
      <c r="J90" t="s">
        <v>15</v>
      </c>
      <c r="K90">
        <v>0</v>
      </c>
      <c r="M90" t="str">
        <f>IF(OR(O90, R90),Q90,P90)</f>
        <v>REP</v>
      </c>
      <c r="N90" t="str">
        <f t="shared" si="2"/>
        <v>GOOD</v>
      </c>
      <c r="O90" t="b">
        <f>AND(G90&lt;I90,H90&lt;I90)</f>
        <v>1</v>
      </c>
      <c r="P90" t="str">
        <f>IF(H90&lt;G90,"REP", "DEM")</f>
        <v>REP</v>
      </c>
      <c r="Q90" t="str">
        <f>IF(K89&gt;0, "DEM", IF(K89&lt;0, "REP", IF($N$1&gt;0.5, "DEM","REP")))</f>
        <v>REP</v>
      </c>
      <c r="R90" t="b">
        <f>OR(R88,K90=0)</f>
        <v>1</v>
      </c>
      <c r="T90" t="s">
        <v>15</v>
      </c>
      <c r="U90" t="str">
        <f t="shared" si="3"/>
        <v/>
      </c>
    </row>
    <row r="91" spans="1:21" x14ac:dyDescent="0.2">
      <c r="A91">
        <v>524</v>
      </c>
      <c r="B91">
        <v>593853</v>
      </c>
      <c r="C91" s="1" t="s">
        <v>19</v>
      </c>
      <c r="D91">
        <v>7</v>
      </c>
      <c r="E91" s="2">
        <v>0.58244300000000004</v>
      </c>
      <c r="F91" s="2">
        <v>0.66666700000000001</v>
      </c>
      <c r="G91" s="2">
        <v>0.13184299999999999</v>
      </c>
      <c r="H91" s="2">
        <v>1.1013999999999999E-2</v>
      </c>
      <c r="I91" s="2">
        <v>0.16666700000000001</v>
      </c>
      <c r="J91" t="s">
        <v>12</v>
      </c>
      <c r="K91">
        <v>-1</v>
      </c>
      <c r="M91" t="str">
        <f>IF(OR(O91, R91),Q91,P91)</f>
        <v>DEM</v>
      </c>
      <c r="N91" t="str">
        <f t="shared" si="2"/>
        <v>GOOD</v>
      </c>
      <c r="O91" t="b">
        <f>AND(G91&lt;I91,H91&lt;I91)</f>
        <v>1</v>
      </c>
      <c r="P91" t="str">
        <f>IF(H91&lt;G91,"REP", "DEM")</f>
        <v>REP</v>
      </c>
      <c r="Q91" t="str">
        <f>IF(K90&gt;0, "DEM", IF(K90&lt;0, "REP", IF($N$1&gt;0.5, "DEM","REP")))</f>
        <v>DEM</v>
      </c>
      <c r="R91" t="b">
        <f>OR(R89,K91=0)</f>
        <v>1</v>
      </c>
      <c r="T91" t="s">
        <v>12</v>
      </c>
      <c r="U91" t="str">
        <f t="shared" si="3"/>
        <v/>
      </c>
    </row>
    <row r="92" spans="1:21" x14ac:dyDescent="0.2">
      <c r="A92">
        <v>525</v>
      </c>
      <c r="B92">
        <v>593451</v>
      </c>
      <c r="C92" s="1" t="s">
        <v>20</v>
      </c>
      <c r="D92">
        <v>20</v>
      </c>
      <c r="E92" s="2">
        <v>0.47971200000000003</v>
      </c>
      <c r="F92" s="2">
        <v>0.368421</v>
      </c>
      <c r="G92" s="2">
        <v>7.9712000000000005E-2</v>
      </c>
      <c r="H92" s="2">
        <v>0.12971199999999999</v>
      </c>
      <c r="I92" s="2">
        <v>0.1</v>
      </c>
      <c r="J92" t="s">
        <v>15</v>
      </c>
      <c r="K92">
        <v>0</v>
      </c>
      <c r="M92" t="str">
        <f>IF(OR(O92, R92),Q92,P92)</f>
        <v>REP</v>
      </c>
      <c r="N92" t="str">
        <f t="shared" si="2"/>
        <v>GOOD</v>
      </c>
      <c r="O92" t="b">
        <f>AND(G92&lt;I92,H92&lt;I92)</f>
        <v>0</v>
      </c>
      <c r="P92" t="str">
        <f>IF(H92&lt;G92,"REP", "DEM")</f>
        <v>DEM</v>
      </c>
      <c r="Q92" t="str">
        <f>IF(K91&gt;0, "DEM", IF(K91&lt;0, "REP", IF($N$1&gt;0.5, "DEM","REP")))</f>
        <v>REP</v>
      </c>
      <c r="R92" t="b">
        <f>OR(R90,K92=0)</f>
        <v>1</v>
      </c>
      <c r="T92" t="s">
        <v>15</v>
      </c>
      <c r="U92" t="str">
        <f t="shared" si="3"/>
        <v/>
      </c>
    </row>
    <row r="93" spans="1:21" x14ac:dyDescent="0.2">
      <c r="A93">
        <v>526</v>
      </c>
      <c r="B93">
        <v>592481</v>
      </c>
      <c r="C93" s="1" t="s">
        <v>26</v>
      </c>
      <c r="D93">
        <v>22</v>
      </c>
      <c r="E93" s="2">
        <v>0.50758300000000001</v>
      </c>
      <c r="F93" s="2">
        <v>0.38095200000000001</v>
      </c>
      <c r="G93" s="2">
        <v>9.8491999999999996E-2</v>
      </c>
      <c r="H93" s="2">
        <v>0.14394699999999999</v>
      </c>
      <c r="I93" s="2">
        <v>0.1</v>
      </c>
      <c r="J93" t="s">
        <v>12</v>
      </c>
      <c r="K93">
        <v>-1</v>
      </c>
      <c r="M93" t="str">
        <f>IF(OR(O93, R93),Q93,P93)</f>
        <v>DEM</v>
      </c>
      <c r="N93" t="str">
        <f t="shared" si="2"/>
        <v>GOOD</v>
      </c>
      <c r="O93" t="b">
        <f>AND(G93&lt;I93,H93&lt;I93)</f>
        <v>0</v>
      </c>
      <c r="P93" t="str">
        <f>IF(H93&lt;G93,"REP", "DEM")</f>
        <v>DEM</v>
      </c>
      <c r="Q93" t="str">
        <f>IF(K92&gt;0, "DEM", IF(K92&lt;0, "REP", IF($N$1&gt;0.5, "DEM","REP")))</f>
        <v>DEM</v>
      </c>
      <c r="R93" t="b">
        <f>OR(R91,K93=0)</f>
        <v>1</v>
      </c>
      <c r="T93" t="s">
        <v>12</v>
      </c>
      <c r="U93" t="str">
        <f t="shared" si="3"/>
        <v/>
      </c>
    </row>
    <row r="94" spans="1:21" x14ac:dyDescent="0.2">
      <c r="A94">
        <v>527</v>
      </c>
      <c r="B94">
        <v>589820</v>
      </c>
      <c r="C94" s="1" t="s">
        <v>38</v>
      </c>
      <c r="D94">
        <v>17</v>
      </c>
      <c r="E94" s="2">
        <v>0.45030900000000001</v>
      </c>
      <c r="F94" s="2">
        <v>0.4375</v>
      </c>
      <c r="G94" s="2">
        <v>2.0279999999999999E-2</v>
      </c>
      <c r="H94" s="2">
        <v>3.8544000000000002E-2</v>
      </c>
      <c r="I94" s="2">
        <v>0.1</v>
      </c>
      <c r="J94" t="s">
        <v>15</v>
      </c>
      <c r="K94">
        <v>0</v>
      </c>
      <c r="M94" t="str">
        <f>IF(OR(O94, R94),Q94,P94)</f>
        <v>REP</v>
      </c>
      <c r="N94" t="str">
        <f t="shared" si="2"/>
        <v>GOOD</v>
      </c>
      <c r="O94" t="b">
        <f>AND(G94&lt;I94,H94&lt;I94)</f>
        <v>1</v>
      </c>
      <c r="P94" t="str">
        <f>IF(H94&lt;G94,"REP", "DEM")</f>
        <v>DEM</v>
      </c>
      <c r="Q94" t="str">
        <f>IF(K93&gt;0, "DEM", IF(K93&lt;0, "REP", IF($N$1&gt;0.5, "DEM","REP")))</f>
        <v>REP</v>
      </c>
      <c r="R94" t="b">
        <f>OR(R92,K94=0)</f>
        <v>1</v>
      </c>
      <c r="T94" t="s">
        <v>15</v>
      </c>
      <c r="U94" t="str">
        <f t="shared" si="3"/>
        <v/>
      </c>
    </row>
    <row r="95" spans="1:21" x14ac:dyDescent="0.2">
      <c r="A95">
        <v>528</v>
      </c>
      <c r="B95">
        <v>588081</v>
      </c>
      <c r="C95" s="1" t="s">
        <v>22</v>
      </c>
      <c r="D95">
        <v>64</v>
      </c>
      <c r="E95" s="2">
        <v>0.58996599999999999</v>
      </c>
      <c r="F95" s="2">
        <v>0.68254000000000004</v>
      </c>
      <c r="G95" s="2">
        <v>9.7533999999999996E-2</v>
      </c>
      <c r="H95" s="2">
        <v>8.1908999999999996E-2</v>
      </c>
      <c r="I95" s="2">
        <v>0.1</v>
      </c>
      <c r="J95" t="s">
        <v>12</v>
      </c>
      <c r="K95">
        <v>-1</v>
      </c>
      <c r="M95" t="str">
        <f>IF(OR(O95, R95),Q95,P95)</f>
        <v>DEM</v>
      </c>
      <c r="N95" t="str">
        <f t="shared" si="2"/>
        <v>GOOD</v>
      </c>
      <c r="O95" t="b">
        <f>AND(G95&lt;I95,H95&lt;I95)</f>
        <v>1</v>
      </c>
      <c r="P95" t="str">
        <f>IF(H95&lt;G95,"REP", "DEM")</f>
        <v>REP</v>
      </c>
      <c r="Q95" t="str">
        <f>IF(K94&gt;0, "DEM", IF(K94&lt;0, "REP", IF($N$1&gt;0.5, "DEM","REP")))</f>
        <v>DEM</v>
      </c>
      <c r="R95" t="b">
        <f>OR(R93,K95=0)</f>
        <v>1</v>
      </c>
      <c r="T95" t="s">
        <v>12</v>
      </c>
      <c r="U95" t="str">
        <f t="shared" si="3"/>
        <v/>
      </c>
    </row>
    <row r="96" spans="1:21" x14ac:dyDescent="0.2">
      <c r="A96">
        <v>529</v>
      </c>
      <c r="B96">
        <v>587805</v>
      </c>
      <c r="C96" s="1" t="s">
        <v>42</v>
      </c>
      <c r="D96">
        <v>12</v>
      </c>
      <c r="E96" s="2">
        <v>0.54443799999999998</v>
      </c>
      <c r="F96" s="2">
        <v>0.63636400000000004</v>
      </c>
      <c r="G96" s="2">
        <v>0.122228</v>
      </c>
      <c r="H96" s="2">
        <v>3.8894999999999999E-2</v>
      </c>
      <c r="I96" s="2">
        <v>0.1</v>
      </c>
      <c r="J96" t="s">
        <v>15</v>
      </c>
      <c r="K96">
        <v>0</v>
      </c>
      <c r="M96" t="str">
        <f>IF(OR(O96, R96),Q96,P96)</f>
        <v>REP</v>
      </c>
      <c r="N96" t="str">
        <f t="shared" si="2"/>
        <v>GOOD</v>
      </c>
      <c r="O96" t="b">
        <f>AND(G96&lt;I96,H96&lt;I96)</f>
        <v>0</v>
      </c>
      <c r="P96" t="str">
        <f>IF(H96&lt;G96,"REP", "DEM")</f>
        <v>REP</v>
      </c>
      <c r="Q96" t="str">
        <f>IF(K95&gt;0, "DEM", IF(K95&lt;0, "REP", IF($N$1&gt;0.5, "DEM","REP")))</f>
        <v>REP</v>
      </c>
      <c r="R96" t="b">
        <f>OR(R94,K96=0)</f>
        <v>1</v>
      </c>
      <c r="T96" t="s">
        <v>15</v>
      </c>
      <c r="U96" t="str">
        <f t="shared" si="3"/>
        <v/>
      </c>
    </row>
    <row r="97" spans="1:21" x14ac:dyDescent="0.2">
      <c r="A97">
        <v>530</v>
      </c>
      <c r="B97">
        <v>581631</v>
      </c>
      <c r="C97" s="1" t="s">
        <v>27</v>
      </c>
      <c r="D97">
        <v>33</v>
      </c>
      <c r="E97" s="2">
        <v>0.47045900000000002</v>
      </c>
      <c r="F97" s="2">
        <v>0.46875</v>
      </c>
      <c r="G97" s="2">
        <v>1.439E-2</v>
      </c>
      <c r="H97" s="2">
        <v>1.5913E-2</v>
      </c>
      <c r="I97" s="2">
        <v>0.1</v>
      </c>
      <c r="J97" t="s">
        <v>12</v>
      </c>
      <c r="K97">
        <v>0</v>
      </c>
      <c r="M97" t="str">
        <f>IF(OR(O97, R97),Q97,P97)</f>
        <v>DEM</v>
      </c>
      <c r="N97" t="str">
        <f t="shared" si="2"/>
        <v>GOOD</v>
      </c>
      <c r="O97" t="b">
        <f>AND(G97&lt;I97,H97&lt;I97)</f>
        <v>1</v>
      </c>
      <c r="P97" t="str">
        <f>IF(H97&lt;G97,"REP", "DEM")</f>
        <v>DEM</v>
      </c>
      <c r="Q97" t="str">
        <f>IF(K96&gt;0, "DEM", IF(K96&lt;0, "REP", IF($N$1&gt;0.5, "DEM","REP")))</f>
        <v>DEM</v>
      </c>
      <c r="R97" t="b">
        <f>OR(R95,K97=0)</f>
        <v>1</v>
      </c>
      <c r="T97" t="s">
        <v>12</v>
      </c>
      <c r="U97" t="str">
        <f t="shared" si="3"/>
        <v/>
      </c>
    </row>
    <row r="98" spans="1:21" x14ac:dyDescent="0.2">
      <c r="A98">
        <v>531</v>
      </c>
      <c r="B98">
        <v>581374</v>
      </c>
      <c r="C98" s="1" t="s">
        <v>37</v>
      </c>
      <c r="D98">
        <v>8</v>
      </c>
      <c r="E98" s="2">
        <v>0.399891</v>
      </c>
      <c r="F98" s="2">
        <v>0.28571400000000002</v>
      </c>
      <c r="G98" s="2">
        <v>2.4891E-2</v>
      </c>
      <c r="H98" s="2">
        <v>0.149891</v>
      </c>
      <c r="I98" s="2">
        <v>0.14285700000000001</v>
      </c>
      <c r="J98" t="s">
        <v>12</v>
      </c>
      <c r="K98">
        <v>-1</v>
      </c>
      <c r="M98" t="str">
        <f>IF(OR(O98, R98),Q98,P98)</f>
        <v>DEM</v>
      </c>
      <c r="N98" t="str">
        <f t="shared" si="2"/>
        <v>GOOD</v>
      </c>
      <c r="O98" t="b">
        <f>AND(G98&lt;I98,H98&lt;I98)</f>
        <v>0</v>
      </c>
      <c r="P98" t="str">
        <f>IF(H98&lt;G98,"REP", "DEM")</f>
        <v>DEM</v>
      </c>
      <c r="Q98" t="str">
        <f>IF(K97&gt;0, "DEM", IF(K97&lt;0, "REP", IF($N$1&gt;0.5, "DEM","REP")))</f>
        <v>DEM</v>
      </c>
      <c r="R98" t="b">
        <f>OR(R96,K98=0)</f>
        <v>1</v>
      </c>
      <c r="T98" t="s">
        <v>12</v>
      </c>
      <c r="U98" t="str">
        <f t="shared" si="3"/>
        <v/>
      </c>
    </row>
    <row r="99" spans="1:21" x14ac:dyDescent="0.2">
      <c r="A99">
        <v>532</v>
      </c>
      <c r="B99">
        <v>580934</v>
      </c>
      <c r="C99" s="1" t="s">
        <v>28</v>
      </c>
      <c r="D99">
        <v>7</v>
      </c>
      <c r="E99" s="2">
        <v>0.32380500000000001</v>
      </c>
      <c r="F99" s="2">
        <v>0.16666700000000001</v>
      </c>
      <c r="G99" s="2">
        <v>3.8089999999999999E-2</v>
      </c>
      <c r="H99" s="2">
        <v>0.180948</v>
      </c>
      <c r="I99" s="2">
        <v>0.16666700000000001</v>
      </c>
      <c r="J99" t="s">
        <v>15</v>
      </c>
      <c r="K99">
        <v>0</v>
      </c>
      <c r="M99" t="str">
        <f>IF(OR(O99, R99),Q99,P99)</f>
        <v>REP</v>
      </c>
      <c r="N99" t="str">
        <f t="shared" si="2"/>
        <v>GOOD</v>
      </c>
      <c r="O99" t="b">
        <f>AND(G99&lt;I99,H99&lt;I99)</f>
        <v>0</v>
      </c>
      <c r="P99" t="str">
        <f>IF(H99&lt;G99,"REP", "DEM")</f>
        <v>DEM</v>
      </c>
      <c r="Q99" t="str">
        <f>IF(K98&gt;0, "DEM", IF(K98&lt;0, "REP", IF($N$1&gt;0.5, "DEM","REP")))</f>
        <v>REP</v>
      </c>
      <c r="R99" t="b">
        <f>OR(R97,K99=0)</f>
        <v>1</v>
      </c>
      <c r="T99" t="s">
        <v>15</v>
      </c>
      <c r="U99" t="str">
        <f t="shared" si="3"/>
        <v/>
      </c>
    </row>
    <row r="100" spans="1:21" x14ac:dyDescent="0.2">
      <c r="A100">
        <v>533</v>
      </c>
      <c r="B100">
        <v>580922</v>
      </c>
      <c r="C100" s="1" t="s">
        <v>24</v>
      </c>
      <c r="D100">
        <v>44</v>
      </c>
      <c r="E100" s="2">
        <v>0.423813</v>
      </c>
      <c r="F100" s="2">
        <v>0.44185999999999998</v>
      </c>
      <c r="G100" s="2">
        <v>3.0733E-2</v>
      </c>
      <c r="H100" s="2">
        <v>8.0059999999999992E-3</v>
      </c>
      <c r="I100" s="2">
        <v>0.1</v>
      </c>
      <c r="J100" t="s">
        <v>12</v>
      </c>
      <c r="K100">
        <v>-1</v>
      </c>
      <c r="M100" t="str">
        <f>IF(OR(O100, R100),Q100,P100)</f>
        <v>DEM</v>
      </c>
      <c r="N100" t="str">
        <f t="shared" si="2"/>
        <v>GOOD</v>
      </c>
      <c r="O100" t="b">
        <f>AND(G100&lt;I100,H100&lt;I100)</f>
        <v>1</v>
      </c>
      <c r="P100" t="str">
        <f>IF(H100&lt;G100,"REP", "DEM")</f>
        <v>REP</v>
      </c>
      <c r="Q100" t="str">
        <f>IF(K99&gt;0, "DEM", IF(K99&lt;0, "REP", IF($N$1&gt;0.5, "DEM","REP")))</f>
        <v>DEM</v>
      </c>
      <c r="R100" t="b">
        <f>OR(R98,K100=0)</f>
        <v>1</v>
      </c>
      <c r="T100" t="s">
        <v>12</v>
      </c>
      <c r="U100" t="str">
        <f t="shared" si="3"/>
        <v/>
      </c>
    </row>
    <row r="101" spans="1:21" x14ac:dyDescent="0.2">
      <c r="A101">
        <v>534</v>
      </c>
      <c r="B101">
        <v>580011</v>
      </c>
      <c r="C101" s="1" t="s">
        <v>11</v>
      </c>
      <c r="D101">
        <v>17</v>
      </c>
      <c r="E101" s="2">
        <v>0.50931999999999999</v>
      </c>
      <c r="F101" s="2">
        <v>0.4375</v>
      </c>
      <c r="G101" s="2">
        <v>3.8732000000000003E-2</v>
      </c>
      <c r="H101" s="2">
        <v>9.7556000000000004E-2</v>
      </c>
      <c r="I101" s="2">
        <v>0.1</v>
      </c>
      <c r="J101" t="s">
        <v>15</v>
      </c>
      <c r="K101">
        <v>0</v>
      </c>
      <c r="M101" t="str">
        <f>IF(OR(O101, R101),Q101,P101)</f>
        <v>REP</v>
      </c>
      <c r="N101" t="str">
        <f t="shared" si="2"/>
        <v>GOOD</v>
      </c>
      <c r="O101" t="b">
        <f>AND(G101&lt;I101,H101&lt;I101)</f>
        <v>1</v>
      </c>
      <c r="P101" t="str">
        <f>IF(H101&lt;G101,"REP", "DEM")</f>
        <v>DEM</v>
      </c>
      <c r="Q101" t="str">
        <f>IF(K100&gt;0, "DEM", IF(K100&lt;0, "REP", IF($N$1&gt;0.5, "DEM","REP")))</f>
        <v>REP</v>
      </c>
      <c r="R101" t="b">
        <f>OR(R99,K101=0)</f>
        <v>1</v>
      </c>
      <c r="T101" t="s">
        <v>15</v>
      </c>
      <c r="U101" t="str">
        <f t="shared" si="3"/>
        <v/>
      </c>
    </row>
    <row r="102" spans="1:21" x14ac:dyDescent="0.2">
      <c r="A102">
        <v>535</v>
      </c>
      <c r="B102">
        <v>579798</v>
      </c>
      <c r="C102" s="1" t="s">
        <v>14</v>
      </c>
      <c r="D102">
        <v>34</v>
      </c>
      <c r="E102" s="2">
        <v>0.68552100000000005</v>
      </c>
      <c r="F102" s="2">
        <v>0.75757600000000003</v>
      </c>
      <c r="G102" s="2">
        <v>7.9185000000000005E-2</v>
      </c>
      <c r="H102" s="2">
        <v>4.9772999999999998E-2</v>
      </c>
      <c r="I102" s="2">
        <v>0.1</v>
      </c>
      <c r="J102" t="s">
        <v>12</v>
      </c>
      <c r="K102">
        <v>-1</v>
      </c>
      <c r="M102" t="str">
        <f>IF(OR(O102, R102),Q102,P102)</f>
        <v>DEM</v>
      </c>
      <c r="N102" t="str">
        <f t="shared" si="2"/>
        <v>GOOD</v>
      </c>
      <c r="O102" t="b">
        <f>AND(G102&lt;I102,H102&lt;I102)</f>
        <v>1</v>
      </c>
      <c r="P102" t="str">
        <f>IF(H102&lt;G102,"REP", "DEM")</f>
        <v>REP</v>
      </c>
      <c r="Q102" t="str">
        <f>IF(K101&gt;0, "DEM", IF(K101&lt;0, "REP", IF($N$1&gt;0.5, "DEM","REP")))</f>
        <v>DEM</v>
      </c>
      <c r="R102" t="b">
        <f>OR(R100,K102=0)</f>
        <v>1</v>
      </c>
      <c r="T102" t="s">
        <v>12</v>
      </c>
      <c r="U102" t="str">
        <f t="shared" si="3"/>
        <v/>
      </c>
    </row>
    <row r="103" spans="1:21" x14ac:dyDescent="0.2">
      <c r="A103">
        <v>536</v>
      </c>
      <c r="B103">
        <v>579659</v>
      </c>
      <c r="C103" s="1" t="s">
        <v>52</v>
      </c>
      <c r="D103">
        <v>2</v>
      </c>
      <c r="E103" s="2">
        <v>0.42550300000000002</v>
      </c>
      <c r="F103" s="2">
        <v>0</v>
      </c>
      <c r="G103" s="2">
        <v>7.4496999999999994E-2</v>
      </c>
      <c r="H103" s="2">
        <v>0.42550300000000002</v>
      </c>
      <c r="I103" s="2">
        <v>1</v>
      </c>
      <c r="J103" t="s">
        <v>15</v>
      </c>
      <c r="K103">
        <v>0</v>
      </c>
      <c r="M103" t="str">
        <f>IF(OR(O103, R103),Q103,P103)</f>
        <v>REP</v>
      </c>
      <c r="N103" t="str">
        <f t="shared" si="2"/>
        <v>GOOD</v>
      </c>
      <c r="O103" t="b">
        <f>AND(G103&lt;I103,H103&lt;I103)</f>
        <v>1</v>
      </c>
      <c r="P103" t="str">
        <f>IF(H103&lt;G103,"REP", "DEM")</f>
        <v>DEM</v>
      </c>
      <c r="Q103" t="str">
        <f>IF(K102&gt;0, "DEM", IF(K102&lt;0, "REP", IF($N$1&gt;0.5, "DEM","REP")))</f>
        <v>REP</v>
      </c>
      <c r="R103" t="b">
        <f>OR(R101,K103=0)</f>
        <v>1</v>
      </c>
      <c r="T103" t="s">
        <v>15</v>
      </c>
      <c r="U103" t="str">
        <f t="shared" si="3"/>
        <v/>
      </c>
    </row>
    <row r="104" spans="1:21" x14ac:dyDescent="0.2">
      <c r="A104">
        <v>537</v>
      </c>
      <c r="B104">
        <v>578963</v>
      </c>
      <c r="C104" s="1" t="s">
        <v>22</v>
      </c>
      <c r="D104">
        <v>65</v>
      </c>
      <c r="E104" s="2">
        <v>0.58996599999999999</v>
      </c>
      <c r="F104" s="2">
        <v>0.6875</v>
      </c>
      <c r="G104" s="2">
        <v>0.102341</v>
      </c>
      <c r="H104" s="2">
        <v>8.6957000000000007E-2</v>
      </c>
      <c r="I104" s="2">
        <v>0.1</v>
      </c>
      <c r="J104" t="s">
        <v>12</v>
      </c>
      <c r="K104">
        <v>-1</v>
      </c>
      <c r="M104" t="str">
        <f>IF(OR(O104, R104),Q104,P104)</f>
        <v>DEM</v>
      </c>
      <c r="N104" t="str">
        <f t="shared" si="2"/>
        <v>GOOD</v>
      </c>
      <c r="O104" t="b">
        <f>AND(G104&lt;I104,H104&lt;I104)</f>
        <v>0</v>
      </c>
      <c r="P104" t="str">
        <f>IF(H104&lt;G104,"REP", "DEM")</f>
        <v>REP</v>
      </c>
      <c r="Q104" t="str">
        <f>IF(K103&gt;0, "DEM", IF(K103&lt;0, "REP", IF($N$1&gt;0.5, "DEM","REP")))</f>
        <v>DEM</v>
      </c>
      <c r="R104" t="b">
        <f>OR(R102,K104=0)</f>
        <v>1</v>
      </c>
      <c r="T104" t="s">
        <v>12</v>
      </c>
      <c r="U104" t="str">
        <f t="shared" si="3"/>
        <v/>
      </c>
    </row>
    <row r="105" spans="1:21" x14ac:dyDescent="0.2">
      <c r="A105">
        <v>538</v>
      </c>
      <c r="B105">
        <v>573172</v>
      </c>
      <c r="C105" s="1" t="s">
        <v>13</v>
      </c>
      <c r="D105">
        <v>11</v>
      </c>
      <c r="E105" s="2">
        <v>0.43340800000000002</v>
      </c>
      <c r="F105" s="2">
        <v>0.4</v>
      </c>
      <c r="G105" s="2">
        <v>2.1137E-2</v>
      </c>
      <c r="H105" s="2">
        <v>6.9772000000000001E-2</v>
      </c>
      <c r="I105" s="2">
        <v>0.1</v>
      </c>
      <c r="J105" t="s">
        <v>15</v>
      </c>
      <c r="K105">
        <v>0</v>
      </c>
      <c r="M105" t="str">
        <f>IF(OR(O105, R105),Q105,P105)</f>
        <v>REP</v>
      </c>
      <c r="N105" t="str">
        <f t="shared" si="2"/>
        <v>GOOD</v>
      </c>
      <c r="O105" t="b">
        <f>AND(G105&lt;I105,H105&lt;I105)</f>
        <v>1</v>
      </c>
      <c r="P105" t="str">
        <f>IF(H105&lt;G105,"REP", "DEM")</f>
        <v>DEM</v>
      </c>
      <c r="Q105" t="str">
        <f>IF(K104&gt;0, "DEM", IF(K104&lt;0, "REP", IF($N$1&gt;0.5, "DEM","REP")))</f>
        <v>REP</v>
      </c>
      <c r="R105" t="b">
        <f>OR(R103,K105=0)</f>
        <v>1</v>
      </c>
      <c r="T105" t="s">
        <v>15</v>
      </c>
      <c r="U105" t="str">
        <f t="shared" si="3"/>
        <v/>
      </c>
    </row>
    <row r="106" spans="1:21" x14ac:dyDescent="0.2">
      <c r="A106">
        <v>539</v>
      </c>
      <c r="B106">
        <v>571891</v>
      </c>
      <c r="C106" s="1" t="s">
        <v>23</v>
      </c>
      <c r="D106">
        <v>23</v>
      </c>
      <c r="E106" s="2">
        <v>0.55411299999999997</v>
      </c>
      <c r="F106" s="2">
        <v>0.59090900000000002</v>
      </c>
      <c r="G106" s="2">
        <v>5.4583E-2</v>
      </c>
      <c r="H106" s="2">
        <v>1.1103999999999999E-2</v>
      </c>
      <c r="I106" s="2">
        <v>0.1</v>
      </c>
      <c r="J106" t="s">
        <v>12</v>
      </c>
      <c r="K106">
        <v>-1</v>
      </c>
      <c r="M106" t="str">
        <f>IF(OR(O106, R106),Q106,P106)</f>
        <v>DEM</v>
      </c>
      <c r="N106" t="str">
        <f t="shared" si="2"/>
        <v>GOOD</v>
      </c>
      <c r="O106" t="b">
        <f>AND(G106&lt;I106,H106&lt;I106)</f>
        <v>1</v>
      </c>
      <c r="P106" t="str">
        <f>IF(H106&lt;G106,"REP", "DEM")</f>
        <v>REP</v>
      </c>
      <c r="Q106" t="str">
        <f>IF(K105&gt;0, "DEM", IF(K105&lt;0, "REP", IF($N$1&gt;0.5, "DEM","REP")))</f>
        <v>DEM</v>
      </c>
      <c r="R106" t="b">
        <f>OR(R104,K106=0)</f>
        <v>1</v>
      </c>
      <c r="T106" t="s">
        <v>12</v>
      </c>
      <c r="U106" t="str">
        <f t="shared" si="3"/>
        <v/>
      </c>
    </row>
    <row r="107" spans="1:21" x14ac:dyDescent="0.2">
      <c r="A107">
        <v>540</v>
      </c>
      <c r="B107">
        <v>570944</v>
      </c>
      <c r="C107" s="1" t="s">
        <v>25</v>
      </c>
      <c r="D107">
        <v>12</v>
      </c>
      <c r="E107" s="2">
        <v>0.67349899999999996</v>
      </c>
      <c r="F107" s="2">
        <v>0.81818199999999996</v>
      </c>
      <c r="G107" s="2">
        <v>0.159834</v>
      </c>
      <c r="H107" s="2">
        <v>7.6501E-2</v>
      </c>
      <c r="I107" s="2">
        <v>0.1</v>
      </c>
      <c r="J107" t="s">
        <v>15</v>
      </c>
      <c r="K107">
        <v>0</v>
      </c>
      <c r="M107" t="str">
        <f>IF(OR(O107, R107),Q107,P107)</f>
        <v>REP</v>
      </c>
      <c r="N107" t="str">
        <f t="shared" si="2"/>
        <v>GOOD</v>
      </c>
      <c r="O107" t="b">
        <f>AND(G107&lt;I107,H107&lt;I107)</f>
        <v>0</v>
      </c>
      <c r="P107" t="str">
        <f>IF(H107&lt;G107,"REP", "DEM")</f>
        <v>REP</v>
      </c>
      <c r="Q107" t="str">
        <f>IF(K106&gt;0, "DEM", IF(K106&lt;0, "REP", IF($N$1&gt;0.5, "DEM","REP")))</f>
        <v>REP</v>
      </c>
      <c r="R107" t="b">
        <f>OR(R105,K107=0)</f>
        <v>1</v>
      </c>
      <c r="T107" t="s">
        <v>15</v>
      </c>
      <c r="U107" t="str">
        <f t="shared" si="3"/>
        <v/>
      </c>
    </row>
    <row r="108" spans="1:21" x14ac:dyDescent="0.2">
      <c r="A108">
        <v>541</v>
      </c>
      <c r="B108">
        <v>570123</v>
      </c>
      <c r="C108" s="1" t="s">
        <v>22</v>
      </c>
      <c r="D108">
        <v>66</v>
      </c>
      <c r="E108" s="2">
        <v>0.58996599999999999</v>
      </c>
      <c r="F108" s="2">
        <v>0.69230800000000003</v>
      </c>
      <c r="G108" s="2">
        <v>0.107003</v>
      </c>
      <c r="H108" s="2">
        <v>9.1852000000000003E-2</v>
      </c>
      <c r="I108" s="2">
        <v>0.1</v>
      </c>
      <c r="J108" t="s">
        <v>12</v>
      </c>
      <c r="K108">
        <v>-1</v>
      </c>
      <c r="M108" t="str">
        <f>IF(OR(O108, R108),Q108,P108)</f>
        <v>DEM</v>
      </c>
      <c r="N108" t="str">
        <f t="shared" si="2"/>
        <v>GOOD</v>
      </c>
      <c r="O108" t="b">
        <f>AND(G108&lt;I108,H108&lt;I108)</f>
        <v>0</v>
      </c>
      <c r="P108" t="str">
        <f>IF(H108&lt;G108,"REP", "DEM")</f>
        <v>REP</v>
      </c>
      <c r="Q108" t="str">
        <f>IF(K107&gt;0, "DEM", IF(K107&lt;0, "REP", IF($N$1&gt;0.5, "DEM","REP")))</f>
        <v>DEM</v>
      </c>
      <c r="R108" t="b">
        <f>OR(R106,K108=0)</f>
        <v>1</v>
      </c>
      <c r="T108" t="s">
        <v>12</v>
      </c>
      <c r="U108" t="str">
        <f t="shared" si="3"/>
        <v/>
      </c>
    </row>
    <row r="109" spans="1:21" x14ac:dyDescent="0.2">
      <c r="A109">
        <v>542</v>
      </c>
      <c r="B109">
        <v>568522</v>
      </c>
      <c r="C109" s="1" t="s">
        <v>16</v>
      </c>
      <c r="D109">
        <v>16</v>
      </c>
      <c r="E109" s="2">
        <v>0.55643699999999996</v>
      </c>
      <c r="F109" s="2">
        <v>0.53333299999999995</v>
      </c>
      <c r="G109" s="2">
        <v>6.0629999999999998E-3</v>
      </c>
      <c r="H109" s="2">
        <v>5.6437000000000001E-2</v>
      </c>
      <c r="I109" s="2">
        <v>0.1</v>
      </c>
      <c r="J109" t="s">
        <v>15</v>
      </c>
      <c r="K109">
        <v>0</v>
      </c>
      <c r="M109" t="str">
        <f>IF(OR(O109, R109),Q109,P109)</f>
        <v>REP</v>
      </c>
      <c r="N109" t="str">
        <f t="shared" si="2"/>
        <v>GOOD</v>
      </c>
      <c r="O109" t="b">
        <f>AND(G109&lt;I109,H109&lt;I109)</f>
        <v>1</v>
      </c>
      <c r="P109" t="str">
        <f>IF(H109&lt;G109,"REP", "DEM")</f>
        <v>DEM</v>
      </c>
      <c r="Q109" t="str">
        <f>IF(K108&gt;0, "DEM", IF(K108&lt;0, "REP", IF($N$1&gt;0.5, "DEM","REP")))</f>
        <v>REP</v>
      </c>
      <c r="R109" t="b">
        <f>OR(R107,K109=0)</f>
        <v>1</v>
      </c>
      <c r="T109" t="s">
        <v>15</v>
      </c>
      <c r="U109" t="str">
        <f t="shared" si="3"/>
        <v/>
      </c>
    </row>
    <row r="110" spans="1:21" x14ac:dyDescent="0.2">
      <c r="A110">
        <v>543</v>
      </c>
      <c r="B110">
        <v>567865</v>
      </c>
      <c r="C110" s="1" t="s">
        <v>24</v>
      </c>
      <c r="D110">
        <v>45</v>
      </c>
      <c r="E110" s="2">
        <v>0.423813</v>
      </c>
      <c r="F110" s="2">
        <v>0.45454499999999998</v>
      </c>
      <c r="G110" s="2">
        <v>4.2854000000000003E-2</v>
      </c>
      <c r="H110" s="2">
        <v>2.0632000000000001E-2</v>
      </c>
      <c r="I110" s="2">
        <v>0.1</v>
      </c>
      <c r="J110" t="s">
        <v>12</v>
      </c>
      <c r="K110">
        <v>-1</v>
      </c>
      <c r="M110" t="str">
        <f>IF(OR(O110, R110),Q110,P110)</f>
        <v>DEM</v>
      </c>
      <c r="N110" t="str">
        <f t="shared" si="2"/>
        <v>GOOD</v>
      </c>
      <c r="O110" t="b">
        <f>AND(G110&lt;I110,H110&lt;I110)</f>
        <v>1</v>
      </c>
      <c r="P110" t="str">
        <f>IF(H110&lt;G110,"REP", "DEM")</f>
        <v>REP</v>
      </c>
      <c r="Q110" t="str">
        <f>IF(K109&gt;0, "DEM", IF(K109&lt;0, "REP", IF($N$1&gt;0.5, "DEM","REP")))</f>
        <v>DEM</v>
      </c>
      <c r="R110" t="b">
        <f>OR(R108,K110=0)</f>
        <v>1</v>
      </c>
      <c r="T110" t="s">
        <v>12</v>
      </c>
      <c r="U110" t="str">
        <f t="shared" si="3"/>
        <v/>
      </c>
    </row>
    <row r="111" spans="1:21" x14ac:dyDescent="0.2">
      <c r="A111">
        <v>544</v>
      </c>
      <c r="B111">
        <v>566610</v>
      </c>
      <c r="C111" s="1" t="s">
        <v>30</v>
      </c>
      <c r="D111">
        <v>18</v>
      </c>
      <c r="E111" s="2">
        <v>0.52731499999999998</v>
      </c>
      <c r="F111" s="2">
        <v>0.47058800000000001</v>
      </c>
      <c r="G111" s="2">
        <v>2.7314999999999999E-2</v>
      </c>
      <c r="H111" s="2">
        <v>8.2871E-2</v>
      </c>
      <c r="I111" s="2">
        <v>0.1</v>
      </c>
      <c r="J111" t="s">
        <v>15</v>
      </c>
      <c r="K111">
        <v>0</v>
      </c>
      <c r="M111" t="str">
        <f>IF(OR(O111, R111),Q111,P111)</f>
        <v>REP</v>
      </c>
      <c r="N111" t="str">
        <f t="shared" si="2"/>
        <v>GOOD</v>
      </c>
      <c r="O111" t="b">
        <f>AND(G111&lt;I111,H111&lt;I111)</f>
        <v>1</v>
      </c>
      <c r="P111" t="str">
        <f>IF(H111&lt;G111,"REP", "DEM")</f>
        <v>DEM</v>
      </c>
      <c r="Q111" t="str">
        <f>IF(K110&gt;0, "DEM", IF(K110&lt;0, "REP", IF($N$1&gt;0.5, "DEM","REP")))</f>
        <v>REP</v>
      </c>
      <c r="R111" t="b">
        <f>OR(R109,K111=0)</f>
        <v>1</v>
      </c>
      <c r="T111" t="s">
        <v>15</v>
      </c>
      <c r="U111" t="str">
        <f t="shared" si="3"/>
        <v/>
      </c>
    </row>
    <row r="112" spans="1:21" x14ac:dyDescent="0.2">
      <c r="A112">
        <v>545</v>
      </c>
      <c r="B112">
        <v>566136</v>
      </c>
      <c r="C112" s="1" t="s">
        <v>26</v>
      </c>
      <c r="D112">
        <v>23</v>
      </c>
      <c r="E112" s="2">
        <v>0.50758300000000001</v>
      </c>
      <c r="F112" s="2">
        <v>0.40909099999999998</v>
      </c>
      <c r="G112" s="2">
        <v>7.2800000000000004E-2</v>
      </c>
      <c r="H112" s="2">
        <v>0.11627899999999999</v>
      </c>
      <c r="I112" s="2">
        <v>0.1</v>
      </c>
      <c r="J112" t="s">
        <v>12</v>
      </c>
      <c r="K112">
        <v>-1</v>
      </c>
      <c r="M112" t="str">
        <f>IF(OR(O112, R112),Q112,P112)</f>
        <v>DEM</v>
      </c>
      <c r="N112" t="str">
        <f t="shared" si="2"/>
        <v>GOOD</v>
      </c>
      <c r="O112" t="b">
        <f>AND(G112&lt;I112,H112&lt;I112)</f>
        <v>0</v>
      </c>
      <c r="P112" t="str">
        <f>IF(H112&lt;G112,"REP", "DEM")</f>
        <v>DEM</v>
      </c>
      <c r="Q112" t="str">
        <f>IF(K111&gt;0, "DEM", IF(K111&lt;0, "REP", IF($N$1&gt;0.5, "DEM","REP")))</f>
        <v>DEM</v>
      </c>
      <c r="R112" t="b">
        <f>OR(R110,K112=0)</f>
        <v>1</v>
      </c>
      <c r="T112" t="s">
        <v>12</v>
      </c>
      <c r="U112" t="str">
        <f t="shared" si="3"/>
        <v/>
      </c>
    </row>
    <row r="113" spans="1:21" x14ac:dyDescent="0.2">
      <c r="A113">
        <v>546</v>
      </c>
      <c r="B113">
        <v>566037</v>
      </c>
      <c r="C113" s="1" t="s">
        <v>44</v>
      </c>
      <c r="D113">
        <v>9</v>
      </c>
      <c r="E113" s="2">
        <v>0.38629200000000002</v>
      </c>
      <c r="F113" s="2">
        <v>0.25</v>
      </c>
      <c r="G113" s="2">
        <v>5.2958999999999999E-2</v>
      </c>
      <c r="H113" s="2">
        <v>0.16406999999999999</v>
      </c>
      <c r="I113" s="2">
        <v>0.125</v>
      </c>
      <c r="J113" t="s">
        <v>15</v>
      </c>
      <c r="K113">
        <v>0</v>
      </c>
      <c r="M113" t="str">
        <f>IF(OR(O113, R113),Q113,P113)</f>
        <v>REP</v>
      </c>
      <c r="N113" t="str">
        <f t="shared" si="2"/>
        <v>GOOD</v>
      </c>
      <c r="O113" t="b">
        <f>AND(G113&lt;I113,H113&lt;I113)</f>
        <v>0</v>
      </c>
      <c r="P113" t="str">
        <f>IF(H113&lt;G113,"REP", "DEM")</f>
        <v>DEM</v>
      </c>
      <c r="Q113" t="str">
        <f>IF(K112&gt;0, "DEM", IF(K112&lt;0, "REP", IF($N$1&gt;0.5, "DEM","REP")))</f>
        <v>REP</v>
      </c>
      <c r="R113" t="b">
        <f>OR(R111,K113=0)</f>
        <v>1</v>
      </c>
      <c r="T113" t="s">
        <v>15</v>
      </c>
      <c r="U113" t="str">
        <f t="shared" si="3"/>
        <v/>
      </c>
    </row>
    <row r="114" spans="1:21" x14ac:dyDescent="0.2">
      <c r="A114">
        <v>547</v>
      </c>
      <c r="B114">
        <v>565890</v>
      </c>
      <c r="C114" s="1" t="s">
        <v>29</v>
      </c>
      <c r="D114">
        <v>12</v>
      </c>
      <c r="E114" s="2">
        <v>0.458063</v>
      </c>
      <c r="F114" s="2">
        <v>0.36363600000000001</v>
      </c>
      <c r="G114" s="2">
        <v>4.1397000000000003E-2</v>
      </c>
      <c r="H114" s="2">
        <v>0.12472999999999999</v>
      </c>
      <c r="I114" s="2">
        <v>0.1</v>
      </c>
      <c r="J114" t="s">
        <v>12</v>
      </c>
      <c r="K114">
        <v>-1</v>
      </c>
      <c r="M114" t="str">
        <f>IF(OR(O114, R114),Q114,P114)</f>
        <v>DEM</v>
      </c>
      <c r="N114" t="str">
        <f t="shared" si="2"/>
        <v>GOOD</v>
      </c>
      <c r="O114" t="b">
        <f>AND(G114&lt;I114,H114&lt;I114)</f>
        <v>0</v>
      </c>
      <c r="P114" t="str">
        <f>IF(H114&lt;G114,"REP", "DEM")</f>
        <v>DEM</v>
      </c>
      <c r="Q114" t="str">
        <f>IF(K113&gt;0, "DEM", IF(K113&lt;0, "REP", IF($N$1&gt;0.5, "DEM","REP")))</f>
        <v>DEM</v>
      </c>
      <c r="R114" t="b">
        <f>OR(R112,K114=0)</f>
        <v>1</v>
      </c>
      <c r="T114" t="s">
        <v>12</v>
      </c>
      <c r="U114" t="str">
        <f t="shared" si="3"/>
        <v/>
      </c>
    </row>
    <row r="115" spans="1:21" x14ac:dyDescent="0.2">
      <c r="A115">
        <v>548</v>
      </c>
      <c r="B115">
        <v>564485</v>
      </c>
      <c r="C115" s="1" t="s">
        <v>20</v>
      </c>
      <c r="D115">
        <v>21</v>
      </c>
      <c r="E115" s="2">
        <v>0.47971200000000003</v>
      </c>
      <c r="F115" s="2">
        <v>0.35</v>
      </c>
      <c r="G115" s="2">
        <v>9.8759E-2</v>
      </c>
      <c r="H115" s="2">
        <v>0.14637900000000001</v>
      </c>
      <c r="I115" s="2">
        <v>0.1</v>
      </c>
      <c r="J115" t="s">
        <v>15</v>
      </c>
      <c r="K115">
        <v>0</v>
      </c>
      <c r="M115" t="str">
        <f>IF(OR(O115, R115),Q115,P115)</f>
        <v>REP</v>
      </c>
      <c r="N115" t="str">
        <f t="shared" si="2"/>
        <v>GOOD</v>
      </c>
      <c r="O115" t="b">
        <f>AND(G115&lt;I115,H115&lt;I115)</f>
        <v>0</v>
      </c>
      <c r="P115" t="str">
        <f>IF(H115&lt;G115,"REP", "DEM")</f>
        <v>DEM</v>
      </c>
      <c r="Q115" t="str">
        <f>IF(K114&gt;0, "DEM", IF(K114&lt;0, "REP", IF($N$1&gt;0.5, "DEM","REP")))</f>
        <v>REP</v>
      </c>
      <c r="R115" t="b">
        <f>OR(R113,K115=0)</f>
        <v>1</v>
      </c>
      <c r="T115" t="s">
        <v>15</v>
      </c>
      <c r="U115" t="str">
        <f t="shared" si="3"/>
        <v/>
      </c>
    </row>
    <row r="116" spans="1:21" x14ac:dyDescent="0.2">
      <c r="A116">
        <v>549</v>
      </c>
      <c r="B116">
        <v>564265</v>
      </c>
      <c r="C116" s="1" t="s">
        <v>27</v>
      </c>
      <c r="D116">
        <v>34</v>
      </c>
      <c r="E116" s="2">
        <v>0.47045900000000002</v>
      </c>
      <c r="F116" s="2">
        <v>0.484848</v>
      </c>
      <c r="G116" s="2">
        <v>2.9541000000000001E-2</v>
      </c>
      <c r="H116" s="2">
        <v>1.2899999999999999E-4</v>
      </c>
      <c r="I116" s="2">
        <v>0.1</v>
      </c>
      <c r="J116" t="s">
        <v>12</v>
      </c>
      <c r="K116">
        <v>-1</v>
      </c>
      <c r="M116" t="str">
        <f>IF(OR(O116, R116),Q116,P116)</f>
        <v>DEM</v>
      </c>
      <c r="N116" t="str">
        <f t="shared" si="2"/>
        <v>GOOD</v>
      </c>
      <c r="O116" t="b">
        <f>AND(G116&lt;I116,H116&lt;I116)</f>
        <v>1</v>
      </c>
      <c r="P116" t="str">
        <f>IF(H116&lt;G116,"REP", "DEM")</f>
        <v>REP</v>
      </c>
      <c r="Q116" t="str">
        <f>IF(K115&gt;0, "DEM", IF(K115&lt;0, "REP", IF($N$1&gt;0.5, "DEM","REP")))</f>
        <v>DEM</v>
      </c>
      <c r="R116" t="b">
        <f>OR(R114,K116=0)</f>
        <v>1</v>
      </c>
      <c r="T116" t="s">
        <v>12</v>
      </c>
      <c r="U116" t="str">
        <f t="shared" si="3"/>
        <v/>
      </c>
    </row>
    <row r="117" spans="1:21" x14ac:dyDescent="0.2">
      <c r="A117">
        <v>550</v>
      </c>
      <c r="B117">
        <v>562988</v>
      </c>
      <c r="C117" s="1" t="s">
        <v>14</v>
      </c>
      <c r="D117">
        <v>35</v>
      </c>
      <c r="E117" s="2">
        <v>0.68552100000000005</v>
      </c>
      <c r="F117" s="2">
        <v>0.764706</v>
      </c>
      <c r="G117" s="2">
        <v>8.5907999999999998E-2</v>
      </c>
      <c r="H117" s="2">
        <v>5.7335999999999998E-2</v>
      </c>
      <c r="I117" s="2">
        <v>0.1</v>
      </c>
      <c r="J117" t="s">
        <v>15</v>
      </c>
      <c r="K117">
        <v>0</v>
      </c>
      <c r="M117" t="str">
        <f>IF(OR(O117, R117),Q117,P117)</f>
        <v>REP</v>
      </c>
      <c r="N117" t="str">
        <f t="shared" si="2"/>
        <v>GOOD</v>
      </c>
      <c r="O117" t="b">
        <f>AND(G117&lt;I117,H117&lt;I117)</f>
        <v>1</v>
      </c>
      <c r="P117" t="str">
        <f>IF(H117&lt;G117,"REP", "DEM")</f>
        <v>REP</v>
      </c>
      <c r="Q117" t="str">
        <f>IF(K116&gt;0, "DEM", IF(K116&lt;0, "REP", IF($N$1&gt;0.5, "DEM","REP")))</f>
        <v>REP</v>
      </c>
      <c r="R117" t="b">
        <f>OR(R115,K117=0)</f>
        <v>1</v>
      </c>
      <c r="T117" t="s">
        <v>15</v>
      </c>
      <c r="U117" t="str">
        <f t="shared" si="3"/>
        <v/>
      </c>
    </row>
    <row r="118" spans="1:21" x14ac:dyDescent="0.2">
      <c r="A118">
        <v>551</v>
      </c>
      <c r="B118">
        <v>561550</v>
      </c>
      <c r="C118" s="1" t="s">
        <v>22</v>
      </c>
      <c r="D118">
        <v>67</v>
      </c>
      <c r="E118" s="2">
        <v>0.58996599999999999</v>
      </c>
      <c r="F118" s="2">
        <v>0.69696999999999998</v>
      </c>
      <c r="G118" s="2">
        <v>0.111526</v>
      </c>
      <c r="H118" s="2">
        <v>9.6601000000000006E-2</v>
      </c>
      <c r="I118" s="2">
        <v>0.1</v>
      </c>
      <c r="J118" t="s">
        <v>12</v>
      </c>
      <c r="K118">
        <v>-1</v>
      </c>
      <c r="M118" t="str">
        <f>IF(OR(O118, R118),Q118,P118)</f>
        <v>DEM</v>
      </c>
      <c r="N118" t="str">
        <f t="shared" si="2"/>
        <v>GOOD</v>
      </c>
      <c r="O118" t="b">
        <f>AND(G118&lt;I118,H118&lt;I118)</f>
        <v>0</v>
      </c>
      <c r="P118" t="str">
        <f>IF(H118&lt;G118,"REP", "DEM")</f>
        <v>REP</v>
      </c>
      <c r="Q118" t="str">
        <f>IF(K117&gt;0, "DEM", IF(K117&lt;0, "REP", IF($N$1&gt;0.5, "DEM","REP")))</f>
        <v>DEM</v>
      </c>
      <c r="R118" t="b">
        <f>OR(R116,K118=0)</f>
        <v>1</v>
      </c>
      <c r="T118" t="s">
        <v>12</v>
      </c>
      <c r="U118" t="str">
        <f t="shared" si="3"/>
        <v/>
      </c>
    </row>
    <row r="119" spans="1:21" x14ac:dyDescent="0.2">
      <c r="A119">
        <v>552</v>
      </c>
      <c r="B119">
        <v>560237</v>
      </c>
      <c r="C119" s="1" t="s">
        <v>47</v>
      </c>
      <c r="D119">
        <v>10</v>
      </c>
      <c r="E119" s="2">
        <v>0.563249</v>
      </c>
      <c r="F119" s="2">
        <v>0.66666700000000001</v>
      </c>
      <c r="G119" s="2">
        <v>0.13675100000000001</v>
      </c>
      <c r="H119" s="2">
        <v>3.6750999999999999E-2</v>
      </c>
      <c r="I119" s="2">
        <v>0.111111</v>
      </c>
      <c r="J119" t="s">
        <v>15</v>
      </c>
      <c r="K119">
        <v>0</v>
      </c>
      <c r="M119" t="str">
        <f>IF(OR(O119, R119),Q119,P119)</f>
        <v>REP</v>
      </c>
      <c r="N119" t="str">
        <f t="shared" si="2"/>
        <v>GOOD</v>
      </c>
      <c r="O119" t="b">
        <f>AND(G119&lt;I119,H119&lt;I119)</f>
        <v>0</v>
      </c>
      <c r="P119" t="str">
        <f>IF(H119&lt;G119,"REP", "DEM")</f>
        <v>REP</v>
      </c>
      <c r="Q119" t="str">
        <f>IF(K118&gt;0, "DEM", IF(K118&lt;0, "REP", IF($N$1&gt;0.5, "DEM","REP")))</f>
        <v>REP</v>
      </c>
      <c r="R119" t="b">
        <f>OR(R117,K119=0)</f>
        <v>1</v>
      </c>
      <c r="T119" t="s">
        <v>15</v>
      </c>
      <c r="U119" t="str">
        <f t="shared" si="3"/>
        <v/>
      </c>
    </row>
    <row r="120" spans="1:21" x14ac:dyDescent="0.2">
      <c r="A120">
        <v>553</v>
      </c>
      <c r="B120">
        <v>558154</v>
      </c>
      <c r="C120" s="1" t="s">
        <v>33</v>
      </c>
      <c r="D120">
        <v>12</v>
      </c>
      <c r="E120" s="2">
        <v>0.45809499999999997</v>
      </c>
      <c r="F120" s="2">
        <v>0.54545500000000002</v>
      </c>
      <c r="G120" s="2">
        <v>0.12523799999999999</v>
      </c>
      <c r="H120" s="2">
        <v>4.1904999999999998E-2</v>
      </c>
      <c r="I120" s="2">
        <v>0.1</v>
      </c>
      <c r="J120" t="s">
        <v>12</v>
      </c>
      <c r="K120">
        <v>-1</v>
      </c>
      <c r="M120" t="str">
        <f>IF(OR(O120, R120),Q120,P120)</f>
        <v>DEM</v>
      </c>
      <c r="N120" t="str">
        <f t="shared" si="2"/>
        <v>GOOD</v>
      </c>
      <c r="O120" t="b">
        <f>AND(G120&lt;I120,H120&lt;I120)</f>
        <v>0</v>
      </c>
      <c r="P120" t="str">
        <f>IF(H120&lt;G120,"REP", "DEM")</f>
        <v>REP</v>
      </c>
      <c r="Q120" t="str">
        <f>IF(K119&gt;0, "DEM", IF(K119&lt;0, "REP", IF($N$1&gt;0.5, "DEM","REP")))</f>
        <v>DEM</v>
      </c>
      <c r="R120" t="b">
        <f>OR(R118,K120=0)</f>
        <v>1</v>
      </c>
      <c r="T120" t="s">
        <v>12</v>
      </c>
      <c r="U120" t="str">
        <f t="shared" si="3"/>
        <v/>
      </c>
    </row>
    <row r="121" spans="1:21" x14ac:dyDescent="0.2">
      <c r="A121">
        <v>554</v>
      </c>
      <c r="B121">
        <v>558019</v>
      </c>
      <c r="C121" s="1" t="s">
        <v>53</v>
      </c>
      <c r="D121">
        <v>3</v>
      </c>
      <c r="E121" s="2">
        <v>0.67451300000000003</v>
      </c>
      <c r="F121" s="2">
        <v>1</v>
      </c>
      <c r="G121" s="2">
        <v>0.32548700000000003</v>
      </c>
      <c r="H121" s="2">
        <v>7.8460000000000005E-3</v>
      </c>
      <c r="I121" s="2">
        <v>0.5</v>
      </c>
      <c r="J121" t="s">
        <v>15</v>
      </c>
      <c r="K121">
        <v>0</v>
      </c>
      <c r="M121" t="str">
        <f>IF(OR(O121, R121),Q121,P121)</f>
        <v>REP</v>
      </c>
      <c r="N121" t="str">
        <f t="shared" si="2"/>
        <v>GOOD</v>
      </c>
      <c r="O121" t="b">
        <f>AND(G121&lt;I121,H121&lt;I121)</f>
        <v>1</v>
      </c>
      <c r="P121" t="str">
        <f>IF(H121&lt;G121,"REP", "DEM")</f>
        <v>REP</v>
      </c>
      <c r="Q121" t="str">
        <f>IF(K120&gt;0, "DEM", IF(K120&lt;0, "REP", IF($N$1&gt;0.5, "DEM","REP")))</f>
        <v>REP</v>
      </c>
      <c r="R121" t="b">
        <f>OR(R119,K121=0)</f>
        <v>1</v>
      </c>
      <c r="T121" t="s">
        <v>15</v>
      </c>
      <c r="U121" t="str">
        <f t="shared" si="3"/>
        <v/>
      </c>
    </row>
    <row r="122" spans="1:21" x14ac:dyDescent="0.2">
      <c r="A122">
        <v>555</v>
      </c>
      <c r="B122">
        <v>557543</v>
      </c>
      <c r="C122" s="1" t="s">
        <v>31</v>
      </c>
      <c r="D122">
        <v>6</v>
      </c>
      <c r="E122" s="2">
        <v>0.51530500000000001</v>
      </c>
      <c r="F122" s="2">
        <v>0.6</v>
      </c>
      <c r="G122" s="2">
        <v>0.151361</v>
      </c>
      <c r="H122" s="2">
        <v>1.5304999999999999E-2</v>
      </c>
      <c r="I122" s="2">
        <v>0.2</v>
      </c>
      <c r="J122" t="s">
        <v>12</v>
      </c>
      <c r="K122">
        <v>-1</v>
      </c>
      <c r="M122" t="str">
        <f>IF(OR(O122, R122),Q122,P122)</f>
        <v>DEM</v>
      </c>
      <c r="N122" t="str">
        <f t="shared" si="2"/>
        <v>GOOD</v>
      </c>
      <c r="O122" t="b">
        <f>AND(G122&lt;I122,H122&lt;I122)</f>
        <v>1</v>
      </c>
      <c r="P122" t="str">
        <f>IF(H122&lt;G122,"REP", "DEM")</f>
        <v>REP</v>
      </c>
      <c r="Q122" t="str">
        <f>IF(K121&gt;0, "DEM", IF(K121&lt;0, "REP", IF($N$1&gt;0.5, "DEM","REP")))</f>
        <v>DEM</v>
      </c>
      <c r="R122" t="b">
        <f>OR(R120,K122=0)</f>
        <v>1</v>
      </c>
      <c r="T122" t="s">
        <v>12</v>
      </c>
      <c r="U122" t="str">
        <f t="shared" si="3"/>
        <v/>
      </c>
    </row>
    <row r="123" spans="1:21" x14ac:dyDescent="0.2">
      <c r="A123">
        <v>556</v>
      </c>
      <c r="B123">
        <v>556088</v>
      </c>
      <c r="C123" s="1" t="s">
        <v>38</v>
      </c>
      <c r="D123">
        <v>18</v>
      </c>
      <c r="E123" s="2">
        <v>0.45030900000000001</v>
      </c>
      <c r="F123" s="2">
        <v>0.41176499999999999</v>
      </c>
      <c r="G123" s="2">
        <v>5.8640000000000003E-3</v>
      </c>
      <c r="H123" s="2">
        <v>6.1420000000000002E-2</v>
      </c>
      <c r="I123" s="2">
        <v>0.1</v>
      </c>
      <c r="J123" t="s">
        <v>15</v>
      </c>
      <c r="K123">
        <v>0</v>
      </c>
      <c r="M123" t="str">
        <f>IF(OR(O123, R123),Q123,P123)</f>
        <v>REP</v>
      </c>
      <c r="N123" t="str">
        <f t="shared" si="2"/>
        <v>GOOD</v>
      </c>
      <c r="O123" t="b">
        <f>AND(G123&lt;I123,H123&lt;I123)</f>
        <v>1</v>
      </c>
      <c r="P123" t="str">
        <f>IF(H123&lt;G123,"REP", "DEM")</f>
        <v>DEM</v>
      </c>
      <c r="Q123" t="str">
        <f>IF(K122&gt;0, "DEM", IF(K122&lt;0, "REP", IF($N$1&gt;0.5, "DEM","REP")))</f>
        <v>REP</v>
      </c>
      <c r="R123" t="b">
        <f>OR(R121,K123=0)</f>
        <v>1</v>
      </c>
      <c r="T123" t="s">
        <v>15</v>
      </c>
      <c r="U123" t="str">
        <f t="shared" si="3"/>
        <v/>
      </c>
    </row>
    <row r="124" spans="1:21" x14ac:dyDescent="0.2">
      <c r="A124">
        <v>557</v>
      </c>
      <c r="B124">
        <v>555383</v>
      </c>
      <c r="C124" s="1" t="s">
        <v>24</v>
      </c>
      <c r="D124">
        <v>46</v>
      </c>
      <c r="E124" s="2">
        <v>0.423813</v>
      </c>
      <c r="F124" s="2">
        <v>0.466667</v>
      </c>
      <c r="G124" s="2">
        <v>5.4448000000000003E-2</v>
      </c>
      <c r="H124" s="2">
        <v>3.2709000000000002E-2</v>
      </c>
      <c r="I124" s="2">
        <v>0.1</v>
      </c>
      <c r="J124" t="s">
        <v>12</v>
      </c>
      <c r="K124">
        <v>-1</v>
      </c>
      <c r="M124" t="str">
        <f>IF(OR(O124, R124),Q124,P124)</f>
        <v>DEM</v>
      </c>
      <c r="N124" t="str">
        <f t="shared" si="2"/>
        <v>GOOD</v>
      </c>
      <c r="O124" t="b">
        <f>AND(G124&lt;I124,H124&lt;I124)</f>
        <v>1</v>
      </c>
      <c r="P124" t="str">
        <f>IF(H124&lt;G124,"REP", "DEM")</f>
        <v>REP</v>
      </c>
      <c r="Q124" t="str">
        <f>IF(K123&gt;0, "DEM", IF(K123&lt;0, "REP", IF($N$1&gt;0.5, "DEM","REP")))</f>
        <v>DEM</v>
      </c>
      <c r="R124" t="b">
        <f>OR(R122,K124=0)</f>
        <v>1</v>
      </c>
      <c r="T124" t="s">
        <v>12</v>
      </c>
      <c r="U124" t="str">
        <f t="shared" si="3"/>
        <v/>
      </c>
    </row>
    <row r="125" spans="1:21" x14ac:dyDescent="0.2">
      <c r="A125">
        <v>558</v>
      </c>
      <c r="B125">
        <v>554910</v>
      </c>
      <c r="C125" s="1" t="s">
        <v>35</v>
      </c>
      <c r="D125">
        <v>12</v>
      </c>
      <c r="E125" s="2">
        <v>0.38997599999999999</v>
      </c>
      <c r="F125" s="2">
        <v>0.36363600000000001</v>
      </c>
      <c r="G125" s="2">
        <v>2.6689999999999998E-2</v>
      </c>
      <c r="H125" s="2">
        <v>5.6642999999999999E-2</v>
      </c>
      <c r="I125" s="2">
        <v>0.1</v>
      </c>
      <c r="J125" t="s">
        <v>15</v>
      </c>
      <c r="K125">
        <v>0</v>
      </c>
      <c r="M125" t="str">
        <f>IF(OR(O125, R125),Q125,P125)</f>
        <v>REP</v>
      </c>
      <c r="N125" t="str">
        <f t="shared" si="2"/>
        <v>GOOD</v>
      </c>
      <c r="O125" t="b">
        <f>AND(G125&lt;I125,H125&lt;I125)</f>
        <v>1</v>
      </c>
      <c r="P125" t="str">
        <f>IF(H125&lt;G125,"REP", "DEM")</f>
        <v>DEM</v>
      </c>
      <c r="Q125" t="str">
        <f>IF(K124&gt;0, "DEM", IF(K124&lt;0, "REP", IF($N$1&gt;0.5, "DEM","REP")))</f>
        <v>REP</v>
      </c>
      <c r="R125" t="b">
        <f>OR(R123,K125=0)</f>
        <v>1</v>
      </c>
      <c r="T125" t="s">
        <v>15</v>
      </c>
      <c r="U125" t="str">
        <f t="shared" si="3"/>
        <v/>
      </c>
    </row>
    <row r="126" spans="1:21" x14ac:dyDescent="0.2">
      <c r="A126">
        <v>559</v>
      </c>
      <c r="B126">
        <v>554656</v>
      </c>
      <c r="C126" s="1" t="s">
        <v>21</v>
      </c>
      <c r="D126">
        <v>15</v>
      </c>
      <c r="E126" s="2">
        <v>0.490396</v>
      </c>
      <c r="F126" s="2">
        <v>0.35714299999999999</v>
      </c>
      <c r="G126" s="2">
        <v>9.0396000000000004E-2</v>
      </c>
      <c r="H126" s="2">
        <v>0.15706300000000001</v>
      </c>
      <c r="I126" s="2">
        <v>0.1</v>
      </c>
      <c r="J126" t="s">
        <v>12</v>
      </c>
      <c r="K126">
        <v>-1</v>
      </c>
      <c r="M126" t="str">
        <f>IF(OR(O126, R126),Q126,P126)</f>
        <v>DEM</v>
      </c>
      <c r="N126" t="str">
        <f t="shared" si="2"/>
        <v>GOOD</v>
      </c>
      <c r="O126" t="b">
        <f>AND(G126&lt;I126,H126&lt;I126)</f>
        <v>0</v>
      </c>
      <c r="P126" t="str">
        <f>IF(H126&lt;G126,"REP", "DEM")</f>
        <v>DEM</v>
      </c>
      <c r="Q126" t="str">
        <f>IF(K125&gt;0, "DEM", IF(K125&lt;0, "REP", IF($N$1&gt;0.5, "DEM","REP")))</f>
        <v>DEM</v>
      </c>
      <c r="R126" t="b">
        <f>OR(R124,K126=0)</f>
        <v>1</v>
      </c>
      <c r="T126" t="s">
        <v>12</v>
      </c>
      <c r="U126" t="str">
        <f t="shared" si="3"/>
        <v/>
      </c>
    </row>
    <row r="127" spans="1:21" x14ac:dyDescent="0.2">
      <c r="A127">
        <v>560</v>
      </c>
      <c r="B127">
        <v>553230</v>
      </c>
      <c r="C127" s="1" t="s">
        <v>22</v>
      </c>
      <c r="D127">
        <v>68</v>
      </c>
      <c r="E127" s="2">
        <v>0.58996599999999999</v>
      </c>
      <c r="F127" s="2">
        <v>0.70149300000000003</v>
      </c>
      <c r="G127" s="2">
        <v>0.11591600000000001</v>
      </c>
      <c r="H127" s="2">
        <v>0.10120999999999999</v>
      </c>
      <c r="I127" s="2">
        <v>0.1</v>
      </c>
      <c r="J127" t="s">
        <v>15</v>
      </c>
      <c r="K127">
        <v>0</v>
      </c>
      <c r="M127" t="str">
        <f>IF(OR(O127, R127),Q127,P127)</f>
        <v>REP</v>
      </c>
      <c r="N127" t="str">
        <f t="shared" si="2"/>
        <v>GOOD</v>
      </c>
      <c r="O127" t="b">
        <f>AND(G127&lt;I127,H127&lt;I127)</f>
        <v>0</v>
      </c>
      <c r="P127" t="str">
        <f>IF(H127&lt;G127,"REP", "DEM")</f>
        <v>REP</v>
      </c>
      <c r="Q127" t="str">
        <f>IF(K126&gt;0, "DEM", IF(K126&lt;0, "REP", IF($N$1&gt;0.5, "DEM","REP")))</f>
        <v>REP</v>
      </c>
      <c r="R127" t="b">
        <f>OR(R125,K127=0)</f>
        <v>1</v>
      </c>
      <c r="T127" t="s">
        <v>15</v>
      </c>
      <c r="U127" t="str">
        <f t="shared" si="3"/>
        <v/>
      </c>
    </row>
    <row r="128" spans="1:21" x14ac:dyDescent="0.2">
      <c r="A128">
        <v>561</v>
      </c>
      <c r="B128">
        <v>552657</v>
      </c>
      <c r="C128" s="1" t="s">
        <v>41</v>
      </c>
      <c r="D128">
        <v>7</v>
      </c>
      <c r="E128" s="2">
        <v>0.64320900000000003</v>
      </c>
      <c r="F128" s="2">
        <v>0.83333299999999999</v>
      </c>
      <c r="G128" s="2">
        <v>0.21393400000000001</v>
      </c>
      <c r="H128" s="2">
        <v>7.1077000000000001E-2</v>
      </c>
      <c r="I128" s="2">
        <v>0.16666700000000001</v>
      </c>
      <c r="J128" t="s">
        <v>12</v>
      </c>
      <c r="K128">
        <v>-1</v>
      </c>
      <c r="M128" t="str">
        <f>IF(OR(O128, R128),Q128,P128)</f>
        <v>DEM</v>
      </c>
      <c r="N128" t="str">
        <f t="shared" si="2"/>
        <v>GOOD</v>
      </c>
      <c r="O128" t="b">
        <f>AND(G128&lt;I128,H128&lt;I128)</f>
        <v>0</v>
      </c>
      <c r="P128" t="str">
        <f>IF(H128&lt;G128,"REP", "DEM")</f>
        <v>REP</v>
      </c>
      <c r="Q128" t="str">
        <f>IF(K127&gt;0, "DEM", IF(K127&lt;0, "REP", IF($N$1&gt;0.5, "DEM","REP")))</f>
        <v>DEM</v>
      </c>
      <c r="R128" t="b">
        <f>OR(R126,K128=0)</f>
        <v>1</v>
      </c>
      <c r="T128" t="s">
        <v>12</v>
      </c>
      <c r="U128" t="str">
        <f t="shared" si="3"/>
        <v/>
      </c>
    </row>
    <row r="129" spans="1:21" x14ac:dyDescent="0.2">
      <c r="A129">
        <v>562</v>
      </c>
      <c r="B129">
        <v>552048</v>
      </c>
      <c r="C129" s="1" t="s">
        <v>32</v>
      </c>
      <c r="D129">
        <v>11</v>
      </c>
      <c r="E129" s="2">
        <v>0.65460399999999996</v>
      </c>
      <c r="F129" s="2">
        <v>0.7</v>
      </c>
      <c r="G129" s="2">
        <v>7.2668999999999997E-2</v>
      </c>
      <c r="H129" s="2">
        <v>1.8239999999999999E-2</v>
      </c>
      <c r="I129" s="2">
        <v>0.1</v>
      </c>
      <c r="J129" t="s">
        <v>15</v>
      </c>
      <c r="K129">
        <v>0</v>
      </c>
      <c r="M129" t="str">
        <f>IF(OR(O129, R129),Q129,P129)</f>
        <v>REP</v>
      </c>
      <c r="N129" t="str">
        <f t="shared" si="2"/>
        <v>GOOD</v>
      </c>
      <c r="O129" t="b">
        <f>AND(G129&lt;I129,H129&lt;I129)</f>
        <v>1</v>
      </c>
      <c r="P129" t="str">
        <f>IF(H129&lt;G129,"REP", "DEM")</f>
        <v>REP</v>
      </c>
      <c r="Q129" t="str">
        <f>IF(K128&gt;0, "DEM", IF(K128&lt;0, "REP", IF($N$1&gt;0.5, "DEM","REP")))</f>
        <v>REP</v>
      </c>
      <c r="R129" t="b">
        <f>OR(R127,K129=0)</f>
        <v>1</v>
      </c>
      <c r="T129" t="s">
        <v>15</v>
      </c>
      <c r="U129" t="str">
        <f t="shared" si="3"/>
        <v/>
      </c>
    </row>
    <row r="130" spans="1:21" x14ac:dyDescent="0.2">
      <c r="A130">
        <v>563</v>
      </c>
      <c r="B130">
        <v>547906</v>
      </c>
      <c r="C130" s="1" t="s">
        <v>27</v>
      </c>
      <c r="D130">
        <v>35</v>
      </c>
      <c r="E130" s="2">
        <v>0.47045900000000002</v>
      </c>
      <c r="F130" s="2">
        <v>0.5</v>
      </c>
      <c r="G130" s="2">
        <v>4.3826999999999998E-2</v>
      </c>
      <c r="H130" s="2">
        <v>1.5254999999999999E-2</v>
      </c>
      <c r="I130" s="2">
        <v>0.1</v>
      </c>
      <c r="J130" t="s">
        <v>12</v>
      </c>
      <c r="K130">
        <v>-1</v>
      </c>
      <c r="M130" t="str">
        <f>IF(OR(O130, R130),Q130,P130)</f>
        <v>DEM</v>
      </c>
      <c r="N130" t="str">
        <f t="shared" si="2"/>
        <v>GOOD</v>
      </c>
      <c r="O130" t="b">
        <f>AND(G130&lt;I130,H130&lt;I130)</f>
        <v>1</v>
      </c>
      <c r="P130" t="str">
        <f>IF(H130&lt;G130,"REP", "DEM")</f>
        <v>REP</v>
      </c>
      <c r="Q130" t="str">
        <f>IF(K129&gt;0, "DEM", IF(K129&lt;0, "REP", IF($N$1&gt;0.5, "DEM","REP")))</f>
        <v>DEM</v>
      </c>
      <c r="R130" t="b">
        <f>OR(R128,K130=0)</f>
        <v>1</v>
      </c>
      <c r="T130" t="s">
        <v>12</v>
      </c>
      <c r="U130" t="str">
        <f t="shared" si="3"/>
        <v/>
      </c>
    </row>
    <row r="131" spans="1:21" x14ac:dyDescent="0.2">
      <c r="A131">
        <v>564</v>
      </c>
      <c r="B131">
        <v>547544</v>
      </c>
      <c r="C131" s="1" t="s">
        <v>23</v>
      </c>
      <c r="D131">
        <v>24</v>
      </c>
      <c r="E131" s="2">
        <v>0.55411299999999997</v>
      </c>
      <c r="F131" s="2">
        <v>0.60869600000000001</v>
      </c>
      <c r="G131" s="2">
        <v>7.0887000000000006E-2</v>
      </c>
      <c r="H131" s="2">
        <v>2.9219999999999999E-2</v>
      </c>
      <c r="I131" s="2">
        <v>0.1</v>
      </c>
      <c r="J131" t="s">
        <v>15</v>
      </c>
      <c r="K131">
        <v>0</v>
      </c>
      <c r="M131" t="str">
        <f>IF(OR(O131, R131),Q131,P131)</f>
        <v>REP</v>
      </c>
      <c r="N131" t="str">
        <f t="shared" si="2"/>
        <v>GOOD</v>
      </c>
      <c r="O131" t="b">
        <f>AND(G131&lt;I131,H131&lt;I131)</f>
        <v>1</v>
      </c>
      <c r="P131" t="str">
        <f>IF(H131&lt;G131,"REP", "DEM")</f>
        <v>REP</v>
      </c>
      <c r="Q131" t="str">
        <f>IF(K130&gt;0, "DEM", IF(K130&lt;0, "REP", IF($N$1&gt;0.5, "DEM","REP")))</f>
        <v>REP</v>
      </c>
      <c r="R131" t="b">
        <f>OR(R129,K131=0)</f>
        <v>1</v>
      </c>
      <c r="T131" t="s">
        <v>15</v>
      </c>
      <c r="U131" t="str">
        <f t="shared" si="3"/>
        <v/>
      </c>
    </row>
    <row r="132" spans="1:21" x14ac:dyDescent="0.2">
      <c r="A132">
        <v>565</v>
      </c>
      <c r="B132">
        <v>547533</v>
      </c>
      <c r="C132" s="1" t="s">
        <v>48</v>
      </c>
      <c r="D132">
        <v>9</v>
      </c>
      <c r="E132" s="2">
        <v>0.416161</v>
      </c>
      <c r="F132" s="2">
        <v>0.25</v>
      </c>
      <c r="G132" s="2">
        <v>8.2827999999999999E-2</v>
      </c>
      <c r="H132" s="2">
        <v>0.193939</v>
      </c>
      <c r="I132" s="2">
        <v>0.125</v>
      </c>
      <c r="J132" t="s">
        <v>12</v>
      </c>
      <c r="K132">
        <v>-1</v>
      </c>
      <c r="M132" t="str">
        <f>IF(OR(O132, R132),Q132,P132)</f>
        <v>DEM</v>
      </c>
      <c r="N132" t="str">
        <f t="shared" ref="N132:N167" si="4">IF(M132=J132,"GOOD","BAD")</f>
        <v>GOOD</v>
      </c>
      <c r="O132" t="b">
        <f>AND(G132&lt;I132,H132&lt;I132)</f>
        <v>0</v>
      </c>
      <c r="P132" t="str">
        <f>IF(H132&lt;G132,"REP", "DEM")</f>
        <v>DEM</v>
      </c>
      <c r="Q132" t="str">
        <f>IF(K131&gt;0, "DEM", IF(K131&lt;0, "REP", IF($N$1&gt;0.5, "DEM","REP")))</f>
        <v>DEM</v>
      </c>
      <c r="R132" t="b">
        <f>OR(R130,K132=0)</f>
        <v>1</v>
      </c>
      <c r="T132" t="s">
        <v>12</v>
      </c>
      <c r="U132" t="str">
        <f t="shared" ref="U132:U167" si="5">IF(J132&lt;&gt;T132,J132,"")</f>
        <v/>
      </c>
    </row>
    <row r="133" spans="1:21" x14ac:dyDescent="0.2">
      <c r="A133">
        <v>566</v>
      </c>
      <c r="B133">
        <v>547126</v>
      </c>
      <c r="C133" s="1" t="s">
        <v>14</v>
      </c>
      <c r="D133">
        <v>36</v>
      </c>
      <c r="E133" s="2">
        <v>0.68552100000000005</v>
      </c>
      <c r="F133" s="2">
        <v>0.74285699999999999</v>
      </c>
      <c r="G133" s="2">
        <v>6.4478999999999995E-2</v>
      </c>
      <c r="H133" s="2">
        <v>3.6700999999999998E-2</v>
      </c>
      <c r="I133" s="2">
        <v>0.1</v>
      </c>
      <c r="J133" t="s">
        <v>15</v>
      </c>
      <c r="K133">
        <v>0</v>
      </c>
      <c r="M133" t="str">
        <f>IF(OR(O133, R133),Q133,P133)</f>
        <v>REP</v>
      </c>
      <c r="N133" t="str">
        <f t="shared" si="4"/>
        <v>GOOD</v>
      </c>
      <c r="O133" t="b">
        <f>AND(G133&lt;I133,H133&lt;I133)</f>
        <v>1</v>
      </c>
      <c r="P133" t="str">
        <f>IF(H133&lt;G133,"REP", "DEM")</f>
        <v>REP</v>
      </c>
      <c r="Q133" t="str">
        <f>IF(K132&gt;0, "DEM", IF(K132&lt;0, "REP", IF($N$1&gt;0.5, "DEM","REP")))</f>
        <v>REP</v>
      </c>
      <c r="R133" t="b">
        <f>OR(R131,K133=0)</f>
        <v>1</v>
      </c>
      <c r="T133" t="s">
        <v>15</v>
      </c>
      <c r="U133" t="str">
        <f t="shared" si="5"/>
        <v/>
      </c>
    </row>
    <row r="134" spans="1:21" x14ac:dyDescent="0.2">
      <c r="A134">
        <v>567</v>
      </c>
      <c r="B134">
        <v>546839</v>
      </c>
      <c r="C134" s="1" t="s">
        <v>11</v>
      </c>
      <c r="D134">
        <v>18</v>
      </c>
      <c r="E134" s="2">
        <v>0.50931999999999999</v>
      </c>
      <c r="F134" s="2">
        <v>0.41176499999999999</v>
      </c>
      <c r="G134" s="2">
        <v>6.4876000000000003E-2</v>
      </c>
      <c r="H134" s="2">
        <v>0.120431</v>
      </c>
      <c r="I134" s="2">
        <v>0.1</v>
      </c>
      <c r="J134" t="s">
        <v>12</v>
      </c>
      <c r="K134">
        <v>-1</v>
      </c>
      <c r="M134" t="str">
        <f>IF(OR(O134, R134),Q134,P134)</f>
        <v>DEM</v>
      </c>
      <c r="N134" t="str">
        <f t="shared" si="4"/>
        <v>GOOD</v>
      </c>
      <c r="O134" t="b">
        <f>AND(G134&lt;I134,H134&lt;I134)</f>
        <v>0</v>
      </c>
      <c r="P134" t="str">
        <f>IF(H134&lt;G134,"REP", "DEM")</f>
        <v>DEM</v>
      </c>
      <c r="Q134" t="str">
        <f>IF(K133&gt;0, "DEM", IF(K133&lt;0, "REP", IF($N$1&gt;0.5, "DEM","REP")))</f>
        <v>DEM</v>
      </c>
      <c r="R134" t="b">
        <f>OR(R132,K134=0)</f>
        <v>1</v>
      </c>
      <c r="T134" t="s">
        <v>12</v>
      </c>
      <c r="U134" t="str">
        <f t="shared" si="5"/>
        <v/>
      </c>
    </row>
    <row r="135" spans="1:21" x14ac:dyDescent="0.2">
      <c r="A135">
        <v>568</v>
      </c>
      <c r="B135">
        <v>545153</v>
      </c>
      <c r="C135" s="1" t="s">
        <v>22</v>
      </c>
      <c r="D135">
        <v>69</v>
      </c>
      <c r="E135" s="2">
        <v>0.58996599999999999</v>
      </c>
      <c r="F135" s="2">
        <v>0.69117600000000001</v>
      </c>
      <c r="G135" s="2">
        <v>0.105686</v>
      </c>
      <c r="H135" s="2">
        <v>9.1192999999999996E-2</v>
      </c>
      <c r="I135" s="2">
        <v>0.1</v>
      </c>
      <c r="J135" t="s">
        <v>15</v>
      </c>
      <c r="K135">
        <v>0</v>
      </c>
      <c r="M135" t="str">
        <f>IF(OR(O135, R135),Q135,P135)</f>
        <v>REP</v>
      </c>
      <c r="N135" t="str">
        <f t="shared" si="4"/>
        <v>GOOD</v>
      </c>
      <c r="O135" t="b">
        <f>AND(G135&lt;I135,H135&lt;I135)</f>
        <v>0</v>
      </c>
      <c r="P135" t="str">
        <f>IF(H135&lt;G135,"REP", "DEM")</f>
        <v>REP</v>
      </c>
      <c r="Q135" t="str">
        <f>IF(K134&gt;0, "DEM", IF(K134&lt;0, "REP", IF($N$1&gt;0.5, "DEM","REP")))</f>
        <v>REP</v>
      </c>
      <c r="R135" t="b">
        <f>OR(R133,K135=0)</f>
        <v>1</v>
      </c>
      <c r="T135" t="s">
        <v>15</v>
      </c>
      <c r="U135" t="str">
        <f t="shared" si="5"/>
        <v/>
      </c>
    </row>
    <row r="136" spans="1:21" x14ac:dyDescent="0.2">
      <c r="A136">
        <v>569</v>
      </c>
      <c r="B136">
        <v>544225</v>
      </c>
      <c r="C136" s="1" t="s">
        <v>54</v>
      </c>
      <c r="D136">
        <v>3</v>
      </c>
      <c r="E136" s="2">
        <v>0.61663100000000004</v>
      </c>
      <c r="F136" s="2">
        <v>1</v>
      </c>
      <c r="G136" s="2">
        <v>0.38336900000000002</v>
      </c>
      <c r="H136" s="2">
        <v>5.0035999999999997E-2</v>
      </c>
      <c r="I136" s="2">
        <v>0.5</v>
      </c>
      <c r="J136" t="s">
        <v>12</v>
      </c>
      <c r="K136">
        <v>-1</v>
      </c>
      <c r="M136" t="str">
        <f>IF(OR(O136, R136),Q136,P136)</f>
        <v>DEM</v>
      </c>
      <c r="N136" t="str">
        <f t="shared" si="4"/>
        <v>GOOD</v>
      </c>
      <c r="O136" t="b">
        <f>AND(G136&lt;I136,H136&lt;I136)</f>
        <v>1</v>
      </c>
      <c r="P136" t="str">
        <f>IF(H136&lt;G136,"REP", "DEM")</f>
        <v>REP</v>
      </c>
      <c r="Q136" t="str">
        <f>IF(K135&gt;0, "DEM", IF(K135&lt;0, "REP", IF($N$1&gt;0.5, "DEM","REP")))</f>
        <v>DEM</v>
      </c>
      <c r="R136" t="b">
        <f>OR(R134,K136=0)</f>
        <v>1</v>
      </c>
      <c r="T136" t="s">
        <v>12</v>
      </c>
      <c r="U136" t="str">
        <f t="shared" si="5"/>
        <v/>
      </c>
    </row>
    <row r="137" spans="1:21" x14ac:dyDescent="0.2">
      <c r="A137">
        <v>570</v>
      </c>
      <c r="B137">
        <v>543750</v>
      </c>
      <c r="C137" s="1" t="s">
        <v>39</v>
      </c>
      <c r="D137">
        <v>6</v>
      </c>
      <c r="E137" s="2">
        <v>0.42117500000000002</v>
      </c>
      <c r="F137" s="2">
        <v>0.4</v>
      </c>
      <c r="G137" s="2">
        <v>7.8825000000000006E-2</v>
      </c>
      <c r="H137" s="2">
        <v>8.7841000000000002E-2</v>
      </c>
      <c r="I137" s="2">
        <v>0.2</v>
      </c>
      <c r="J137" t="s">
        <v>15</v>
      </c>
      <c r="K137">
        <v>0</v>
      </c>
      <c r="M137" t="str">
        <f>IF(OR(O137, R137),Q137,P137)</f>
        <v>REP</v>
      </c>
      <c r="N137" t="str">
        <f t="shared" si="4"/>
        <v>GOOD</v>
      </c>
      <c r="O137" t="b">
        <f>AND(G137&lt;I137,H137&lt;I137)</f>
        <v>1</v>
      </c>
      <c r="P137" t="str">
        <f>IF(H137&lt;G137,"REP", "DEM")</f>
        <v>DEM</v>
      </c>
      <c r="Q137" t="str">
        <f>IF(K136&gt;0, "DEM", IF(K136&lt;0, "REP", IF($N$1&gt;0.5, "DEM","REP")))</f>
        <v>REP</v>
      </c>
      <c r="R137" t="b">
        <f>OR(R135,K137=0)</f>
        <v>1</v>
      </c>
      <c r="T137" t="s">
        <v>15</v>
      </c>
      <c r="U137" t="str">
        <f t="shared" si="5"/>
        <v/>
      </c>
    </row>
    <row r="138" spans="1:21" x14ac:dyDescent="0.2">
      <c r="A138">
        <v>571</v>
      </c>
      <c r="B138">
        <v>543438</v>
      </c>
      <c r="C138" s="1" t="s">
        <v>24</v>
      </c>
      <c r="D138">
        <v>47</v>
      </c>
      <c r="E138" s="2">
        <v>0.423813</v>
      </c>
      <c r="F138" s="2">
        <v>0.47826099999999999</v>
      </c>
      <c r="G138" s="2">
        <v>6.5548999999999996E-2</v>
      </c>
      <c r="H138" s="2">
        <v>4.4271999999999999E-2</v>
      </c>
      <c r="I138" s="2">
        <v>0.1</v>
      </c>
      <c r="J138" t="s">
        <v>12</v>
      </c>
      <c r="K138">
        <v>-1</v>
      </c>
      <c r="M138" t="str">
        <f>IF(OR(O138, R138),Q138,P138)</f>
        <v>DEM</v>
      </c>
      <c r="N138" t="str">
        <f t="shared" si="4"/>
        <v>GOOD</v>
      </c>
      <c r="O138" t="b">
        <f>AND(G138&lt;I138,H138&lt;I138)</f>
        <v>1</v>
      </c>
      <c r="P138" t="str">
        <f>IF(H138&lt;G138,"REP", "DEM")</f>
        <v>REP</v>
      </c>
      <c r="Q138" t="str">
        <f>IF(K137&gt;0, "DEM", IF(K137&lt;0, "REP", IF($N$1&gt;0.5, "DEM","REP")))</f>
        <v>DEM</v>
      </c>
      <c r="R138" t="b">
        <f>OR(R136,K138=0)</f>
        <v>1</v>
      </c>
      <c r="T138" t="s">
        <v>12</v>
      </c>
      <c r="U138" t="str">
        <f t="shared" si="5"/>
        <v/>
      </c>
    </row>
    <row r="139" spans="1:21" x14ac:dyDescent="0.2">
      <c r="A139">
        <v>572</v>
      </c>
      <c r="B139">
        <v>543305</v>
      </c>
      <c r="C139" s="1" t="s">
        <v>36</v>
      </c>
      <c r="D139">
        <v>11</v>
      </c>
      <c r="E139" s="2">
        <v>0.50755499999999998</v>
      </c>
      <c r="F139" s="2">
        <v>0.4</v>
      </c>
      <c r="G139" s="2">
        <v>5.3010000000000002E-2</v>
      </c>
      <c r="H139" s="2">
        <v>0.14391899999999999</v>
      </c>
      <c r="I139" s="2">
        <v>0.1</v>
      </c>
      <c r="J139" t="s">
        <v>15</v>
      </c>
      <c r="K139">
        <v>0</v>
      </c>
      <c r="M139" t="str">
        <f>IF(OR(O139, R139),Q139,P139)</f>
        <v>REP</v>
      </c>
      <c r="N139" t="str">
        <f t="shared" si="4"/>
        <v>GOOD</v>
      </c>
      <c r="O139" t="b">
        <f>AND(G139&lt;I139,H139&lt;I139)</f>
        <v>0</v>
      </c>
      <c r="P139" t="str">
        <f>IF(H139&lt;G139,"REP", "DEM")</f>
        <v>DEM</v>
      </c>
      <c r="Q139" t="str">
        <f>IF(K138&gt;0, "DEM", IF(K138&lt;0, "REP", IF($N$1&gt;0.5, "DEM","REP")))</f>
        <v>REP</v>
      </c>
      <c r="R139" t="b">
        <f>OR(R137,K139=0)</f>
        <v>1</v>
      </c>
      <c r="T139" t="s">
        <v>15</v>
      </c>
      <c r="U139" t="str">
        <f t="shared" si="5"/>
        <v/>
      </c>
    </row>
    <row r="140" spans="1:21" x14ac:dyDescent="0.2">
      <c r="A140">
        <v>573</v>
      </c>
      <c r="B140">
        <v>542034</v>
      </c>
      <c r="C140" s="1" t="s">
        <v>26</v>
      </c>
      <c r="D140">
        <v>24</v>
      </c>
      <c r="E140" s="2">
        <v>0.50758300000000001</v>
      </c>
      <c r="F140" s="2">
        <v>0.43478299999999998</v>
      </c>
      <c r="G140" s="2">
        <v>4.9250000000000002E-2</v>
      </c>
      <c r="H140" s="2">
        <v>9.0915999999999997E-2</v>
      </c>
      <c r="I140" s="2">
        <v>0.1</v>
      </c>
      <c r="J140" t="s">
        <v>12</v>
      </c>
      <c r="K140">
        <v>-1</v>
      </c>
      <c r="M140" t="str">
        <f>IF(OR(O140, R140),Q140,P140)</f>
        <v>DEM</v>
      </c>
      <c r="N140" t="str">
        <f t="shared" si="4"/>
        <v>GOOD</v>
      </c>
      <c r="O140" t="b">
        <f>AND(G140&lt;I140,H140&lt;I140)</f>
        <v>1</v>
      </c>
      <c r="P140" t="str">
        <f>IF(H140&lt;G140,"REP", "DEM")</f>
        <v>DEM</v>
      </c>
      <c r="Q140" t="str">
        <f>IF(K139&gt;0, "DEM", IF(K139&lt;0, "REP", IF($N$1&gt;0.5, "DEM","REP")))</f>
        <v>DEM</v>
      </c>
      <c r="R140" t="b">
        <f>OR(R138,K140=0)</f>
        <v>1</v>
      </c>
      <c r="T140" t="s">
        <v>12</v>
      </c>
      <c r="U140" t="str">
        <f t="shared" si="5"/>
        <v/>
      </c>
    </row>
    <row r="141" spans="1:21" x14ac:dyDescent="0.2">
      <c r="A141">
        <v>574</v>
      </c>
      <c r="B141">
        <v>540702</v>
      </c>
      <c r="C141" s="1" t="s">
        <v>42</v>
      </c>
      <c r="D141">
        <v>13</v>
      </c>
      <c r="E141" s="2">
        <v>0.54443799999999998</v>
      </c>
      <c r="F141" s="2">
        <v>0.58333299999999999</v>
      </c>
      <c r="G141" s="2">
        <v>7.0945999999999995E-2</v>
      </c>
      <c r="H141" s="2">
        <v>5.9769999999999997E-3</v>
      </c>
      <c r="I141" s="2">
        <v>0.1</v>
      </c>
      <c r="J141" t="s">
        <v>15</v>
      </c>
      <c r="K141">
        <v>0</v>
      </c>
      <c r="M141" t="str">
        <f>IF(OR(O141, R141),Q141,P141)</f>
        <v>REP</v>
      </c>
      <c r="N141" t="str">
        <f t="shared" si="4"/>
        <v>GOOD</v>
      </c>
      <c r="O141" t="b">
        <f>AND(G141&lt;I141,H141&lt;I141)</f>
        <v>1</v>
      </c>
      <c r="P141" t="str">
        <f>IF(H141&lt;G141,"REP", "DEM")</f>
        <v>REP</v>
      </c>
      <c r="Q141" t="str">
        <f>IF(K140&gt;0, "DEM", IF(K140&lt;0, "REP", IF($N$1&gt;0.5, "DEM","REP")))</f>
        <v>REP</v>
      </c>
      <c r="R141" t="b">
        <f>OR(R139,K141=0)</f>
        <v>1</v>
      </c>
      <c r="T141" t="s">
        <v>15</v>
      </c>
      <c r="U141" t="str">
        <f t="shared" si="5"/>
        <v/>
      </c>
    </row>
    <row r="142" spans="1:21" x14ac:dyDescent="0.2">
      <c r="A142">
        <v>575</v>
      </c>
      <c r="B142">
        <v>539478</v>
      </c>
      <c r="C142" s="1" t="s">
        <v>55</v>
      </c>
      <c r="D142">
        <v>3</v>
      </c>
      <c r="E142" s="2">
        <v>0.52244199999999996</v>
      </c>
      <c r="F142" s="2">
        <v>1</v>
      </c>
      <c r="G142" s="2">
        <v>0.47755799999999998</v>
      </c>
      <c r="H142" s="2">
        <v>0.14422499999999999</v>
      </c>
      <c r="I142" s="2">
        <v>0.5</v>
      </c>
      <c r="J142" t="s">
        <v>12</v>
      </c>
      <c r="K142">
        <v>-1</v>
      </c>
      <c r="M142" t="str">
        <f>IF(OR(O142, R142),Q142,P142)</f>
        <v>DEM</v>
      </c>
      <c r="N142" t="str">
        <f t="shared" si="4"/>
        <v>GOOD</v>
      </c>
      <c r="O142" t="b">
        <f>AND(G142&lt;I142,H142&lt;I142)</f>
        <v>1</v>
      </c>
      <c r="P142" t="str">
        <f>IF(H142&lt;G142,"REP", "DEM")</f>
        <v>REP</v>
      </c>
      <c r="Q142" t="str">
        <f>IF(K141&gt;0, "DEM", IF(K141&lt;0, "REP", IF($N$1&gt;0.5, "DEM","REP")))</f>
        <v>DEM</v>
      </c>
      <c r="R142" t="b">
        <f>OR(R140,K142=0)</f>
        <v>1</v>
      </c>
      <c r="T142" t="s">
        <v>12</v>
      </c>
      <c r="U142" t="str">
        <f t="shared" si="5"/>
        <v/>
      </c>
    </row>
    <row r="143" spans="1:21" x14ac:dyDescent="0.2">
      <c r="A143">
        <v>576</v>
      </c>
      <c r="B143">
        <v>538215</v>
      </c>
      <c r="C143" s="1" t="s">
        <v>20</v>
      </c>
      <c r="D143">
        <v>22</v>
      </c>
      <c r="E143" s="2">
        <v>0.47971200000000003</v>
      </c>
      <c r="F143" s="2">
        <v>0.33333299999999999</v>
      </c>
      <c r="G143" s="2">
        <v>0.116076</v>
      </c>
      <c r="H143" s="2">
        <v>0.16153000000000001</v>
      </c>
      <c r="I143" s="2">
        <v>0.1</v>
      </c>
      <c r="J143" t="s">
        <v>15</v>
      </c>
      <c r="K143">
        <v>0</v>
      </c>
      <c r="M143" t="str">
        <f>IF(OR(O143, R143),Q143,P143)</f>
        <v>REP</v>
      </c>
      <c r="N143" t="str">
        <f t="shared" si="4"/>
        <v>GOOD</v>
      </c>
      <c r="O143" t="b">
        <f>AND(G143&lt;I143,H143&lt;I143)</f>
        <v>0</v>
      </c>
      <c r="P143" t="str">
        <f>IF(H143&lt;G143,"REP", "DEM")</f>
        <v>DEM</v>
      </c>
      <c r="Q143" t="str">
        <f>IF(K142&gt;0, "DEM", IF(K142&lt;0, "REP", IF($N$1&gt;0.5, "DEM","REP")))</f>
        <v>REP</v>
      </c>
      <c r="R143" t="b">
        <f>OR(R141,K143=0)</f>
        <v>1</v>
      </c>
      <c r="T143" t="s">
        <v>15</v>
      </c>
      <c r="U143" t="str">
        <f t="shared" si="5"/>
        <v/>
      </c>
    </row>
    <row r="144" spans="1:21" x14ac:dyDescent="0.2">
      <c r="A144">
        <v>577</v>
      </c>
      <c r="B144">
        <v>537309</v>
      </c>
      <c r="C144" s="1" t="s">
        <v>22</v>
      </c>
      <c r="D144">
        <v>70</v>
      </c>
      <c r="E144" s="2">
        <v>0.58996599999999999</v>
      </c>
      <c r="F144" s="2">
        <v>0.68115899999999996</v>
      </c>
      <c r="G144" s="2">
        <v>9.5748E-2</v>
      </c>
      <c r="H144" s="2">
        <v>8.1462000000000007E-2</v>
      </c>
      <c r="I144" s="2">
        <v>0.1</v>
      </c>
      <c r="J144" t="s">
        <v>12</v>
      </c>
      <c r="K144">
        <v>-1</v>
      </c>
      <c r="M144" t="str">
        <f>IF(OR(O144, R144),Q144,P144)</f>
        <v>DEM</v>
      </c>
      <c r="N144" t="str">
        <f t="shared" si="4"/>
        <v>GOOD</v>
      </c>
      <c r="O144" t="b">
        <f>AND(G144&lt;I144,H144&lt;I144)</f>
        <v>1</v>
      </c>
      <c r="P144" t="str">
        <f>IF(H144&lt;G144,"REP", "DEM")</f>
        <v>REP</v>
      </c>
      <c r="Q144" t="str">
        <f>IF(K143&gt;0, "DEM", IF(K143&lt;0, "REP", IF($N$1&gt;0.5, "DEM","REP")))</f>
        <v>DEM</v>
      </c>
      <c r="R144" t="b">
        <f>OR(R142,K144=0)</f>
        <v>1</v>
      </c>
      <c r="T144" t="s">
        <v>12</v>
      </c>
      <c r="U144" t="str">
        <f t="shared" si="5"/>
        <v/>
      </c>
    </row>
    <row r="145" spans="1:21" x14ac:dyDescent="0.2">
      <c r="A145">
        <v>578</v>
      </c>
      <c r="B145">
        <v>536882</v>
      </c>
      <c r="C145" s="1" t="s">
        <v>56</v>
      </c>
      <c r="D145">
        <v>4</v>
      </c>
      <c r="E145" s="2">
        <v>0.40087200000000001</v>
      </c>
      <c r="F145" s="2">
        <v>0.33333299999999999</v>
      </c>
      <c r="G145" s="2">
        <v>9.9127999999999994E-2</v>
      </c>
      <c r="H145" s="2">
        <v>0.15087200000000001</v>
      </c>
      <c r="I145" s="2">
        <v>0.33333299999999999</v>
      </c>
      <c r="J145" t="s">
        <v>15</v>
      </c>
      <c r="K145">
        <v>0</v>
      </c>
      <c r="M145" t="str">
        <f>IF(OR(O145, R145),Q145,P145)</f>
        <v>REP</v>
      </c>
      <c r="N145" t="str">
        <f t="shared" si="4"/>
        <v>GOOD</v>
      </c>
      <c r="O145" t="b">
        <f>AND(G145&lt;I145,H145&lt;I145)</f>
        <v>1</v>
      </c>
      <c r="P145" t="str">
        <f>IF(H145&lt;G145,"REP", "DEM")</f>
        <v>DEM</v>
      </c>
      <c r="Q145" t="str">
        <f>IF(K144&gt;0, "DEM", IF(K144&lt;0, "REP", IF($N$1&gt;0.5, "DEM","REP")))</f>
        <v>REP</v>
      </c>
      <c r="R145" t="b">
        <f>OR(R143,K145=0)</f>
        <v>1</v>
      </c>
      <c r="T145" t="s">
        <v>15</v>
      </c>
      <c r="U145" t="str">
        <f t="shared" si="5"/>
        <v/>
      </c>
    </row>
    <row r="146" spans="1:21" x14ac:dyDescent="0.2">
      <c r="A146">
        <v>579</v>
      </c>
      <c r="B146">
        <v>536690</v>
      </c>
      <c r="C146" s="1" t="s">
        <v>18</v>
      </c>
      <c r="D146">
        <v>9</v>
      </c>
      <c r="E146" s="2">
        <v>0.354574</v>
      </c>
      <c r="F146" s="2">
        <v>0.25</v>
      </c>
      <c r="G146" s="2">
        <v>2.1239999999999998E-2</v>
      </c>
      <c r="H146" s="2">
        <v>0.132351</v>
      </c>
      <c r="I146" s="2">
        <v>0.125</v>
      </c>
      <c r="J146" t="s">
        <v>12</v>
      </c>
      <c r="K146">
        <v>-1</v>
      </c>
      <c r="M146" t="str">
        <f>IF(OR(O146, R146),Q146,P146)</f>
        <v>DEM</v>
      </c>
      <c r="N146" t="str">
        <f t="shared" si="4"/>
        <v>GOOD</v>
      </c>
      <c r="O146" t="b">
        <f>AND(G146&lt;I146,H146&lt;I146)</f>
        <v>0</v>
      </c>
      <c r="P146" t="str">
        <f>IF(H146&lt;G146,"REP", "DEM")</f>
        <v>DEM</v>
      </c>
      <c r="Q146" t="str">
        <f>IF(K145&gt;0, "DEM", IF(K145&lt;0, "REP", IF($N$1&gt;0.5, "DEM","REP")))</f>
        <v>DEM</v>
      </c>
      <c r="R146" t="b">
        <f>OR(R144,K146=0)</f>
        <v>1</v>
      </c>
      <c r="T146" t="s">
        <v>12</v>
      </c>
      <c r="U146" t="str">
        <f t="shared" si="5"/>
        <v/>
      </c>
    </row>
    <row r="147" spans="1:21" x14ac:dyDescent="0.2">
      <c r="A147">
        <v>580</v>
      </c>
      <c r="B147">
        <v>535959</v>
      </c>
      <c r="C147" s="1" t="s">
        <v>30</v>
      </c>
      <c r="D147">
        <v>19</v>
      </c>
      <c r="E147" s="2">
        <v>0.52731499999999998</v>
      </c>
      <c r="F147" s="2">
        <v>0.44444400000000001</v>
      </c>
      <c r="G147" s="2">
        <v>5.3630999999999998E-2</v>
      </c>
      <c r="H147" s="2">
        <v>0.106262</v>
      </c>
      <c r="I147" s="2">
        <v>0.1</v>
      </c>
      <c r="J147" t="s">
        <v>15</v>
      </c>
      <c r="K147">
        <v>0</v>
      </c>
      <c r="M147" t="str">
        <f>IF(OR(O147, R147),Q147,P147)</f>
        <v>REP</v>
      </c>
      <c r="N147" t="str">
        <f t="shared" si="4"/>
        <v>GOOD</v>
      </c>
      <c r="O147" t="b">
        <f>AND(G147&lt;I147,H147&lt;I147)</f>
        <v>0</v>
      </c>
      <c r="P147" t="str">
        <f>IF(H147&lt;G147,"REP", "DEM")</f>
        <v>DEM</v>
      </c>
      <c r="Q147" t="str">
        <f>IF(K146&gt;0, "DEM", IF(K146&lt;0, "REP", IF($N$1&gt;0.5, "DEM","REP")))</f>
        <v>REP</v>
      </c>
      <c r="R147" t="b">
        <f>OR(R145,K147=0)</f>
        <v>1</v>
      </c>
      <c r="T147" t="s">
        <v>15</v>
      </c>
      <c r="U147" t="str">
        <f t="shared" si="5"/>
        <v/>
      </c>
    </row>
    <row r="148" spans="1:21" x14ac:dyDescent="0.2">
      <c r="A148">
        <v>581</v>
      </c>
      <c r="B148">
        <v>534254</v>
      </c>
      <c r="C148" s="1" t="s">
        <v>40</v>
      </c>
      <c r="D148">
        <v>6</v>
      </c>
      <c r="E148" s="2">
        <v>0.37630200000000003</v>
      </c>
      <c r="F148" s="2">
        <v>0.2</v>
      </c>
      <c r="G148" s="2">
        <v>4.2969E-2</v>
      </c>
      <c r="H148" s="2">
        <v>0.20963499999999999</v>
      </c>
      <c r="I148" s="2">
        <v>0.2</v>
      </c>
      <c r="J148" t="s">
        <v>12</v>
      </c>
      <c r="K148">
        <v>-1</v>
      </c>
      <c r="M148" t="str">
        <f>IF(OR(O148, R148),Q148,P148)</f>
        <v>DEM</v>
      </c>
      <c r="N148" t="str">
        <f t="shared" si="4"/>
        <v>GOOD</v>
      </c>
      <c r="O148" t="b">
        <f>AND(G148&lt;I148,H148&lt;I148)</f>
        <v>0</v>
      </c>
      <c r="P148" t="str">
        <f>IF(H148&lt;G148,"REP", "DEM")</f>
        <v>DEM</v>
      </c>
      <c r="Q148" t="str">
        <f>IF(K147&gt;0, "DEM", IF(K147&lt;0, "REP", IF($N$1&gt;0.5, "DEM","REP")))</f>
        <v>DEM</v>
      </c>
      <c r="R148" t="b">
        <f>OR(R146,K148=0)</f>
        <v>1</v>
      </c>
      <c r="T148" t="s">
        <v>12</v>
      </c>
      <c r="U148" t="str">
        <f t="shared" si="5"/>
        <v/>
      </c>
    </row>
    <row r="149" spans="1:21" x14ac:dyDescent="0.2">
      <c r="A149">
        <v>582</v>
      </c>
      <c r="B149">
        <v>534033</v>
      </c>
      <c r="C149" s="1" t="s">
        <v>16</v>
      </c>
      <c r="D149">
        <v>17</v>
      </c>
      <c r="E149" s="2">
        <v>0.55643699999999996</v>
      </c>
      <c r="F149" s="2">
        <v>0.5</v>
      </c>
      <c r="G149" s="2">
        <v>2.7025E-2</v>
      </c>
      <c r="H149" s="2">
        <v>8.5848999999999995E-2</v>
      </c>
      <c r="I149" s="2">
        <v>0.1</v>
      </c>
      <c r="J149" t="s">
        <v>15</v>
      </c>
      <c r="K149">
        <v>0</v>
      </c>
      <c r="M149" t="str">
        <f>IF(OR(O149, R149),Q149,P149)</f>
        <v>REP</v>
      </c>
      <c r="N149" t="str">
        <f t="shared" si="4"/>
        <v>GOOD</v>
      </c>
      <c r="O149" t="b">
        <f>AND(G149&lt;I149,H149&lt;I149)</f>
        <v>1</v>
      </c>
      <c r="P149" t="str">
        <f>IF(H149&lt;G149,"REP", "DEM")</f>
        <v>DEM</v>
      </c>
      <c r="Q149" t="str">
        <f>IF(K148&gt;0, "DEM", IF(K148&lt;0, "REP", IF($N$1&gt;0.5, "DEM","REP")))</f>
        <v>REP</v>
      </c>
      <c r="R149" t="b">
        <f>OR(R147,K149=0)</f>
        <v>1</v>
      </c>
      <c r="T149" t="s">
        <v>15</v>
      </c>
      <c r="U149" t="str">
        <f t="shared" si="5"/>
        <v/>
      </c>
    </row>
    <row r="150" spans="1:21" x14ac:dyDescent="0.2">
      <c r="A150">
        <v>583</v>
      </c>
      <c r="B150">
        <v>532469</v>
      </c>
      <c r="C150" s="1" t="s">
        <v>27</v>
      </c>
      <c r="D150">
        <v>36</v>
      </c>
      <c r="E150" s="2">
        <v>0.47045900000000002</v>
      </c>
      <c r="F150" s="2">
        <v>0.51428600000000002</v>
      </c>
      <c r="G150" s="2">
        <v>5.7319000000000002E-2</v>
      </c>
      <c r="H150" s="2">
        <v>2.9541000000000001E-2</v>
      </c>
      <c r="I150" s="2">
        <v>0.1</v>
      </c>
      <c r="J150" t="s">
        <v>12</v>
      </c>
      <c r="K150">
        <v>-1</v>
      </c>
      <c r="M150" t="str">
        <f>IF(OR(O150, R150),Q150,P150)</f>
        <v>DEM</v>
      </c>
      <c r="N150" t="str">
        <f t="shared" si="4"/>
        <v>GOOD</v>
      </c>
      <c r="O150" t="b">
        <f>AND(G150&lt;I150,H150&lt;I150)</f>
        <v>1</v>
      </c>
      <c r="P150" t="str">
        <f>IF(H150&lt;G150,"REP", "DEM")</f>
        <v>REP</v>
      </c>
      <c r="Q150" t="str">
        <f>IF(K149&gt;0, "DEM", IF(K149&lt;0, "REP", IF($N$1&gt;0.5, "DEM","REP")))</f>
        <v>DEM</v>
      </c>
      <c r="R150" t="b">
        <f>OR(R148,K150=0)</f>
        <v>1</v>
      </c>
      <c r="T150" t="s">
        <v>12</v>
      </c>
      <c r="U150" t="str">
        <f t="shared" si="5"/>
        <v/>
      </c>
    </row>
    <row r="151" spans="1:21" x14ac:dyDescent="0.2">
      <c r="A151">
        <v>584</v>
      </c>
      <c r="B151">
        <v>532134</v>
      </c>
      <c r="C151" s="1" t="s">
        <v>14</v>
      </c>
      <c r="D151">
        <v>37</v>
      </c>
      <c r="E151" s="2">
        <v>0.68552100000000005</v>
      </c>
      <c r="F151" s="2">
        <v>0.72222200000000003</v>
      </c>
      <c r="G151" s="2">
        <v>4.4208999999999998E-2</v>
      </c>
      <c r="H151" s="2">
        <v>1.7181999999999999E-2</v>
      </c>
      <c r="I151" s="2">
        <v>0.1</v>
      </c>
      <c r="J151" t="s">
        <v>15</v>
      </c>
      <c r="K151">
        <v>0</v>
      </c>
      <c r="M151" t="str">
        <f>IF(OR(O151, R151),Q151,P151)</f>
        <v>REP</v>
      </c>
      <c r="N151" t="str">
        <f t="shared" si="4"/>
        <v>GOOD</v>
      </c>
      <c r="O151" t="b">
        <f>AND(G151&lt;I151,H151&lt;I151)</f>
        <v>1</v>
      </c>
      <c r="P151" t="str">
        <f>IF(H151&lt;G151,"REP", "DEM")</f>
        <v>REP</v>
      </c>
      <c r="Q151" t="str">
        <f>IF(K150&gt;0, "DEM", IF(K150&lt;0, "REP", IF($N$1&gt;0.5, "DEM","REP")))</f>
        <v>REP</v>
      </c>
      <c r="R151" t="b">
        <f>OR(R149,K151=0)</f>
        <v>1</v>
      </c>
      <c r="T151" t="s">
        <v>15</v>
      </c>
      <c r="U151" t="str">
        <f t="shared" si="5"/>
        <v/>
      </c>
    </row>
    <row r="152" spans="1:21" x14ac:dyDescent="0.2">
      <c r="A152">
        <v>585</v>
      </c>
      <c r="B152">
        <v>531996</v>
      </c>
      <c r="C152" s="1" t="s">
        <v>24</v>
      </c>
      <c r="D152">
        <v>48</v>
      </c>
      <c r="E152" s="2">
        <v>0.423813</v>
      </c>
      <c r="F152" s="2">
        <v>0.48936200000000002</v>
      </c>
      <c r="G152" s="2">
        <v>7.6187000000000005E-2</v>
      </c>
      <c r="H152" s="2">
        <v>5.5354E-2</v>
      </c>
      <c r="I152" s="2">
        <v>0.1</v>
      </c>
      <c r="J152" t="s">
        <v>12</v>
      </c>
      <c r="K152">
        <v>-1</v>
      </c>
      <c r="M152" t="str">
        <f>IF(OR(O152, R152),Q152,P152)</f>
        <v>DEM</v>
      </c>
      <c r="N152" t="str">
        <f t="shared" si="4"/>
        <v>GOOD</v>
      </c>
      <c r="O152" t="b">
        <f>AND(G152&lt;I152,H152&lt;I152)</f>
        <v>1</v>
      </c>
      <c r="P152" t="str">
        <f>IF(H152&lt;G152,"REP", "DEM")</f>
        <v>REP</v>
      </c>
      <c r="Q152" t="str">
        <f>IF(K151&gt;0, "DEM", IF(K151&lt;0, "REP", IF($N$1&gt;0.5, "DEM","REP")))</f>
        <v>DEM</v>
      </c>
      <c r="R152" t="b">
        <f>OR(R150,K152=0)</f>
        <v>1</v>
      </c>
      <c r="T152" t="s">
        <v>12</v>
      </c>
      <c r="U152" t="str">
        <f t="shared" si="5"/>
        <v/>
      </c>
    </row>
    <row r="153" spans="1:21" x14ac:dyDescent="0.2">
      <c r="A153">
        <v>586</v>
      </c>
      <c r="B153">
        <v>531782</v>
      </c>
      <c r="C153" s="1" t="s">
        <v>34</v>
      </c>
      <c r="D153">
        <v>10</v>
      </c>
      <c r="E153" s="2">
        <v>0.49864399999999998</v>
      </c>
      <c r="F153" s="2">
        <v>0.44444400000000001</v>
      </c>
      <c r="G153" s="2">
        <v>1.356E-3</v>
      </c>
      <c r="H153" s="2">
        <v>9.8643999999999996E-2</v>
      </c>
      <c r="I153" s="2">
        <v>0.111111</v>
      </c>
      <c r="J153" t="s">
        <v>15</v>
      </c>
      <c r="K153">
        <v>0</v>
      </c>
      <c r="M153" t="str">
        <f>IF(OR(O153, R153),Q153,P153)</f>
        <v>REP</v>
      </c>
      <c r="N153" t="str">
        <f t="shared" si="4"/>
        <v>GOOD</v>
      </c>
      <c r="O153" t="b">
        <f>AND(G153&lt;I153,H153&lt;I153)</f>
        <v>1</v>
      </c>
      <c r="P153" t="str">
        <f>IF(H153&lt;G153,"REP", "DEM")</f>
        <v>DEM</v>
      </c>
      <c r="Q153" t="str">
        <f>IF(K152&gt;0, "DEM", IF(K152&lt;0, "REP", IF($N$1&gt;0.5, "DEM","REP")))</f>
        <v>REP</v>
      </c>
      <c r="R153" t="b">
        <f>OR(R151,K153=0)</f>
        <v>1</v>
      </c>
      <c r="T153" t="s">
        <v>15</v>
      </c>
      <c r="U153" t="str">
        <f t="shared" si="5"/>
        <v/>
      </c>
    </row>
    <row r="154" spans="1:21" x14ac:dyDescent="0.2">
      <c r="A154">
        <v>587</v>
      </c>
      <c r="B154">
        <v>529687</v>
      </c>
      <c r="C154" s="1" t="s">
        <v>22</v>
      </c>
      <c r="D154">
        <v>71</v>
      </c>
      <c r="E154" s="2">
        <v>0.58996599999999999</v>
      </c>
      <c r="F154" s="2">
        <v>0.68571400000000005</v>
      </c>
      <c r="G154" s="2">
        <v>0.100175</v>
      </c>
      <c r="H154" s="2">
        <v>8.609E-2</v>
      </c>
      <c r="I154" s="2">
        <v>0.1</v>
      </c>
      <c r="J154" t="s">
        <v>12</v>
      </c>
      <c r="K154">
        <v>-1</v>
      </c>
      <c r="M154" t="str">
        <f>IF(OR(O154, R154),Q154,P154)</f>
        <v>DEM</v>
      </c>
      <c r="N154" t="str">
        <f t="shared" si="4"/>
        <v>GOOD</v>
      </c>
      <c r="O154" t="b">
        <f>AND(G154&lt;I154,H154&lt;I154)</f>
        <v>0</v>
      </c>
      <c r="P154" t="str">
        <f>IF(H154&lt;G154,"REP", "DEM")</f>
        <v>REP</v>
      </c>
      <c r="Q154" t="str">
        <f>IF(K153&gt;0, "DEM", IF(K153&lt;0, "REP", IF($N$1&gt;0.5, "DEM","REP")))</f>
        <v>DEM</v>
      </c>
      <c r="R154" t="b">
        <f>OR(R152,K154=0)</f>
        <v>1</v>
      </c>
      <c r="T154" t="s">
        <v>12</v>
      </c>
      <c r="U154" t="str">
        <f t="shared" si="5"/>
        <v/>
      </c>
    </row>
    <row r="155" spans="1:21" x14ac:dyDescent="0.2">
      <c r="A155">
        <v>588</v>
      </c>
      <c r="B155">
        <v>528802</v>
      </c>
      <c r="C155" s="1" t="s">
        <v>57</v>
      </c>
      <c r="D155">
        <v>4</v>
      </c>
      <c r="E155" s="2">
        <v>0.35758400000000001</v>
      </c>
      <c r="F155" s="2">
        <v>0</v>
      </c>
      <c r="G155" s="2">
        <v>0.107584</v>
      </c>
      <c r="H155" s="2">
        <v>0.35758400000000001</v>
      </c>
      <c r="I155" s="2">
        <v>0.33333299999999999</v>
      </c>
      <c r="J155" t="s">
        <v>15</v>
      </c>
      <c r="K155">
        <v>0</v>
      </c>
      <c r="M155" t="str">
        <f>IF(OR(O155, R155),Q155,P155)</f>
        <v>REP</v>
      </c>
      <c r="N155" t="str">
        <f t="shared" si="4"/>
        <v>GOOD</v>
      </c>
      <c r="O155" t="b">
        <f>AND(G155&lt;I155,H155&lt;I155)</f>
        <v>0</v>
      </c>
      <c r="P155" t="str">
        <f>IF(H155&lt;G155,"REP", "DEM")</f>
        <v>DEM</v>
      </c>
      <c r="Q155" t="str">
        <f>IF(K154&gt;0, "DEM", IF(K154&lt;0, "REP", IF($N$1&gt;0.5, "DEM","REP")))</f>
        <v>REP</v>
      </c>
      <c r="R155" t="b">
        <f>OR(R153,K155=0)</f>
        <v>1</v>
      </c>
      <c r="T155" t="s">
        <v>15</v>
      </c>
      <c r="U155" t="str">
        <f t="shared" si="5"/>
        <v/>
      </c>
    </row>
    <row r="156" spans="1:21" x14ac:dyDescent="0.2">
      <c r="A156">
        <v>589</v>
      </c>
      <c r="B156">
        <v>526007</v>
      </c>
      <c r="C156" s="1" t="s">
        <v>38</v>
      </c>
      <c r="D156">
        <v>19</v>
      </c>
      <c r="E156" s="2">
        <v>0.45030900000000001</v>
      </c>
      <c r="F156" s="2">
        <v>0.38888899999999998</v>
      </c>
      <c r="G156" s="2">
        <v>2.9256000000000001E-2</v>
      </c>
      <c r="H156" s="2">
        <v>8.1888000000000002E-2</v>
      </c>
      <c r="I156" s="2">
        <v>0.1</v>
      </c>
      <c r="J156" t="s">
        <v>12</v>
      </c>
      <c r="K156">
        <v>0</v>
      </c>
      <c r="M156" t="str">
        <f>IF(OR(O156, R156),Q156,P156)</f>
        <v>DEM</v>
      </c>
      <c r="N156" t="str">
        <f t="shared" si="4"/>
        <v>GOOD</v>
      </c>
      <c r="O156" t="b">
        <f>AND(G156&lt;I156,H156&lt;I156)</f>
        <v>1</v>
      </c>
      <c r="P156" t="str">
        <f>IF(H156&lt;G156,"REP", "DEM")</f>
        <v>DEM</v>
      </c>
      <c r="Q156" t="str">
        <f>IF(K155&gt;0, "DEM", IF(K155&lt;0, "REP", IF($N$1&gt;0.5, "DEM","REP")))</f>
        <v>DEM</v>
      </c>
      <c r="R156" t="b">
        <f>OR(R154,K156=0)</f>
        <v>1</v>
      </c>
      <c r="T156" t="s">
        <v>12</v>
      </c>
      <c r="U156" t="str">
        <f t="shared" si="5"/>
        <v/>
      </c>
    </row>
    <row r="157" spans="1:21" x14ac:dyDescent="0.2">
      <c r="A157">
        <v>590</v>
      </c>
      <c r="B157">
        <v>525192</v>
      </c>
      <c r="C157" s="1" t="s">
        <v>25</v>
      </c>
      <c r="D157">
        <v>13</v>
      </c>
      <c r="E157" s="2">
        <v>0.67349899999999996</v>
      </c>
      <c r="F157" s="2">
        <v>0.75</v>
      </c>
      <c r="G157" s="2">
        <v>9.5731999999999998E-2</v>
      </c>
      <c r="H157" s="2">
        <v>1.8808999999999999E-2</v>
      </c>
      <c r="I157" s="2">
        <v>0.1</v>
      </c>
      <c r="J157" t="s">
        <v>12</v>
      </c>
      <c r="K157">
        <v>-1</v>
      </c>
      <c r="M157" t="str">
        <f>IF(OR(O157, R157),Q157,P157)</f>
        <v>DEM</v>
      </c>
      <c r="N157" t="str">
        <f t="shared" si="4"/>
        <v>GOOD</v>
      </c>
      <c r="O157" t="b">
        <f>AND(G157&lt;I157,H157&lt;I157)</f>
        <v>1</v>
      </c>
      <c r="P157" t="str">
        <f>IF(H157&lt;G157,"REP", "DEM")</f>
        <v>REP</v>
      </c>
      <c r="Q157" t="str">
        <f>IF(K156&gt;0, "DEM", IF(K156&lt;0, "REP", IF($N$1&gt;0.5, "DEM","REP")))</f>
        <v>DEM</v>
      </c>
      <c r="R157" t="b">
        <f>OR(R155,K157=0)</f>
        <v>1</v>
      </c>
      <c r="T157" t="s">
        <v>12</v>
      </c>
      <c r="U157" t="str">
        <f t="shared" si="5"/>
        <v/>
      </c>
    </row>
    <row r="158" spans="1:21" x14ac:dyDescent="0.2">
      <c r="A158">
        <v>591</v>
      </c>
      <c r="B158">
        <v>525186</v>
      </c>
      <c r="C158" s="1" t="s">
        <v>23</v>
      </c>
      <c r="D158">
        <v>25</v>
      </c>
      <c r="E158" s="2">
        <v>0.55411299999999997</v>
      </c>
      <c r="F158" s="2">
        <v>0.58333299999999999</v>
      </c>
      <c r="G158" s="2">
        <v>4.5886999999999997E-2</v>
      </c>
      <c r="H158" s="2">
        <v>5.8869999999999999E-3</v>
      </c>
      <c r="I158" s="2">
        <v>0.1</v>
      </c>
      <c r="J158" t="s">
        <v>15</v>
      </c>
      <c r="K158">
        <v>0</v>
      </c>
      <c r="M158" t="str">
        <f>IF(OR(O158, R158),Q158,P158)</f>
        <v>REP</v>
      </c>
      <c r="N158" t="str">
        <f t="shared" si="4"/>
        <v>GOOD</v>
      </c>
      <c r="O158" t="b">
        <f>AND(G158&lt;I158,H158&lt;I158)</f>
        <v>1</v>
      </c>
      <c r="P158" t="str">
        <f>IF(H158&lt;G158,"REP", "DEM")</f>
        <v>REP</v>
      </c>
      <c r="Q158" t="str">
        <f>IF(K157&gt;0, "DEM", IF(K157&lt;0, "REP", IF($N$1&gt;0.5, "DEM","REP")))</f>
        <v>REP</v>
      </c>
      <c r="R158" t="b">
        <f>OR(R156,K158=0)</f>
        <v>1</v>
      </c>
      <c r="T158" t="s">
        <v>15</v>
      </c>
      <c r="U158" t="str">
        <f t="shared" si="5"/>
        <v/>
      </c>
    </row>
    <row r="159" spans="1:21" x14ac:dyDescent="0.2">
      <c r="A159">
        <v>592</v>
      </c>
      <c r="B159">
        <v>523232</v>
      </c>
      <c r="C159" s="1" t="s">
        <v>13</v>
      </c>
      <c r="D159">
        <v>12</v>
      </c>
      <c r="E159" s="2">
        <v>0.43340800000000002</v>
      </c>
      <c r="F159" s="2">
        <v>0.36363600000000001</v>
      </c>
      <c r="G159" s="2">
        <v>1.6742E-2</v>
      </c>
      <c r="H159" s="2">
        <v>0.100075</v>
      </c>
      <c r="I159" s="2">
        <v>0.1</v>
      </c>
      <c r="J159" t="s">
        <v>12</v>
      </c>
      <c r="K159">
        <v>-1</v>
      </c>
      <c r="M159" t="str">
        <f>IF(OR(O159, R159),Q159,P159)</f>
        <v>DEM</v>
      </c>
      <c r="N159" t="str">
        <f t="shared" si="4"/>
        <v>GOOD</v>
      </c>
      <c r="O159" t="b">
        <f>AND(G159&lt;I159,H159&lt;I159)</f>
        <v>0</v>
      </c>
      <c r="P159" t="str">
        <f>IF(H159&lt;G159,"REP", "DEM")</f>
        <v>DEM</v>
      </c>
      <c r="Q159" t="str">
        <f>IF(K158&gt;0, "DEM", IF(K158&lt;0, "REP", IF($N$1&gt;0.5, "DEM","REP")))</f>
        <v>DEM</v>
      </c>
      <c r="R159" t="b">
        <f>OR(R157,K159=0)</f>
        <v>1</v>
      </c>
      <c r="T159" t="s">
        <v>12</v>
      </c>
      <c r="U159" t="str">
        <f t="shared" si="5"/>
        <v/>
      </c>
    </row>
    <row r="160" spans="1:21" x14ac:dyDescent="0.2">
      <c r="A160">
        <v>593</v>
      </c>
      <c r="B160">
        <v>522858</v>
      </c>
      <c r="C160" s="1" t="s">
        <v>45</v>
      </c>
      <c r="D160">
        <v>6</v>
      </c>
      <c r="E160" s="2">
        <v>0.33825300000000003</v>
      </c>
      <c r="F160" s="2">
        <v>0.2</v>
      </c>
      <c r="G160" s="2">
        <v>4.9189999999999998E-3</v>
      </c>
      <c r="H160" s="2">
        <v>0.17158599999999999</v>
      </c>
      <c r="I160" s="2">
        <v>0.2</v>
      </c>
      <c r="J160" t="s">
        <v>15</v>
      </c>
      <c r="K160">
        <v>0</v>
      </c>
      <c r="M160" t="str">
        <f>IF(OR(O160, R160),Q160,P160)</f>
        <v>REP</v>
      </c>
      <c r="N160" t="str">
        <f t="shared" si="4"/>
        <v>GOOD</v>
      </c>
      <c r="O160" t="b">
        <f>AND(G160&lt;I160,H160&lt;I160)</f>
        <v>1</v>
      </c>
      <c r="P160" t="str">
        <f>IF(H160&lt;G160,"REP", "DEM")</f>
        <v>DEM</v>
      </c>
      <c r="Q160" t="str">
        <f>IF(K159&gt;0, "DEM", IF(K159&lt;0, "REP", IF($N$1&gt;0.5, "DEM","REP")))</f>
        <v>REP</v>
      </c>
      <c r="R160" t="b">
        <f>OR(R158,K160=0)</f>
        <v>1</v>
      </c>
      <c r="T160" t="s">
        <v>15</v>
      </c>
      <c r="U160" t="str">
        <f t="shared" si="5"/>
        <v/>
      </c>
    </row>
    <row r="161" spans="1:21" x14ac:dyDescent="0.2">
      <c r="A161">
        <v>594</v>
      </c>
      <c r="B161">
        <v>522278</v>
      </c>
      <c r="C161" s="1" t="s">
        <v>22</v>
      </c>
      <c r="D161">
        <v>72</v>
      </c>
      <c r="E161" s="2">
        <v>0.58996599999999999</v>
      </c>
      <c r="F161" s="2">
        <v>0.690141</v>
      </c>
      <c r="G161" s="2">
        <v>0.104478</v>
      </c>
      <c r="H161" s="2">
        <v>9.0589000000000003E-2</v>
      </c>
      <c r="I161" s="2">
        <v>0.1</v>
      </c>
      <c r="J161" t="s">
        <v>12</v>
      </c>
      <c r="K161">
        <v>-1</v>
      </c>
      <c r="M161" t="str">
        <f>IF(OR(O161, R161),Q161,P161)</f>
        <v>DEM</v>
      </c>
      <c r="N161" t="str">
        <f t="shared" si="4"/>
        <v>GOOD</v>
      </c>
      <c r="O161" t="b">
        <f>AND(G161&lt;I161,H161&lt;I161)</f>
        <v>0</v>
      </c>
      <c r="P161" t="str">
        <f>IF(H161&lt;G161,"REP", "DEM")</f>
        <v>REP</v>
      </c>
      <c r="Q161" t="str">
        <f>IF(K160&gt;0, "DEM", IF(K160&lt;0, "REP", IF($N$1&gt;0.5, "DEM","REP")))</f>
        <v>DEM</v>
      </c>
      <c r="R161" t="b">
        <f>OR(R159,K161=0)</f>
        <v>1</v>
      </c>
      <c r="T161" t="s">
        <v>12</v>
      </c>
      <c r="U161" t="str">
        <f t="shared" si="5"/>
        <v/>
      </c>
    </row>
    <row r="162" spans="1:21" x14ac:dyDescent="0.2">
      <c r="A162">
        <v>595</v>
      </c>
      <c r="B162">
        <v>521026</v>
      </c>
      <c r="C162" s="1" t="s">
        <v>24</v>
      </c>
      <c r="D162">
        <v>49</v>
      </c>
      <c r="E162" s="2">
        <v>0.423813</v>
      </c>
      <c r="F162" s="2">
        <v>0.5</v>
      </c>
      <c r="G162" s="2">
        <v>8.6390999999999996E-2</v>
      </c>
      <c r="H162" s="2">
        <v>6.5983E-2</v>
      </c>
      <c r="I162" s="2">
        <v>0.1</v>
      </c>
      <c r="J162" t="s">
        <v>15</v>
      </c>
      <c r="K162">
        <v>0</v>
      </c>
      <c r="M162" t="str">
        <f>IF(OR(O162, R162),Q162,P162)</f>
        <v>REP</v>
      </c>
      <c r="N162" t="str">
        <f t="shared" si="4"/>
        <v>GOOD</v>
      </c>
      <c r="O162" t="b">
        <f>AND(G162&lt;I162,H162&lt;I162)</f>
        <v>1</v>
      </c>
      <c r="P162" t="str">
        <f>IF(H162&lt;G162,"REP", "DEM")</f>
        <v>REP</v>
      </c>
      <c r="Q162" t="str">
        <f>IF(K161&gt;0, "DEM", IF(K161&lt;0, "REP", IF($N$1&gt;0.5, "DEM","REP")))</f>
        <v>REP</v>
      </c>
      <c r="R162" t="b">
        <f>OR(R160,K162=0)</f>
        <v>1</v>
      </c>
      <c r="T162" t="s">
        <v>15</v>
      </c>
      <c r="U162" t="str">
        <f t="shared" si="5"/>
        <v/>
      </c>
    </row>
    <row r="163" spans="1:21" x14ac:dyDescent="0.2">
      <c r="A163">
        <v>596</v>
      </c>
      <c r="B163">
        <v>520543</v>
      </c>
      <c r="C163" s="1" t="s">
        <v>29</v>
      </c>
      <c r="D163">
        <v>13</v>
      </c>
      <c r="E163" s="2">
        <v>0.458063</v>
      </c>
      <c r="F163" s="2">
        <v>0.41666700000000001</v>
      </c>
      <c r="G163" s="2">
        <v>3.4749999999999998E-3</v>
      </c>
      <c r="H163" s="2">
        <v>7.3447999999999999E-2</v>
      </c>
      <c r="I163" s="2">
        <v>0.1</v>
      </c>
      <c r="J163" t="s">
        <v>12</v>
      </c>
      <c r="K163">
        <v>-1</v>
      </c>
      <c r="M163" t="str">
        <f>IF(OR(O163, R163),Q163,P163)</f>
        <v>DEM</v>
      </c>
      <c r="N163" t="str">
        <f t="shared" si="4"/>
        <v>GOOD</v>
      </c>
      <c r="O163" t="b">
        <f>AND(G163&lt;I163,H163&lt;I163)</f>
        <v>1</v>
      </c>
      <c r="P163" t="str">
        <f>IF(H163&lt;G163,"REP", "DEM")</f>
        <v>DEM</v>
      </c>
      <c r="Q163" t="str">
        <f>IF(K162&gt;0, "DEM", IF(K162&lt;0, "REP", IF($N$1&gt;0.5, "DEM","REP")))</f>
        <v>DEM</v>
      </c>
      <c r="R163" t="b">
        <f>OR(R161,K163=0)</f>
        <v>1</v>
      </c>
      <c r="T163" t="s">
        <v>12</v>
      </c>
      <c r="U163" t="str">
        <f t="shared" si="5"/>
        <v/>
      </c>
    </row>
    <row r="164" spans="1:21" x14ac:dyDescent="0.2">
      <c r="A164">
        <v>597</v>
      </c>
      <c r="B164">
        <v>519900</v>
      </c>
      <c r="C164" s="1" t="s">
        <v>26</v>
      </c>
      <c r="D164">
        <v>25</v>
      </c>
      <c r="E164" s="2">
        <v>0.50758300000000001</v>
      </c>
      <c r="F164" s="2">
        <v>0.45833299999999999</v>
      </c>
      <c r="G164" s="2">
        <v>2.7583E-2</v>
      </c>
      <c r="H164" s="2">
        <v>6.7583000000000004E-2</v>
      </c>
      <c r="I164" s="2">
        <v>0.1</v>
      </c>
      <c r="J164" t="s">
        <v>15</v>
      </c>
      <c r="K164">
        <v>0</v>
      </c>
      <c r="M164" t="str">
        <f>IF(OR(O164, R164),Q164,P164)</f>
        <v>REP</v>
      </c>
      <c r="N164" t="str">
        <f t="shared" si="4"/>
        <v>GOOD</v>
      </c>
      <c r="O164" t="b">
        <f>AND(G164&lt;I164,H164&lt;I164)</f>
        <v>1</v>
      </c>
      <c r="P164" t="str">
        <f>IF(H164&lt;G164,"REP", "DEM")</f>
        <v>DEM</v>
      </c>
      <c r="Q164" t="str">
        <f>IF(K163&gt;0, "DEM", IF(K163&lt;0, "REP", IF($N$1&gt;0.5, "DEM","REP")))</f>
        <v>REP</v>
      </c>
      <c r="R164" t="b">
        <f>OR(R162,K164=0)</f>
        <v>1</v>
      </c>
      <c r="T164" t="s">
        <v>15</v>
      </c>
      <c r="U164" t="str">
        <f t="shared" si="5"/>
        <v/>
      </c>
    </row>
    <row r="165" spans="1:21" x14ac:dyDescent="0.2">
      <c r="A165">
        <v>598</v>
      </c>
      <c r="B165">
        <v>518834</v>
      </c>
      <c r="C165" s="1" t="s">
        <v>21</v>
      </c>
      <c r="D165">
        <v>16</v>
      </c>
      <c r="E165" s="2">
        <v>0.490396</v>
      </c>
      <c r="F165" s="2">
        <v>0.4</v>
      </c>
      <c r="G165" s="2">
        <v>5.2895999999999999E-2</v>
      </c>
      <c r="H165" s="2">
        <v>0.115396</v>
      </c>
      <c r="I165" s="2">
        <v>0.1</v>
      </c>
      <c r="J165" t="s">
        <v>12</v>
      </c>
      <c r="K165">
        <v>-1</v>
      </c>
      <c r="M165" t="str">
        <f>IF(OR(O165, R165),Q165,P165)</f>
        <v>DEM</v>
      </c>
      <c r="N165" t="str">
        <f t="shared" si="4"/>
        <v>GOOD</v>
      </c>
      <c r="O165" t="b">
        <f>AND(G165&lt;I165,H165&lt;I165)</f>
        <v>0</v>
      </c>
      <c r="P165" t="str">
        <f>IF(H165&lt;G165,"REP", "DEM")</f>
        <v>DEM</v>
      </c>
      <c r="Q165" t="str">
        <f>IF(K164&gt;0, "DEM", IF(K164&lt;0, "REP", IF($N$1&gt;0.5, "DEM","REP")))</f>
        <v>DEM</v>
      </c>
      <c r="R165" t="b">
        <f>OR(R163,K165=0)</f>
        <v>1</v>
      </c>
      <c r="T165" t="s">
        <v>12</v>
      </c>
      <c r="U165" t="str">
        <f t="shared" si="5"/>
        <v/>
      </c>
    </row>
    <row r="166" spans="1:21" x14ac:dyDescent="0.2">
      <c r="A166">
        <v>599</v>
      </c>
      <c r="B166">
        <v>517941</v>
      </c>
      <c r="C166" s="1" t="s">
        <v>14</v>
      </c>
      <c r="D166">
        <v>38</v>
      </c>
      <c r="E166" s="2">
        <v>0.68552100000000005</v>
      </c>
      <c r="F166" s="2">
        <v>0.70270299999999997</v>
      </c>
      <c r="G166" s="2">
        <v>2.5004999999999999E-2</v>
      </c>
      <c r="H166" s="2">
        <v>1.31E-3</v>
      </c>
      <c r="I166" s="2">
        <v>0.1</v>
      </c>
      <c r="J166" t="s">
        <v>15</v>
      </c>
      <c r="K166">
        <v>0</v>
      </c>
      <c r="M166" t="str">
        <f>IF(OR(O166, R166),Q166,P166)</f>
        <v>REP</v>
      </c>
      <c r="N166" t="str">
        <f t="shared" si="4"/>
        <v>GOOD</v>
      </c>
      <c r="O166" t="b">
        <f>AND(G166&lt;I166,H166&lt;I166)</f>
        <v>1</v>
      </c>
      <c r="P166" t="str">
        <f>IF(H166&lt;G166,"REP", "DEM")</f>
        <v>REP</v>
      </c>
      <c r="Q166" t="str">
        <f>IF(K165&gt;0, "DEM", IF(K165&lt;0, "REP", IF($N$1&gt;0.5, "DEM","REP")))</f>
        <v>REP</v>
      </c>
      <c r="R166" t="b">
        <f>OR(R164,K166=0)</f>
        <v>1</v>
      </c>
      <c r="T166" t="s">
        <v>15</v>
      </c>
      <c r="U166" t="str">
        <f t="shared" si="5"/>
        <v/>
      </c>
    </row>
    <row r="167" spans="1:21" x14ac:dyDescent="0.2">
      <c r="A167">
        <v>600</v>
      </c>
      <c r="B167">
        <v>517878</v>
      </c>
      <c r="C167" s="1" t="s">
        <v>27</v>
      </c>
      <c r="D167">
        <v>37</v>
      </c>
      <c r="E167" s="2">
        <v>0.47045900000000002</v>
      </c>
      <c r="F167" s="2">
        <v>0.52777799999999997</v>
      </c>
      <c r="G167" s="2">
        <v>7.0082000000000005E-2</v>
      </c>
      <c r="H167" s="2">
        <v>4.3055000000000003E-2</v>
      </c>
      <c r="I167" s="2">
        <v>0.1</v>
      </c>
      <c r="J167" t="s">
        <v>12</v>
      </c>
      <c r="K167">
        <v>-1</v>
      </c>
      <c r="M167" t="str">
        <f>IF(OR(O167, R167),Q167,P167)</f>
        <v>DEM</v>
      </c>
      <c r="N167" t="str">
        <f t="shared" si="4"/>
        <v>GOOD</v>
      </c>
      <c r="O167" t="b">
        <f>AND(G167&lt;I167,H167&lt;I167)</f>
        <v>1</v>
      </c>
      <c r="P167" t="str">
        <f>IF(H167&lt;G167,"REP", "DEM")</f>
        <v>REP</v>
      </c>
      <c r="Q167" t="str">
        <f>IF(K166&gt;0, "DEM", IF(K166&lt;0, "REP", IF($N$1&gt;0.5, "DEM","REP")))</f>
        <v>DEM</v>
      </c>
      <c r="R167" t="b">
        <f>OR(R165,K167=0)</f>
        <v>1</v>
      </c>
      <c r="T167" t="s">
        <v>12</v>
      </c>
      <c r="U167" t="str">
        <f t="shared" si="5"/>
        <v/>
      </c>
    </row>
    <row r="168" spans="1:21" x14ac:dyDescent="0.2">
      <c r="C168" s="1"/>
    </row>
    <row r="169" spans="1:21" x14ac:dyDescent="0.2">
      <c r="C169" s="1"/>
    </row>
    <row r="170" spans="1:21" x14ac:dyDescent="0.2">
      <c r="C170" s="1"/>
    </row>
    <row r="171" spans="1:21" x14ac:dyDescent="0.2">
      <c r="C171" s="1"/>
    </row>
    <row r="172" spans="1:21" x14ac:dyDescent="0.2">
      <c r="C172" s="1"/>
    </row>
    <row r="173" spans="1:21" x14ac:dyDescent="0.2">
      <c r="C17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Sheet1!_2012_reps_by_priority_7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2022-09-23T17:14:10Z</dcterms:created>
  <dcterms:modified xsi:type="dcterms:W3CDTF">2022-09-23T17:28:52Z</dcterms:modified>
</cp:coreProperties>
</file>