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CB75ADC5-D167-6F4B-A8E5-880E5C9985DE}" xr6:coauthVersionLast="47" xr6:coauthVersionMax="47" xr10:uidLastSave="{00000000-0000-0000-0000-000000000000}"/>
  <bookViews>
    <workbookView xWindow="23320" yWindow="1106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<sst xmlns="http://schemas.openxmlformats.org/spreadsheetml/2006/main" count="60" uniqueCount="55">
  <si>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</si>
  <si>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</si>
  <si>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</si>
  <si>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</si>
  <si>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</si>
  <si>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</si>
  <si>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</si>
  <si>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</si>
  <si>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</si>
  <si>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</si>
  <si>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</si>
  <si>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</si>
  <si>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</si>
  <si>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</si>
  <si>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</si>
  <si>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</si>
  <si>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</si>
  <si>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</si>
  <si>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</si>
  <si>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</si>
  <si>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</si>
  <si>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</si>
  <si>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</si>
  <si>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</si>
  <si>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</si>
  <si>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</si>
  <si>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</si>
  <si>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</si>
  <si>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</si>
  <si>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</si>
  <si>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</si>
  <si>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</si>
  <si>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</si>
  <si>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</si>
  <si>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</si>
  <si>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</si>
  <si>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</si>
  <si>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</si>
  <si>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</si>
  <si>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</si>
  <si>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</si>
  <si>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</si>
  <si>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</si>
  <si>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</si>
  <si>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</si>
  <si>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</si>
  <si>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</si>
  <si>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</si>
  <si>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</si>
  <si>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Re-assigned on zero-population precinct (islands in the Hudson), so DRA would report the map as contiguous.</t>
  </si>
  <si>
    <t>Population deviation in DRA reported as 1.81%.</t>
  </si>
  <si>
    <t>Population deviation in DRA reported as 0.47%.</t>
  </si>
  <si>
    <t>Population deviation in DRA reported as 3.62%. DRA uses data adjusted for prison populations.</t>
  </si>
  <si>
    <t>Population deviation in DRA reported as 1.09%.</t>
  </si>
  <si>
    <t>Population deviation in DRA reported as 0.71%.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</si>
</sst>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3" sqref="H3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t="s">
        <v>52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t="s">
        <v>23</v>
      </c>
      <c r="C8" s="7">
        <f>1601.7/86400</f>
        <v>1.8538194444444444E-2</v>
      </c>
      <c r="D8" s="2">
        <v>9.4999999999999998E-3</v>
      </c>
      <c r="E8" s="8">
        <v>50</v>
      </c>
      <c r="F8" s="8">
        <v>28</v>
      </c>
      <c r="G8" s="11">
        <v>7211</v>
      </c>
    </row>
    <row r="9" spans="1:8" x14ac:dyDescent="0.2">
      <c r="A9" t="s">
        <v>5</v>
      </c>
      <c r="C9" s="7">
        <f>468.2/86400</f>
        <v>5.4189814814814812E-3</v>
      </c>
      <c r="D9" s="2">
        <v>5.3E-3</v>
      </c>
      <c r="E9" s="8">
        <v>96</v>
      </c>
      <c r="F9" s="8">
        <v>14</v>
      </c>
      <c r="G9" s="11">
        <v>2698</v>
      </c>
    </row>
    <row r="10" spans="1:8" x14ac:dyDescent="0.2">
      <c r="A10" t="s">
        <v>29</v>
      </c>
      <c r="C10" s="7">
        <f>417.8/86400</f>
        <v>4.8356481481481479E-3</v>
      </c>
      <c r="D10" s="2">
        <v>8.3999999999999995E-3</v>
      </c>
      <c r="E10" s="8">
        <v>100</v>
      </c>
      <c r="F10" s="8">
        <v>4</v>
      </c>
      <c r="G10" s="11">
        <v>2536</v>
      </c>
    </row>
    <row r="11" spans="1:8" x14ac:dyDescent="0.2">
      <c r="A11" t="s">
        <v>11</v>
      </c>
      <c r="C11" s="7">
        <f>953.5/86400</f>
        <v>1.103587962962963E-2</v>
      </c>
      <c r="D11" s="2">
        <v>2.2000000000000001E-3</v>
      </c>
      <c r="E11" s="8">
        <v>99</v>
      </c>
      <c r="F11" s="8">
        <v>17</v>
      </c>
      <c r="G11" s="11">
        <v>10084</v>
      </c>
    </row>
    <row r="12" spans="1:8" x14ac:dyDescent="0.2">
      <c r="A12" t="s">
        <v>30</v>
      </c>
      <c r="C12" s="7">
        <f>522.4/86400</f>
        <v>6.0462962962962961E-3</v>
      </c>
      <c r="D12" s="2">
        <v>1.6000000000000001E-3</v>
      </c>
      <c r="E12" s="8">
        <v>93</v>
      </c>
      <c r="F12" s="8">
        <v>9</v>
      </c>
      <c r="G12" s="11">
        <v>5159</v>
      </c>
    </row>
    <row r="13" spans="1:8" x14ac:dyDescent="0.2">
      <c r="A13" t="s">
        <v>18</v>
      </c>
      <c r="C13" s="7">
        <f>459/86400</f>
        <v>5.3125000000000004E-3</v>
      </c>
      <c r="D13" s="2">
        <v>8.9999999999999998E-4</v>
      </c>
      <c r="E13" s="8">
        <v>100</v>
      </c>
      <c r="F13" s="8">
        <v>4</v>
      </c>
      <c r="G13" s="11">
        <v>4240</v>
      </c>
    </row>
    <row r="14" spans="1:8" x14ac:dyDescent="0.2">
      <c r="A14" t="s">
        <v>31</v>
      </c>
      <c r="C14" s="7">
        <f>446.2/86400</f>
        <v>5.1643518518518514E-3</v>
      </c>
      <c r="D14" s="2">
        <v>1.4E-3</v>
      </c>
      <c r="E14" s="8">
        <v>100</v>
      </c>
      <c r="F14" s="8">
        <v>6</v>
      </c>
      <c r="G14" s="11">
        <v>3693</v>
      </c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t="s">
        <v>32</v>
      </c>
      <c r="C16" s="7">
        <f>414.9/86400</f>
        <v>4.8020833333333327E-3</v>
      </c>
      <c r="D16" s="2">
        <v>5.1000000000000004E-3</v>
      </c>
      <c r="E16" s="8">
        <v>99</v>
      </c>
      <c r="F16" s="8">
        <v>9</v>
      </c>
      <c r="G16" s="11">
        <v>2157</v>
      </c>
      <c r="H16" t="s">
        <v>7</v>
      </c>
    </row>
    <row r="17" spans="1:8" x14ac:dyDescent="0.2">
      <c r="A17" t="s">
        <v>16</v>
      </c>
      <c r="C17" s="7">
        <f>408/86400</f>
        <v>4.7222222222222223E-3</v>
      </c>
      <c r="D17" s="2">
        <v>8.0999999999999996E-3</v>
      </c>
      <c r="E17" s="8">
        <v>100</v>
      </c>
      <c r="F17" s="8">
        <v>8</v>
      </c>
      <c r="G17" s="11">
        <v>2042</v>
      </c>
      <c r="H17" t="s">
        <v>50</v>
      </c>
    </row>
    <row r="18" spans="1:8" x14ac:dyDescent="0.2">
      <c r="A18" t="s">
        <v>10</v>
      </c>
      <c r="C18" s="7">
        <f>587.2/86400</f>
        <v>6.7962962962962968E-3</v>
      </c>
      <c r="D18" s="2">
        <v>4.8999999999999998E-3</v>
      </c>
      <c r="E18" s="8">
        <v>98</v>
      </c>
      <c r="F18" s="8">
        <v>13</v>
      </c>
      <c r="G18" s="11">
        <v>4805</v>
      </c>
    </row>
    <row r="19" spans="1:8" x14ac:dyDescent="0.2">
      <c r="A19" t="s">
        <v>33</v>
      </c>
      <c r="C19" s="7">
        <f>494.7/86400</f>
        <v>5.7256944444444447E-3</v>
      </c>
      <c r="D19" s="2">
        <v>5.1999999999999998E-3</v>
      </c>
      <c r="E19" s="8">
        <v>98</v>
      </c>
      <c r="F19" s="8">
        <v>8</v>
      </c>
      <c r="G19" s="11">
        <v>4110</v>
      </c>
    </row>
    <row r="20" spans="1:8" x14ac:dyDescent="0.2">
      <c r="A20" t="s">
        <v>34</v>
      </c>
      <c r="C20" s="7">
        <f>527.5/86400</f>
        <v>6.1053240740740738E-3</v>
      </c>
      <c r="D20" s="2">
        <v>7.1000000000000004E-3</v>
      </c>
      <c r="E20" s="8">
        <v>97</v>
      </c>
      <c r="F20" s="8">
        <v>8</v>
      </c>
      <c r="G20" s="11">
        <v>4604</v>
      </c>
      <c r="H20" t="s">
        <v>51</v>
      </c>
    </row>
    <row r="21" spans="1:8" x14ac:dyDescent="0.2">
      <c r="A21" t="s">
        <v>35</v>
      </c>
      <c r="C21" s="7">
        <f>390.7/86400</f>
        <v>4.5219907407407405E-3</v>
      </c>
      <c r="D21" s="2">
        <v>1.6000000000000001E-3</v>
      </c>
      <c r="E21" s="8">
        <v>100</v>
      </c>
      <c r="F21" s="8">
        <v>4</v>
      </c>
      <c r="G21" s="11">
        <v>1834</v>
      </c>
    </row>
    <row r="22" spans="1:8" x14ac:dyDescent="0.2">
      <c r="A22" t="s">
        <v>2</v>
      </c>
      <c r="C22" s="7">
        <f>454.5/86400</f>
        <v>5.2604166666666667E-3</v>
      </c>
      <c r="D22" s="2">
        <v>9.1000000000000004E-3</v>
      </c>
      <c r="E22" s="8">
        <f t="shared" ref="E22:E23" si="0">E21</f>
        <v>100</v>
      </c>
      <c r="F22" s="8">
        <v>14</v>
      </c>
      <c r="G22" s="11">
        <v>2666</v>
      </c>
    </row>
    <row r="23" spans="1:8" x14ac:dyDescent="0.2">
      <c r="A23" t="s">
        <v>36</v>
      </c>
      <c r="C23" s="7">
        <f>376.1/86400</f>
        <v>4.3530092592592596E-3</v>
      </c>
      <c r="D23" s="2">
        <v>3.2000000000000002E-3</v>
      </c>
      <c r="E23" s="8">
        <f t="shared" si="0"/>
        <v>100</v>
      </c>
      <c r="F23" s="8">
        <v>3</v>
      </c>
      <c r="G23" s="11">
        <v>1402</v>
      </c>
      <c r="H23" t="s">
        <v>7</v>
      </c>
    </row>
    <row r="24" spans="1:8" x14ac:dyDescent="0.2">
      <c r="A24" t="s">
        <v>17</v>
      </c>
      <c r="C24" s="7">
        <f>649.4/86400</f>
        <v>7.5162037037037038E-3</v>
      </c>
      <c r="D24" s="2">
        <v>2.0999999999999999E-3</v>
      </c>
      <c r="E24" s="8">
        <v>99</v>
      </c>
      <c r="F24" s="8">
        <v>12</v>
      </c>
      <c r="G24" s="11">
        <v>6361</v>
      </c>
      <c r="H24" t="s">
        <v>53</v>
      </c>
    </row>
    <row r="25" spans="1:8" x14ac:dyDescent="0.2">
      <c r="A25" t="s">
        <v>37</v>
      </c>
      <c r="C25" s="7">
        <f>394.1/86400</f>
        <v>4.5613425925925925E-3</v>
      </c>
      <c r="D25" s="2">
        <v>1.6999999999999999E-3</v>
      </c>
      <c r="E25" s="8">
        <v>100</v>
      </c>
      <c r="F25" s="8">
        <v>3</v>
      </c>
      <c r="G25" s="11">
        <v>1977</v>
      </c>
    </row>
    <row r="26" spans="1:8" x14ac:dyDescent="0.2">
      <c r="A26" t="s">
        <v>21</v>
      </c>
      <c r="C26" s="7">
        <f>2316.8/86400</f>
        <v>2.6814814814814816E-2</v>
      </c>
      <c r="D26" s="2">
        <v>6.8999999999999999E-3</v>
      </c>
      <c r="E26" s="8">
        <v>55</v>
      </c>
      <c r="F26" s="8">
        <v>26</v>
      </c>
      <c r="G26" s="11">
        <v>14191</v>
      </c>
      <c r="H26" t="s">
        <v>49</v>
      </c>
    </row>
    <row r="27" spans="1:8" x14ac:dyDescent="0.2">
      <c r="A27" s="19" t="s">
        <v>19</v>
      </c>
      <c r="B27" s="20"/>
      <c r="C27" s="21">
        <f>357.6/86400</f>
        <v>4.138888888888889E-3</v>
      </c>
      <c r="D27" s="22">
        <v>4.5999999999999999E-3</v>
      </c>
      <c r="E27" s="23">
        <v>80</v>
      </c>
      <c r="F27" s="23">
        <v>4</v>
      </c>
      <c r="G27" s="24">
        <v>2102</v>
      </c>
      <c r="H27" s="19" t="s">
        <v>54</v>
      </c>
    </row>
    <row r="28" spans="1:8" x14ac:dyDescent="0.2">
      <c r="A28" s="19" t="s">
        <v>38</v>
      </c>
      <c r="B28" s="20"/>
      <c r="C28" s="21">
        <f>852.8/86400</f>
        <v>9.8703703703703696E-3</v>
      </c>
      <c r="D28" s="22">
        <v>1.9E-3</v>
      </c>
      <c r="E28" s="23">
        <v>95</v>
      </c>
      <c r="F28" s="23">
        <v>15</v>
      </c>
      <c r="G28" s="24">
        <v>8941</v>
      </c>
      <c r="H28" s="19"/>
    </row>
    <row r="29" spans="1:8" x14ac:dyDescent="0.2">
      <c r="A29" s="19" t="s">
        <v>39</v>
      </c>
      <c r="B29" s="20"/>
      <c r="C29" s="21">
        <f>393/86400</f>
        <v>4.5486111111111109E-3</v>
      </c>
      <c r="D29" s="22">
        <v>5.1000000000000004E-3</v>
      </c>
      <c r="E29" s="23">
        <v>100</v>
      </c>
      <c r="F29" s="23">
        <v>5</v>
      </c>
      <c r="G29" s="24">
        <v>1947</v>
      </c>
      <c r="H29" s="19"/>
    </row>
    <row r="30" spans="1:8" x14ac:dyDescent="0.2">
      <c r="A30" s="19" t="s">
        <v>24</v>
      </c>
      <c r="B30" s="20"/>
      <c r="C30" s="21">
        <f>410.2/86400</f>
        <v>4.7476851851851846E-3</v>
      </c>
      <c r="D30" s="22">
        <v>3.0000000000000001E-3</v>
      </c>
      <c r="E30" s="23">
        <v>100</v>
      </c>
      <c r="F30" s="23">
        <v>6</v>
      </c>
      <c r="G30" s="24">
        <v>13807</v>
      </c>
      <c r="H30" s="19"/>
    </row>
    <row r="31" spans="1:8" x14ac:dyDescent="0.2">
      <c r="A31" s="19" t="s">
        <v>40</v>
      </c>
      <c r="B31" s="20"/>
      <c r="C31" s="21">
        <f>894.9/86400</f>
        <v>1.0357638888888888E-2</v>
      </c>
      <c r="D31" s="22">
        <v>3.3E-3</v>
      </c>
      <c r="E31" s="23">
        <v>100</v>
      </c>
      <c r="F31" s="23">
        <v>17</v>
      </c>
      <c r="G31" s="24">
        <v>9178</v>
      </c>
      <c r="H31" s="19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8">
        <f t="shared" si="1"/>
        <v>5229.6000000000004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8">
        <f t="shared" ref="G41" si="4">MEDIAN(G2:G39)</f>
        <v>3324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2023-06-28T19:59:57Z</dcterms:modified>
</cp:coreProperties>
</file>