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05FCABC0-0BD1-424A-98FF-B26EF069E6A0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<sst xmlns="http://schemas.openxmlformats.org/spreadsheetml/2006/main" count="131" uniqueCount="52">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</sst>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0" borderId="0" xfId="0" applyNumberFormat="1"/>
    <xf numFmtId="1" fontId="1" fillId="0" borderId="0" xfId="0" applyNumberFormat="1" applyFont="1"/>
    <xf numFmtId="1" fontId="0" fillId="2" borderId="0" xfId="0" applyNumberFormat="1" applyFill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2" bestFit="1" customWidth="1"/>
    <col min="6" max="6" width="9.1640625" style="12" bestFit="1" customWidth="1"/>
    <col min="7" max="7" width="10" style="12" bestFit="1" customWidth="1"/>
    <col min="8" max="8" width="3.1640625" style="12" bestFit="1" customWidth="1"/>
    <col min="9" max="9" width="2.1640625" style="2" bestFit="1" customWidth="1"/>
    <col min="10" max="10" width="45.332031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3" t="s">
        <v>48</v>
      </c>
      <c r="F1" s="13" t="s">
        <v>49</v>
      </c>
      <c r="G1" s="13" t="s">
        <v>50</v>
      </c>
      <c r="H1" s="15" t="s">
        <v>51</v>
      </c>
      <c r="I1" s="16" t="s">
        <v>47</v>
      </c>
      <c r="J1" s="1" t="s">
        <v>13</v>
      </c>
    </row>
    <row r="2" spans="1:10" x14ac:dyDescent="0.2">
      <c r="A2" t="s">
        <v>26</v>
      </c>
      <c r="C2" s="7">
        <f>398.2/86400</f>
        <v>4.6087962962962957E-3</v>
      </c>
      <c r="D2" s="2">
        <v>9.4999999999999998E-3</v>
      </c>
      <c r="H2" s="17" t="s">
        <v>51</v>
      </c>
      <c r="I2" s="18" t="s">
        <v>47</v>
      </c>
      <c r="J2" t="s">
        <v>7</v>
      </c>
    </row>
    <row r="3" spans="1:10" x14ac:dyDescent="0.2">
      <c r="A3" t="s">
        <v>27</v>
      </c>
      <c r="C3" s="7">
        <f>414.2/86400</f>
        <v>4.7939814814814815E-3</v>
      </c>
      <c r="D3" s="2">
        <v>8.2000000000000007E-3</v>
      </c>
      <c r="H3" s="17" t="s">
        <v>51</v>
      </c>
      <c r="I3" s="18" t="s">
        <v>47</v>
      </c>
      <c r="J3" t="s">
        <v>7</v>
      </c>
    </row>
    <row r="4" spans="1:10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5"/>
      <c r="I4" s="18" t="s">
        <v>7</v>
      </c>
      <c r="J4" t="s">
        <v>7</v>
      </c>
    </row>
    <row r="5" spans="1:10" x14ac:dyDescent="0.2">
      <c r="A5" t="s">
        <v>22</v>
      </c>
      <c r="C5" s="7">
        <f>4394.5/86400</f>
        <v>5.0862268518518522E-2</v>
      </c>
      <c r="D5" s="2">
        <v>9.1000000000000004E-3</v>
      </c>
      <c r="H5" s="5"/>
      <c r="I5" s="18" t="s">
        <v>7</v>
      </c>
      <c r="J5" t="s">
        <v>46</v>
      </c>
    </row>
    <row r="6" spans="1:10" x14ac:dyDescent="0.2">
      <c r="A6" t="s">
        <v>28</v>
      </c>
      <c r="C6" s="7">
        <f>448/86400</f>
        <v>5.185185185185185E-3</v>
      </c>
      <c r="D6" s="2">
        <v>3.3E-3</v>
      </c>
      <c r="H6" s="17" t="s">
        <v>51</v>
      </c>
      <c r="I6" s="18" t="s">
        <v>47</v>
      </c>
    </row>
    <row r="7" spans="1:10" x14ac:dyDescent="0.2">
      <c r="A7" t="s">
        <v>29</v>
      </c>
      <c r="C7" s="7">
        <f>362.9/86400</f>
        <v>4.200231481481481E-3</v>
      </c>
      <c r="D7" s="2">
        <v>8.3000000000000001E-3</v>
      </c>
      <c r="H7" s="17" t="s">
        <v>7</v>
      </c>
      <c r="I7" s="18" t="s">
        <v>7</v>
      </c>
      <c r="J7" t="s">
        <v>7</v>
      </c>
    </row>
    <row r="8" spans="1:10" x14ac:dyDescent="0.2">
      <c r="A8" t="s">
        <v>24</v>
      </c>
      <c r="C8" s="7">
        <f>1601.7/86400</f>
        <v>1.8538194444444444E-2</v>
      </c>
      <c r="D8" s="2">
        <v>9.4999999999999998E-3</v>
      </c>
      <c r="H8" s="17" t="s">
        <v>51</v>
      </c>
      <c r="I8" s="18" t="s">
        <v>47</v>
      </c>
    </row>
    <row r="9" spans="1:10" x14ac:dyDescent="0.2">
      <c r="A9" t="s">
        <v>5</v>
      </c>
      <c r="C9" s="7">
        <f>468.2/86400</f>
        <v>5.4189814814814812E-3</v>
      </c>
      <c r="D9" s="2">
        <v>5.3E-3</v>
      </c>
      <c r="H9" s="17" t="s">
        <v>51</v>
      </c>
      <c r="I9" s="18" t="s">
        <v>47</v>
      </c>
    </row>
    <row r="10" spans="1:10" x14ac:dyDescent="0.2">
      <c r="A10" t="s">
        <v>30</v>
      </c>
      <c r="C10" s="7">
        <f>417.8/86400</f>
        <v>4.8356481481481479E-3</v>
      </c>
      <c r="D10" s="2">
        <v>8.3999999999999995E-3</v>
      </c>
      <c r="E10" s="12">
        <v>100</v>
      </c>
      <c r="H10" s="17" t="s">
        <v>51</v>
      </c>
      <c r="I10" s="18" t="s">
        <v>47</v>
      </c>
    </row>
    <row r="11" spans="1:10" x14ac:dyDescent="0.2">
      <c r="A11" t="s">
        <v>11</v>
      </c>
      <c r="C11" s="7">
        <f>953.5/86400</f>
        <v>1.103587962962963E-2</v>
      </c>
      <c r="D11" s="2">
        <v>2.2000000000000001E-3</v>
      </c>
      <c r="E11" s="12">
        <v>100</v>
      </c>
      <c r="H11" s="17" t="s">
        <v>51</v>
      </c>
      <c r="I11" s="18" t="s">
        <v>47</v>
      </c>
    </row>
    <row r="12" spans="1:10" x14ac:dyDescent="0.2">
      <c r="A12" t="s">
        <v>31</v>
      </c>
      <c r="C12" s="7">
        <f>522.4/86400</f>
        <v>6.0462962962962961E-3</v>
      </c>
      <c r="D12" s="2">
        <v>1.6000000000000001E-3</v>
      </c>
      <c r="E12" s="12">
        <v>93</v>
      </c>
      <c r="H12" s="17"/>
      <c r="I12" s="18" t="s">
        <v>7</v>
      </c>
      <c r="J12" t="s">
        <v>7</v>
      </c>
    </row>
    <row r="13" spans="1:10" x14ac:dyDescent="0.2">
      <c r="A13" t="s">
        <v>18</v>
      </c>
      <c r="C13" s="7">
        <f>459/86400</f>
        <v>5.3125000000000004E-3</v>
      </c>
      <c r="D13" s="2">
        <v>8.9999999999999998E-4</v>
      </c>
      <c r="E13" s="12">
        <v>100</v>
      </c>
      <c r="H13" s="17" t="s">
        <v>51</v>
      </c>
      <c r="I13" s="18" t="s">
        <v>47</v>
      </c>
    </row>
    <row r="14" spans="1:10" x14ac:dyDescent="0.2">
      <c r="A14" t="s">
        <v>32</v>
      </c>
      <c r="C14" s="7">
        <f>446.2/86400</f>
        <v>5.1643518518518514E-3</v>
      </c>
      <c r="D14" s="2">
        <v>1.4E-3</v>
      </c>
      <c r="E14" s="12">
        <v>100</v>
      </c>
      <c r="H14" s="17" t="s">
        <v>51</v>
      </c>
      <c r="I14" s="18" t="s">
        <v>47</v>
      </c>
    </row>
    <row r="15" spans="1:10" x14ac:dyDescent="0.2">
      <c r="A15" t="s">
        <v>12</v>
      </c>
      <c r="C15" s="7">
        <f>463.1/86400</f>
        <v>5.3599537037037036E-3</v>
      </c>
      <c r="D15" s="2">
        <v>1.2999999999999999E-3</v>
      </c>
      <c r="E15" s="12">
        <v>100</v>
      </c>
      <c r="H15" s="17" t="s">
        <v>51</v>
      </c>
      <c r="I15" s="18" t="s">
        <v>47</v>
      </c>
      <c r="J15" t="s">
        <v>7</v>
      </c>
    </row>
    <row r="16" spans="1:10" x14ac:dyDescent="0.2">
      <c r="A16" t="s">
        <v>33</v>
      </c>
      <c r="C16" s="7">
        <f>414.9/86400</f>
        <v>4.8020833333333327E-3</v>
      </c>
      <c r="D16" s="2">
        <v>8.2000000000000007E-3</v>
      </c>
      <c r="E16" s="12">
        <v>99</v>
      </c>
      <c r="H16" s="17" t="s">
        <v>51</v>
      </c>
      <c r="I16" s="18" t="s">
        <v>47</v>
      </c>
    </row>
    <row r="17" spans="1:10" x14ac:dyDescent="0.2">
      <c r="A17" t="s">
        <v>16</v>
      </c>
      <c r="C17" s="7">
        <f>408/86400</f>
        <v>4.7222222222222223E-3</v>
      </c>
      <c r="D17" s="2">
        <v>8.0999999999999996E-3</v>
      </c>
      <c r="E17" s="12">
        <v>100</v>
      </c>
      <c r="H17" s="17" t="s">
        <v>51</v>
      </c>
      <c r="I17" s="18" t="s">
        <v>47</v>
      </c>
    </row>
    <row r="18" spans="1:10" x14ac:dyDescent="0.2">
      <c r="A18" t="s">
        <v>10</v>
      </c>
      <c r="C18" s="7">
        <f>587.2/86400</f>
        <v>6.7962962962962968E-3</v>
      </c>
      <c r="D18" s="2">
        <v>4.8999999999999998E-3</v>
      </c>
      <c r="E18" s="12">
        <v>98</v>
      </c>
      <c r="H18" s="17" t="s">
        <v>51</v>
      </c>
      <c r="I18" s="18" t="s">
        <v>47</v>
      </c>
    </row>
    <row r="19" spans="1:10" x14ac:dyDescent="0.2">
      <c r="A19" t="s">
        <v>34</v>
      </c>
      <c r="C19" s="7">
        <f>494.7/86400</f>
        <v>5.7256944444444447E-3</v>
      </c>
      <c r="D19" s="2">
        <v>5.1999999999999998E-3</v>
      </c>
      <c r="E19" s="12">
        <v>98</v>
      </c>
      <c r="H19" s="17" t="s">
        <v>51</v>
      </c>
      <c r="I19" s="18" t="s">
        <v>47</v>
      </c>
    </row>
    <row r="20" spans="1:10" x14ac:dyDescent="0.2">
      <c r="A20" t="s">
        <v>35</v>
      </c>
      <c r="C20" s="7">
        <f>527.5/86400</f>
        <v>6.1053240740740738E-3</v>
      </c>
      <c r="D20" s="2">
        <v>7.1000000000000004E-3</v>
      </c>
      <c r="E20" s="12">
        <v>97</v>
      </c>
      <c r="H20" s="17" t="s">
        <v>51</v>
      </c>
      <c r="I20" s="18" t="s">
        <v>47</v>
      </c>
    </row>
    <row r="21" spans="1:10" x14ac:dyDescent="0.2">
      <c r="A21" t="s">
        <v>36</v>
      </c>
      <c r="C21" s="7">
        <f>390.7/86400</f>
        <v>4.5219907407407405E-3</v>
      </c>
      <c r="D21" s="2">
        <v>1.6000000000000001E-3</v>
      </c>
      <c r="E21" s="12">
        <v>100</v>
      </c>
      <c r="H21" s="17" t="s">
        <v>51</v>
      </c>
      <c r="I21" s="18" t="s">
        <v>47</v>
      </c>
    </row>
    <row r="22" spans="1:10" x14ac:dyDescent="0.2">
      <c r="A22" t="s">
        <v>2</v>
      </c>
      <c r="C22" s="7">
        <f>454.5/86400</f>
        <v>5.2604166666666667E-3</v>
      </c>
      <c r="D22" s="2">
        <v>9.1000000000000004E-3</v>
      </c>
      <c r="E22" s="12">
        <f t="shared" ref="E22:E23" si="0">E21</f>
        <v>100</v>
      </c>
      <c r="H22" s="17" t="s">
        <v>51</v>
      </c>
      <c r="I22" s="18" t="s">
        <v>47</v>
      </c>
    </row>
    <row r="23" spans="1:10" x14ac:dyDescent="0.2">
      <c r="A23" t="s">
        <v>37</v>
      </c>
      <c r="C23" s="7">
        <f>376.1/86400</f>
        <v>4.3530092592592596E-3</v>
      </c>
      <c r="D23" s="2">
        <v>3.2000000000000002E-3</v>
      </c>
      <c r="E23" s="12">
        <f t="shared" si="0"/>
        <v>100</v>
      </c>
      <c r="H23" s="17" t="s">
        <v>51</v>
      </c>
      <c r="I23" s="18" t="s">
        <v>47</v>
      </c>
      <c r="J23" t="s">
        <v>7</v>
      </c>
    </row>
    <row r="24" spans="1:10" x14ac:dyDescent="0.2">
      <c r="A24" t="s">
        <v>17</v>
      </c>
      <c r="C24" s="7">
        <f>649.4/86400</f>
        <v>7.5162037037037038E-3</v>
      </c>
      <c r="D24" s="2">
        <v>2.0999999999999999E-3</v>
      </c>
      <c r="E24" s="12">
        <v>99</v>
      </c>
      <c r="H24" s="17" t="s">
        <v>51</v>
      </c>
      <c r="I24" s="18" t="s">
        <v>47</v>
      </c>
    </row>
    <row r="25" spans="1:10" x14ac:dyDescent="0.2">
      <c r="A25" t="s">
        <v>38</v>
      </c>
      <c r="C25" s="7">
        <f>394.1/86400</f>
        <v>4.5613425925925925E-3</v>
      </c>
      <c r="D25" s="2">
        <v>1.6999999999999999E-3</v>
      </c>
      <c r="E25" s="12">
        <v>100</v>
      </c>
      <c r="H25" s="17" t="s">
        <v>51</v>
      </c>
      <c r="I25" s="18" t="s">
        <v>47</v>
      </c>
    </row>
    <row r="26" spans="1:10" x14ac:dyDescent="0.2">
      <c r="A26" s="8" t="s">
        <v>21</v>
      </c>
      <c r="B26" s="9"/>
      <c r="C26" s="10">
        <f>2316.8/86400</f>
        <v>2.6814814814814816E-2</v>
      </c>
      <c r="D26" s="11">
        <v>2.5000000000000001E-3</v>
      </c>
      <c r="E26" s="14">
        <v>55</v>
      </c>
      <c r="F26" s="14"/>
      <c r="G26" s="14"/>
      <c r="H26" s="19" t="s">
        <v>7</v>
      </c>
      <c r="I26" s="20" t="s">
        <v>47</v>
      </c>
      <c r="J26" s="8" t="s">
        <v>23</v>
      </c>
    </row>
    <row r="27" spans="1:10" x14ac:dyDescent="0.2">
      <c r="A27" t="s">
        <v>19</v>
      </c>
      <c r="C27" s="7">
        <f>357.6/86400</f>
        <v>4.138888888888889E-3</v>
      </c>
      <c r="D27" s="2">
        <v>4.5999999999999999E-3</v>
      </c>
      <c r="E27" s="12">
        <v>80</v>
      </c>
      <c r="H27" s="17" t="s">
        <v>51</v>
      </c>
      <c r="I27" s="18" t="s">
        <v>47</v>
      </c>
    </row>
    <row r="28" spans="1:10" x14ac:dyDescent="0.2">
      <c r="A28" t="s">
        <v>39</v>
      </c>
      <c r="C28" s="7">
        <f>852.8/86400</f>
        <v>9.8703703703703696E-3</v>
      </c>
      <c r="D28" s="2">
        <v>1.9E-3</v>
      </c>
      <c r="E28" s="12">
        <v>95</v>
      </c>
      <c r="H28" s="17" t="s">
        <v>51</v>
      </c>
      <c r="I28" s="18" t="s">
        <v>47</v>
      </c>
    </row>
    <row r="29" spans="1:10" x14ac:dyDescent="0.2">
      <c r="A29" t="s">
        <v>40</v>
      </c>
      <c r="C29" s="7">
        <f>393/86400</f>
        <v>4.5486111111111109E-3</v>
      </c>
      <c r="D29" s="2">
        <v>5.1000000000000004E-3</v>
      </c>
      <c r="E29" s="12">
        <v>100</v>
      </c>
      <c r="H29" s="17" t="s">
        <v>51</v>
      </c>
      <c r="I29" s="18" t="s">
        <v>47</v>
      </c>
    </row>
    <row r="30" spans="1:10" x14ac:dyDescent="0.2">
      <c r="A30" t="s">
        <v>25</v>
      </c>
      <c r="C30" s="7">
        <f>410.2/86400</f>
        <v>4.7476851851851846E-3</v>
      </c>
      <c r="D30" s="2">
        <v>3.0000000000000001E-3</v>
      </c>
      <c r="E30" s="12">
        <v>100</v>
      </c>
      <c r="H30" s="17" t="s">
        <v>51</v>
      </c>
      <c r="I30" s="18" t="s">
        <v>47</v>
      </c>
    </row>
    <row r="31" spans="1:10" x14ac:dyDescent="0.2">
      <c r="A31" t="s">
        <v>41</v>
      </c>
      <c r="C31" s="7">
        <f>894.9/86400</f>
        <v>1.0357638888888888E-2</v>
      </c>
      <c r="D31" s="2">
        <v>3.3E-3</v>
      </c>
      <c r="E31" s="12">
        <v>100</v>
      </c>
      <c r="H31" s="17" t="s">
        <v>51</v>
      </c>
      <c r="I31" s="18" t="s">
        <v>47</v>
      </c>
    </row>
    <row r="32" spans="1:10" x14ac:dyDescent="0.2">
      <c r="A32" t="s">
        <v>42</v>
      </c>
      <c r="C32" s="7">
        <f>414.8/86400</f>
        <v>4.8009259259259264E-3</v>
      </c>
      <c r="D32" s="2">
        <v>1.6000000000000001E-3</v>
      </c>
      <c r="E32" s="12">
        <v>100</v>
      </c>
      <c r="H32" s="17" t="s">
        <v>51</v>
      </c>
      <c r="I32" s="18" t="s">
        <v>47</v>
      </c>
    </row>
    <row r="33" spans="1:10" x14ac:dyDescent="0.2">
      <c r="A33" t="s">
        <v>43</v>
      </c>
      <c r="C33" s="7">
        <f>371.6/86400</f>
        <v>4.3009259259259259E-3</v>
      </c>
      <c r="D33" s="2">
        <v>7.9000000000000008E-3</v>
      </c>
      <c r="E33" s="12">
        <v>85</v>
      </c>
      <c r="H33" s="17" t="s">
        <v>51</v>
      </c>
      <c r="I33" s="18" t="s">
        <v>47</v>
      </c>
    </row>
    <row r="34" spans="1:10" x14ac:dyDescent="0.2">
      <c r="A34" t="s">
        <v>44</v>
      </c>
      <c r="C34" s="7">
        <f>3033/86400</f>
        <v>3.5104166666666665E-2</v>
      </c>
      <c r="D34" s="2">
        <v>1.14E-2</v>
      </c>
      <c r="E34" s="12">
        <v>39</v>
      </c>
      <c r="H34" s="17" t="s">
        <v>51</v>
      </c>
      <c r="I34" s="18" t="s">
        <v>47</v>
      </c>
    </row>
    <row r="35" spans="1:10" x14ac:dyDescent="0.2">
      <c r="A35" t="s">
        <v>20</v>
      </c>
      <c r="C35" s="7">
        <f>241.8/86400</f>
        <v>2.7986111111111111E-3</v>
      </c>
      <c r="D35" s="2">
        <v>1.6000000000000001E-3</v>
      </c>
      <c r="E35" s="12">
        <v>38</v>
      </c>
      <c r="H35" s="17" t="s">
        <v>51</v>
      </c>
      <c r="I35" s="18" t="s">
        <v>47</v>
      </c>
    </row>
    <row r="36" spans="1:10" x14ac:dyDescent="0.2">
      <c r="A36" t="s">
        <v>4</v>
      </c>
      <c r="C36" s="7">
        <f>443.6/86400</f>
        <v>5.1342592592592594E-3</v>
      </c>
      <c r="D36" s="2">
        <v>5.5999999999999999E-3</v>
      </c>
      <c r="E36" s="12">
        <v>91</v>
      </c>
      <c r="H36" s="17" t="s">
        <v>51</v>
      </c>
      <c r="I36" s="18" t="s">
        <v>47</v>
      </c>
    </row>
    <row r="37" spans="1:10" x14ac:dyDescent="0.2">
      <c r="A37" t="s">
        <v>9</v>
      </c>
      <c r="C37" s="7">
        <f>647.3/86400</f>
        <v>7.4918981481481477E-3</v>
      </c>
      <c r="D37" s="2">
        <v>2.2000000000000001E-3</v>
      </c>
      <c r="E37" s="12">
        <v>85</v>
      </c>
      <c r="H37" s="17" t="s">
        <v>51</v>
      </c>
      <c r="I37" s="18" t="s">
        <v>47</v>
      </c>
    </row>
    <row r="38" spans="1:10" x14ac:dyDescent="0.2">
      <c r="A38" t="s">
        <v>45</v>
      </c>
      <c r="C38" s="7">
        <f>575.8/86400</f>
        <v>6.664351851851851E-3</v>
      </c>
      <c r="D38" s="2">
        <v>1.2999999999999999E-3</v>
      </c>
      <c r="E38" s="12">
        <v>94</v>
      </c>
      <c r="H38" s="17" t="s">
        <v>51</v>
      </c>
      <c r="I38" s="18" t="s">
        <v>47</v>
      </c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5.1270270270270257E-3</v>
      </c>
      <c r="H40" s="12">
        <f>37-1-COUNTBLANK(H2:H38)</f>
        <v>33</v>
      </c>
    </row>
    <row r="41" spans="1:10" x14ac:dyDescent="0.2">
      <c r="C41" s="7" t="s">
        <v>15</v>
      </c>
      <c r="D41" s="2">
        <f>MEDIAN(D2:D39)</f>
        <v>4.5999999999999999E-3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2023-06-26T19:46:48Z</dcterms:modified>
</cp:coreProperties>
</file>