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ABFE4AF-45BC-9541-B11F-31D18A71C502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2" i="1"/>
  <c r="C20" i="1"/>
  <c r="C22" i="1"/>
  <c r="C17" i="1"/>
  <c r="C15" i="1"/>
  <c r="C9" i="1"/>
  <c r="C5" i="1"/>
  <c r="C21" i="1"/>
  <c r="C19" i="1"/>
  <c r="C12" i="1"/>
  <c r="C18" i="1"/>
  <c r="C14" i="1"/>
  <c r="C13" i="1"/>
  <c r="C11" i="1"/>
  <c r="C23" i="1"/>
  <c r="C10" i="1"/>
  <c r="C4" i="1"/>
  <c r="C16" i="1"/>
  <c r="D26" i="1"/>
  <c r="D25" i="1"/>
</calcChain>
</file>

<file path=xl/sharedStrings.xml><?xml version="1.0" encoding="utf-8"?>
<sst xmlns="http://schemas.openxmlformats.org/spreadsheetml/2006/main" count="34" uniqueCount="33">
  <si>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</si>
  <si>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</si>
  <si>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</si>
  <si>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</si>
  <si>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</si>
  <si>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</si>
  <si>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</si>
  <si>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</si>
  <si>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</si>
  <si>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</si>
  <si>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</si>
  <si>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</si>
  <si>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</si>
  <si>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</si>
  <si>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</si>
  <si>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</si>
  <si>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</si>
  <si>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</si>
  <si>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</si>
  <si>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</si>
  <si>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</si>
  <si>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</si>
  <si>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</si>
  <si>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</si>
  <si>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</si>
  <si>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</si>
  <si>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</si>
  <si>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</si>
  <si>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</si>
  <si>
    <t>*</t>
  </si>
  <si>
    <t>Much lower in DRA: 0.04%</t>
  </si>
  <si>
    <t>CO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</si>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</sst>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  <c r="E3" s="16" t="s">
        <v>30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s="12" t="s">
        <v>31</v>
      </c>
      <c r="B6" s="13"/>
      <c r="C6" s="14">
        <f>448/86400</f>
        <v>5.185185185185185E-3</v>
      </c>
      <c r="D6" s="15">
        <v>4.1000000000000003E-3</v>
      </c>
      <c r="E6" s="12" t="s">
        <v>29</v>
      </c>
    </row>
    <row r="7" spans="1:5" x14ac:dyDescent="0.2">
      <c r="A7" s="12" t="s">
        <v>32</v>
      </c>
      <c r="B7" s="13"/>
      <c r="C7" s="14"/>
      <c r="D7" s="15"/>
      <c r="E7" s="12"/>
    </row>
    <row r="8" spans="1:5" x14ac:dyDescent="0.2">
      <c r="A8" s="12"/>
      <c r="B8" s="13"/>
      <c r="C8" s="14"/>
      <c r="D8" s="15"/>
      <c r="E8" s="12"/>
    </row>
    <row r="9" spans="1:5" x14ac:dyDescent="0.2">
      <c r="A9" t="s">
        <v>24</v>
      </c>
      <c r="C9" s="7">
        <f>1601.7/86400</f>
        <v>1.8538194444444444E-2</v>
      </c>
      <c r="D9" s="2">
        <v>7.9000000000000008E-3</v>
      </c>
    </row>
    <row r="10" spans="1:5" x14ac:dyDescent="0.2">
      <c r="A10" t="s">
        <v>5</v>
      </c>
      <c r="C10" s="7">
        <f>468.2/86400</f>
        <v>5.4189814814814812E-3</v>
      </c>
      <c r="D10" s="2">
        <v>1.0500000000000001E-2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18</v>
      </c>
      <c r="C12" s="7">
        <f>459/86400</f>
        <v>5.3125000000000004E-3</v>
      </c>
      <c r="D12" s="2">
        <v>3.0999999999999999E-3</v>
      </c>
    </row>
    <row r="13" spans="1:5" x14ac:dyDescent="0.2">
      <c r="A13" t="s">
        <v>12</v>
      </c>
      <c r="C13" s="7">
        <f>463.1/86400</f>
        <v>5.3599537037037036E-3</v>
      </c>
      <c r="D13" s="2">
        <v>1.6999999999999999E-3</v>
      </c>
      <c r="E13" t="s">
        <v>7</v>
      </c>
    </row>
    <row r="14" spans="1:5" x14ac:dyDescent="0.2">
      <c r="A14" t="s">
        <v>16</v>
      </c>
      <c r="C14" s="7">
        <f>408/86400</f>
        <v>4.7222222222222223E-3</v>
      </c>
      <c r="D14" s="2">
        <v>6.1999999999999998E-3</v>
      </c>
    </row>
    <row r="15" spans="1:5" x14ac:dyDescent="0.2">
      <c r="A15" t="s">
        <v>10</v>
      </c>
      <c r="C15" s="7">
        <f>587.2/86400</f>
        <v>6.7962962962962968E-3</v>
      </c>
      <c r="D15" s="2">
        <v>4.7999999999999996E-3</v>
      </c>
    </row>
    <row r="16" spans="1:5" x14ac:dyDescent="0.2">
      <c r="A16" t="s">
        <v>2</v>
      </c>
      <c r="C16" s="7">
        <f>454.5/86400</f>
        <v>5.2604166666666667E-3</v>
      </c>
      <c r="D16" s="2">
        <v>1.2E-2</v>
      </c>
    </row>
    <row r="17" spans="1:5" x14ac:dyDescent="0.2">
      <c r="A17" t="s">
        <v>17</v>
      </c>
      <c r="C17" s="7">
        <f>649.4/86400</f>
        <v>7.5162037037037038E-3</v>
      </c>
      <c r="D17" s="2">
        <v>2.8999999999999998E-3</v>
      </c>
    </row>
    <row r="18" spans="1:5" x14ac:dyDescent="0.2">
      <c r="A18" s="8" t="s">
        <v>21</v>
      </c>
      <c r="B18" s="9"/>
      <c r="C18" s="10">
        <f>2316.8/86400</f>
        <v>2.6814814814814816E-2</v>
      </c>
      <c r="D18" s="11">
        <v>2.5000000000000001E-3</v>
      </c>
      <c r="E18" s="8" t="s">
        <v>23</v>
      </c>
    </row>
    <row r="19" spans="1:5" x14ac:dyDescent="0.2">
      <c r="A19" t="s">
        <v>19</v>
      </c>
      <c r="C19" s="7">
        <f>357.6/86400</f>
        <v>4.138888888888889E-3</v>
      </c>
      <c r="D19" s="2">
        <v>4.3E-3</v>
      </c>
    </row>
    <row r="20" spans="1:5" x14ac:dyDescent="0.2">
      <c r="A20" t="s">
        <v>26</v>
      </c>
      <c r="C20" s="7">
        <f>410.2/86400</f>
        <v>4.7476851851851846E-3</v>
      </c>
      <c r="D20" s="2">
        <v>3.0000000000000001E-3</v>
      </c>
    </row>
    <row r="21" spans="1:5" x14ac:dyDescent="0.2">
      <c r="A21" t="s">
        <v>20</v>
      </c>
      <c r="C21" s="7">
        <f>241.8/86400</f>
        <v>2.7986111111111111E-3</v>
      </c>
      <c r="D21" s="2">
        <v>1.8E-3</v>
      </c>
    </row>
    <row r="22" spans="1:5" x14ac:dyDescent="0.2">
      <c r="A22" t="s">
        <v>4</v>
      </c>
      <c r="C22" s="7">
        <f>443.6/86400</f>
        <v>5.1342592592592594E-3</v>
      </c>
      <c r="D22" s="2">
        <v>8.6E-3</v>
      </c>
    </row>
    <row r="23" spans="1:5" x14ac:dyDescent="0.2">
      <c r="A23" t="s">
        <v>9</v>
      </c>
      <c r="C23" s="7">
        <f>647.3/86400</f>
        <v>7.4918981481481477E-3</v>
      </c>
      <c r="D23" s="2">
        <v>8.9999999999999998E-4</v>
      </c>
    </row>
    <row r="25" spans="1:5" x14ac:dyDescent="0.2">
      <c r="C25" s="7" t="s">
        <v>14</v>
      </c>
      <c r="D25" s="2">
        <f>AVERAGE(D4:D24)</f>
        <v>5.8222222222222217E-3</v>
      </c>
    </row>
    <row r="26" spans="1:5" x14ac:dyDescent="0.2">
      <c r="C26" s="7" t="s">
        <v>15</v>
      </c>
      <c r="D26" s="2">
        <f>MEDIAN(D4:D24)</f>
        <v>4.2000000000000006E-3</v>
      </c>
    </row>
  </sheetData>
  <sortState xmlns:xlrd2="http://schemas.microsoft.com/office/spreadsheetml/2017/richdata2" ref="A4:E23">
    <sortCondition ref="A4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2023-06-24T13:56:24Z</dcterms:modified>
</cp:coreProperties>
</file>