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CBE86B30-26A4-A84A-8654-20B85618542D}" xr6:coauthVersionLast="47" xr6:coauthVersionMax="47" xr10:uidLastSave="{00000000-0000-0000-0000-000000000000}"/>
  <bookViews>
    <workbookView xWindow="20940" yWindow="108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<sst xmlns="http://schemas.openxmlformats.org/spreadsheetml/2006/main" count="56" uniqueCount="49">
  <si>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</si>
  <si>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</si>
  <si>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</si>
  <si>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</si>
  <si>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</si>
  <si>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</si>
  <si>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</si>
  <si>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</si>
  <si>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</si>
  <si>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</si>
  <si>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</si>
  <si>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</si>
  <si>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</si>
  <si>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</si>
  <si>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</si>
  <si>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</si>
  <si>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</si>
  <si>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</si>
  <si>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</si>
  <si>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</si>
  <si>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</si>
  <si>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</si>
  <si>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</si>
  <si>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</si>
  <si>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</si>
  <si>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</si>
  <si>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</si>
  <si>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</si>
  <si>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*</t>
  </si>
  <si>
    <t>Much lower in DRA: 0.04%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</si>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</sst>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41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45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26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27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48</v>
      </c>
    </row>
    <row r="6" spans="1:5" x14ac:dyDescent="0.2">
      <c r="A6" s="12" t="s">
        <v>30</v>
      </c>
      <c r="B6" s="13"/>
      <c r="C6" s="14">
        <f>448/86400</f>
        <v>5.185185185185185E-3</v>
      </c>
      <c r="D6" s="15">
        <v>4.1000000000000003E-3</v>
      </c>
      <c r="E6" s="12"/>
    </row>
    <row r="7" spans="1:5" x14ac:dyDescent="0.2">
      <c r="A7" s="12" t="s">
        <v>31</v>
      </c>
      <c r="B7" s="13"/>
      <c r="C7" s="14">
        <f>362.9/86400</f>
        <v>4.200231481481481E-3</v>
      </c>
      <c r="D7" s="15">
        <v>8.3000000000000001E-3</v>
      </c>
      <c r="E7" s="12" t="s">
        <v>7</v>
      </c>
    </row>
    <row r="8" spans="1:5" x14ac:dyDescent="0.2">
      <c r="A8" t="s">
        <v>24</v>
      </c>
      <c r="C8" s="7">
        <f>1601.7/86400</f>
        <v>1.8538194444444444E-2</v>
      </c>
      <c r="D8" s="2">
        <v>7.9000000000000008E-3</v>
      </c>
    </row>
    <row r="9" spans="1:5" x14ac:dyDescent="0.2">
      <c r="A9" t="s">
        <v>5</v>
      </c>
      <c r="C9" s="7">
        <f>468.2/86400</f>
        <v>5.4189814814814812E-3</v>
      </c>
      <c r="D9" s="2">
        <v>1.0500000000000001E-2</v>
      </c>
    </row>
    <row r="10" spans="1:5" x14ac:dyDescent="0.2">
      <c r="A10" t="s">
        <v>32</v>
      </c>
      <c r="C10" s="7">
        <f>417.8/86400</f>
        <v>4.8356481481481479E-3</v>
      </c>
      <c r="D10" s="2">
        <v>6.6E-3</v>
      </c>
    </row>
    <row r="11" spans="1:5" x14ac:dyDescent="0.2">
      <c r="A11" t="s">
        <v>11</v>
      </c>
      <c r="C11" s="7">
        <f>953.5/86400</f>
        <v>1.103587962962963E-2</v>
      </c>
      <c r="D11" s="2">
        <v>3.8999999999999998E-3</v>
      </c>
    </row>
    <row r="12" spans="1:5" x14ac:dyDescent="0.2">
      <c r="A12" t="s">
        <v>33</v>
      </c>
      <c r="C12" s="7">
        <f>522.4/86400</f>
        <v>6.0462962962962961E-3</v>
      </c>
      <c r="D12" s="2">
        <v>1.6000000000000001E-3</v>
      </c>
      <c r="E12" t="s">
        <v>7</v>
      </c>
    </row>
    <row r="13" spans="1:5" x14ac:dyDescent="0.2">
      <c r="A13" t="s">
        <v>18</v>
      </c>
      <c r="C13" s="7">
        <f>459/86400</f>
        <v>5.3125000000000004E-3</v>
      </c>
      <c r="D13" s="2">
        <v>3.0999999999999999E-3</v>
      </c>
    </row>
    <row r="14" spans="1:5" x14ac:dyDescent="0.2">
      <c r="A14" t="s">
        <v>34</v>
      </c>
      <c r="C14" s="7">
        <f>446.2/86400</f>
        <v>5.1643518518518514E-3</v>
      </c>
      <c r="D14" s="2">
        <v>1.9E-3</v>
      </c>
    </row>
    <row r="15" spans="1:5" x14ac:dyDescent="0.2">
      <c r="A15" t="s">
        <v>12</v>
      </c>
      <c r="C15" s="7">
        <f>463.1/86400</f>
        <v>5.3599537037037036E-3</v>
      </c>
      <c r="D15" s="2">
        <v>1.6999999999999999E-3</v>
      </c>
      <c r="E15" t="s">
        <v>7</v>
      </c>
    </row>
    <row r="16" spans="1:5" x14ac:dyDescent="0.2">
      <c r="A16" t="s">
        <v>35</v>
      </c>
      <c r="C16" s="7">
        <f>414.9/86400</f>
        <v>4.8020833333333327E-3</v>
      </c>
      <c r="D16" s="2">
        <v>5.1999999999999998E-3</v>
      </c>
    </row>
    <row r="17" spans="1:5" x14ac:dyDescent="0.2">
      <c r="A17" t="s">
        <v>16</v>
      </c>
      <c r="C17" s="7">
        <f>408/86400</f>
        <v>4.7222222222222223E-3</v>
      </c>
      <c r="D17" s="2">
        <v>6.1999999999999998E-3</v>
      </c>
    </row>
    <row r="18" spans="1:5" x14ac:dyDescent="0.2">
      <c r="A18" t="s">
        <v>10</v>
      </c>
      <c r="C18" s="7">
        <f>587.2/86400</f>
        <v>6.7962962962962968E-3</v>
      </c>
      <c r="D18" s="2">
        <v>4.7999999999999996E-3</v>
      </c>
    </row>
    <row r="19" spans="1:5" x14ac:dyDescent="0.2">
      <c r="A19" t="s">
        <v>36</v>
      </c>
      <c r="C19" s="7">
        <f>494.7/86400</f>
        <v>5.7256944444444447E-3</v>
      </c>
      <c r="D19" s="2">
        <v>4.7999999999999996E-3</v>
      </c>
    </row>
    <row r="20" spans="1:5" x14ac:dyDescent="0.2">
      <c r="A20" t="s">
        <v>37</v>
      </c>
      <c r="C20" s="7">
        <f>527.5/86400</f>
        <v>6.1053240740740738E-3</v>
      </c>
      <c r="D20" s="2">
        <v>3.0999999999999999E-3</v>
      </c>
    </row>
    <row r="21" spans="1:5" x14ac:dyDescent="0.2">
      <c r="A21" t="s">
        <v>38</v>
      </c>
      <c r="C21" s="7">
        <f>390.7/86400</f>
        <v>4.5219907407407405E-3</v>
      </c>
      <c r="D21" s="2">
        <v>4.7999999999999996E-3</v>
      </c>
    </row>
    <row r="22" spans="1:5" x14ac:dyDescent="0.2">
      <c r="A22" t="s">
        <v>2</v>
      </c>
      <c r="C22" s="7">
        <f>454.5/86400</f>
        <v>5.2604166666666667E-3</v>
      </c>
      <c r="D22" s="2">
        <v>1.2E-2</v>
      </c>
    </row>
    <row r="23" spans="1:5" x14ac:dyDescent="0.2">
      <c r="A23" t="s">
        <v>39</v>
      </c>
      <c r="C23" s="7">
        <f>376.1/86400</f>
        <v>4.3530092592592596E-3</v>
      </c>
      <c r="D23" s="2">
        <v>2.7000000000000001E-3</v>
      </c>
      <c r="E23" t="s">
        <v>7</v>
      </c>
    </row>
    <row r="24" spans="1:5" x14ac:dyDescent="0.2">
      <c r="A24" t="s">
        <v>17</v>
      </c>
      <c r="C24" s="7">
        <f>649.4/86400</f>
        <v>7.5162037037037038E-3</v>
      </c>
      <c r="D24" s="2">
        <v>2.8999999999999998E-3</v>
      </c>
    </row>
    <row r="25" spans="1:5" x14ac:dyDescent="0.2">
      <c r="A25" t="s">
        <v>40</v>
      </c>
      <c r="C25" s="7">
        <f>394.1/86400</f>
        <v>4.5613425925925925E-3</v>
      </c>
      <c r="D25" s="2">
        <v>8.0000000000000004E-4</v>
      </c>
    </row>
    <row r="26" spans="1:5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8" t="s">
        <v>23</v>
      </c>
    </row>
    <row r="27" spans="1:5" x14ac:dyDescent="0.2">
      <c r="A27" t="s">
        <v>19</v>
      </c>
      <c r="C27" s="7">
        <f>357.6/86400</f>
        <v>4.138888888888889E-3</v>
      </c>
      <c r="D27" s="2">
        <v>4.3E-3</v>
      </c>
    </row>
    <row r="28" spans="1:5" x14ac:dyDescent="0.2">
      <c r="A28" t="s">
        <v>41</v>
      </c>
      <c r="C28" s="7">
        <f>852.8/86400</f>
        <v>9.8703703703703696E-3</v>
      </c>
      <c r="D28" s="2">
        <v>1.8E-3</v>
      </c>
    </row>
    <row r="29" spans="1:5" x14ac:dyDescent="0.2">
      <c r="A29" t="s">
        <v>42</v>
      </c>
      <c r="C29" s="7">
        <f>393/86400</f>
        <v>4.5486111111111109E-3</v>
      </c>
      <c r="D29" s="2">
        <v>5.0000000000000001E-3</v>
      </c>
    </row>
    <row r="30" spans="1:5" x14ac:dyDescent="0.2">
      <c r="A30" t="s">
        <v>25</v>
      </c>
      <c r="C30" s="7">
        <f>410.2/86400</f>
        <v>4.7476851851851846E-3</v>
      </c>
      <c r="D30" s="2">
        <v>3.0000000000000001E-3</v>
      </c>
    </row>
    <row r="31" spans="1:5" x14ac:dyDescent="0.2">
      <c r="A31" t="s">
        <v>43</v>
      </c>
      <c r="C31" s="7">
        <f>894.9/86400</f>
        <v>1.0357638888888888E-2</v>
      </c>
      <c r="D31" s="2">
        <v>5.3E-3</v>
      </c>
    </row>
    <row r="32" spans="1:5" x14ac:dyDescent="0.2">
      <c r="A32" t="s">
        <v>44</v>
      </c>
      <c r="C32" s="7">
        <f>414.8/86400</f>
        <v>4.8009259259259264E-3</v>
      </c>
      <c r="D32" s="2">
        <v>4.1999999999999997E-3</v>
      </c>
    </row>
    <row r="33" spans="1:5" x14ac:dyDescent="0.2">
      <c r="A33" t="s">
        <v>45</v>
      </c>
      <c r="C33" s="7">
        <f>371.6/86400</f>
        <v>4.3009259259259259E-3</v>
      </c>
      <c r="D33" s="2">
        <v>7.9000000000000008E-3</v>
      </c>
      <c r="E33" t="s">
        <v>28</v>
      </c>
    </row>
    <row r="34" spans="1:5" x14ac:dyDescent="0.2">
      <c r="A34" t="s">
        <v>46</v>
      </c>
      <c r="E34" t="s">
        <v>28</v>
      </c>
    </row>
    <row r="35" spans="1:5" x14ac:dyDescent="0.2">
      <c r="A35" t="s">
        <v>20</v>
      </c>
      <c r="C35" s="7">
        <f>241.8/86400</f>
        <v>2.7986111111111111E-3</v>
      </c>
      <c r="D35" s="2">
        <v>1.8E-3</v>
      </c>
    </row>
    <row r="36" spans="1:5" x14ac:dyDescent="0.2">
      <c r="A36" t="s">
        <v>4</v>
      </c>
      <c r="C36" s="7">
        <f>443.6/86400</f>
        <v>5.1342592592592594E-3</v>
      </c>
      <c r="D36" s="2">
        <v>8.6E-3</v>
      </c>
    </row>
    <row r="37" spans="1:5" x14ac:dyDescent="0.2">
      <c r="A37" t="s">
        <v>9</v>
      </c>
      <c r="C37" s="7">
        <f>647.3/86400</f>
        <v>7.4918981481481477E-3</v>
      </c>
      <c r="D37" s="2">
        <v>8.9999999999999998E-4</v>
      </c>
    </row>
    <row r="38" spans="1:5" x14ac:dyDescent="0.2">
      <c r="A38" t="s">
        <v>47</v>
      </c>
      <c r="E38" t="s">
        <v>28</v>
      </c>
    </row>
    <row r="39" spans="1:5" x14ac:dyDescent="0.2">
      <c r="E39" t="s">
        <v>7</v>
      </c>
    </row>
    <row r="40" spans="1:5" x14ac:dyDescent="0.2">
      <c r="C40" s="7" t="s">
        <v>14</v>
      </c>
      <c r="D40" s="2">
        <f>AVERAGE(D2:D39)</f>
        <v>5.1342857142857145E-3</v>
      </c>
    </row>
    <row r="41" spans="1:5" x14ac:dyDescent="0.2">
      <c r="C41" s="7" t="s">
        <v>15</v>
      </c>
      <c r="D41" s="2">
        <f>MEDIAN(D2:D39)</f>
        <v>4.3E-3</v>
      </c>
    </row>
  </sheetData>
  <sortState xmlns:xlrd2="http://schemas.microsoft.com/office/spreadsheetml/2017/richdata2" ref="A4:E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2023-06-24T16:58:24Z</dcterms:modified>
</cp:coreProperties>
</file>