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resources/John Nagle/Project 2/data/CO/WIP/"/>
    </mc:Choice>
  </mc:AlternateContent>
  <xr:revisionPtr revIDLastSave="0" documentId="13_ncr:1_{96BB8519-97FB-1646-A777-20B595EECA9D}" xr6:coauthVersionLast="45" xr6:coauthVersionMax="45" xr10:uidLastSave="{00000000-0000-0000-0000-000000000000}"/>
  <bookViews>
    <workbookView xWindow="1040" yWindow="460" windowWidth="24560" windowHeight="15540" xr2:uid="{AE1A95E1-4F1B-F241-B00F-F85290D86191}"/>
  </bookViews>
  <sheets>
    <sheet name="CD-Education Boar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V52" i="1"/>
  <c r="V59" i="1"/>
  <c r="V58" i="1"/>
  <c r="V57" i="1"/>
  <c r="V56" i="1"/>
  <c r="V55" i="1"/>
  <c r="V54" i="1"/>
  <c r="V53" i="1"/>
  <c r="AM59" i="1"/>
  <c r="AM58" i="1"/>
  <c r="AM57" i="1"/>
  <c r="AM56" i="1"/>
  <c r="AM55" i="1"/>
  <c r="AM54" i="1"/>
  <c r="AM53" i="1"/>
  <c r="AM52" i="1"/>
  <c r="AK59" i="1"/>
  <c r="AK58" i="1"/>
  <c r="AK57" i="1"/>
  <c r="AK56" i="1"/>
  <c r="AK55" i="1"/>
  <c r="AK54" i="1"/>
  <c r="AK53" i="1"/>
  <c r="AK52" i="1"/>
  <c r="AI59" i="1"/>
  <c r="AI58" i="1"/>
  <c r="AI57" i="1"/>
  <c r="AI56" i="1"/>
  <c r="AI55" i="1"/>
  <c r="AI54" i="1"/>
  <c r="AI53" i="1"/>
  <c r="AI52" i="1"/>
  <c r="AG59" i="1"/>
  <c r="AG58" i="1"/>
  <c r="AG57" i="1"/>
  <c r="AG56" i="1"/>
  <c r="AG55" i="1"/>
  <c r="AG54" i="1"/>
  <c r="AG53" i="1"/>
  <c r="AG52" i="1"/>
  <c r="AA59" i="1"/>
  <c r="AA58" i="1"/>
  <c r="AA57" i="1"/>
  <c r="AA56" i="1"/>
  <c r="AA55" i="1"/>
  <c r="AA54" i="1"/>
  <c r="AA53" i="1"/>
  <c r="AA52" i="1"/>
  <c r="Y59" i="1"/>
  <c r="Y58" i="1"/>
  <c r="Y57" i="1"/>
  <c r="Y56" i="1"/>
  <c r="Y55" i="1"/>
  <c r="Y54" i="1"/>
  <c r="Y53" i="1"/>
  <c r="Y52" i="1"/>
  <c r="T59" i="1"/>
  <c r="T58" i="1"/>
  <c r="T57" i="1"/>
  <c r="T56" i="1"/>
  <c r="T55" i="1"/>
  <c r="T54" i="1"/>
  <c r="T53" i="1"/>
  <c r="T52" i="1"/>
  <c r="H59" i="1"/>
  <c r="H58" i="1"/>
  <c r="H57" i="1"/>
  <c r="H56" i="1"/>
  <c r="H55" i="1"/>
  <c r="H54" i="1"/>
  <c r="H53" i="1"/>
  <c r="H52" i="1"/>
  <c r="F59" i="1"/>
  <c r="F58" i="1"/>
  <c r="F57" i="1"/>
  <c r="F56" i="1"/>
  <c r="F55" i="1"/>
  <c r="F54" i="1"/>
  <c r="F53" i="1"/>
  <c r="F52" i="1"/>
  <c r="D59" i="1"/>
  <c r="D58" i="1"/>
  <c r="D57" i="1"/>
  <c r="D56" i="1"/>
  <c r="D55" i="1"/>
  <c r="D54" i="1"/>
  <c r="D53" i="1"/>
  <c r="D52" i="1"/>
  <c r="AN33" i="1"/>
  <c r="AM33" i="1"/>
  <c r="AL33" i="1"/>
  <c r="AK33" i="1"/>
  <c r="AJ33" i="1"/>
  <c r="AI33" i="1"/>
  <c r="AH33" i="1"/>
  <c r="AG33" i="1"/>
  <c r="AN32" i="1"/>
  <c r="AM32" i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N30" i="1"/>
  <c r="AM30" i="1"/>
  <c r="AL30" i="1"/>
  <c r="AK30" i="1"/>
  <c r="AJ30" i="1"/>
  <c r="AI30" i="1"/>
  <c r="AH30" i="1"/>
  <c r="AG30" i="1"/>
  <c r="AN29" i="1"/>
  <c r="AM29" i="1"/>
  <c r="AL29" i="1"/>
  <c r="AK29" i="1"/>
  <c r="AJ29" i="1"/>
  <c r="AI29" i="1"/>
  <c r="AH29" i="1"/>
  <c r="AG29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N26" i="1"/>
  <c r="AM26" i="1"/>
  <c r="AL26" i="1"/>
  <c r="AK26" i="1"/>
  <c r="AJ26" i="1"/>
  <c r="AI26" i="1"/>
  <c r="AH26" i="1"/>
  <c r="AG26" i="1"/>
  <c r="AB33" i="1"/>
  <c r="AA33" i="1"/>
  <c r="Z33" i="1"/>
  <c r="Y33" i="1"/>
  <c r="X33" i="1"/>
  <c r="W33" i="1"/>
  <c r="V33" i="1"/>
  <c r="U33" i="1"/>
  <c r="T33" i="1"/>
  <c r="AB32" i="1"/>
  <c r="AA32" i="1"/>
  <c r="Z32" i="1"/>
  <c r="Y32" i="1"/>
  <c r="X32" i="1"/>
  <c r="W32" i="1"/>
  <c r="V32" i="1"/>
  <c r="U32" i="1"/>
  <c r="T32" i="1"/>
  <c r="AB31" i="1"/>
  <c r="AA31" i="1"/>
  <c r="Z31" i="1"/>
  <c r="Y31" i="1"/>
  <c r="X31" i="1"/>
  <c r="W31" i="1"/>
  <c r="V31" i="1"/>
  <c r="U31" i="1"/>
  <c r="T31" i="1"/>
  <c r="AB30" i="1"/>
  <c r="AA30" i="1"/>
  <c r="Z30" i="1"/>
  <c r="Y30" i="1"/>
  <c r="X30" i="1"/>
  <c r="W30" i="1"/>
  <c r="V30" i="1"/>
  <c r="U30" i="1"/>
  <c r="T30" i="1"/>
  <c r="AB29" i="1"/>
  <c r="AA29" i="1"/>
  <c r="Z29" i="1"/>
  <c r="Y29" i="1"/>
  <c r="X29" i="1"/>
  <c r="W29" i="1"/>
  <c r="V29" i="1"/>
  <c r="U29" i="1"/>
  <c r="T29" i="1"/>
  <c r="AB28" i="1"/>
  <c r="AA28" i="1"/>
  <c r="Z28" i="1"/>
  <c r="Y28" i="1"/>
  <c r="X28" i="1"/>
  <c r="W28" i="1"/>
  <c r="V28" i="1"/>
  <c r="U28" i="1"/>
  <c r="T28" i="1"/>
  <c r="AB27" i="1"/>
  <c r="AA27" i="1"/>
  <c r="Z27" i="1"/>
  <c r="Y27" i="1"/>
  <c r="X27" i="1"/>
  <c r="W27" i="1"/>
  <c r="V27" i="1"/>
  <c r="U27" i="1"/>
  <c r="T27" i="1"/>
  <c r="AB26" i="1"/>
  <c r="AA26" i="1"/>
  <c r="Z26" i="1"/>
  <c r="Y26" i="1"/>
  <c r="X26" i="1"/>
  <c r="W26" i="1"/>
  <c r="V26" i="1"/>
  <c r="U26" i="1"/>
  <c r="T26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B33" i="1"/>
  <c r="B32" i="1"/>
  <c r="B31" i="1"/>
  <c r="B30" i="1"/>
  <c r="B29" i="1"/>
  <c r="B28" i="1"/>
  <c r="B27" i="1"/>
  <c r="B26" i="1"/>
  <c r="AR13" i="1" l="1"/>
  <c r="AQ13" i="1"/>
  <c r="AP13" i="1"/>
  <c r="AO13" i="1"/>
  <c r="AP4" i="1" s="1"/>
  <c r="AN13" i="1"/>
  <c r="AM13" i="1"/>
  <c r="AL13" i="1"/>
  <c r="AK13" i="1"/>
  <c r="AL4" i="1" s="1"/>
  <c r="AJ13" i="1"/>
  <c r="AI13" i="1"/>
  <c r="AH13" i="1"/>
  <c r="AG13" i="1"/>
  <c r="AH4" i="1" s="1"/>
  <c r="AF13" i="1"/>
  <c r="AE13" i="1"/>
  <c r="AD13" i="1"/>
  <c r="AC13" i="1"/>
  <c r="AD4" i="1" s="1"/>
  <c r="AB13" i="1"/>
  <c r="AA13" i="1"/>
  <c r="Z13" i="1"/>
  <c r="Y13" i="1"/>
  <c r="Z4" i="1" s="1"/>
  <c r="X13" i="1"/>
  <c r="W13" i="1"/>
  <c r="V13" i="1"/>
  <c r="X4" i="1" s="1"/>
  <c r="U13" i="1"/>
  <c r="T4" i="1" s="1"/>
  <c r="T13" i="1"/>
  <c r="S13" i="1"/>
  <c r="R13" i="1"/>
  <c r="S4" i="1" s="1"/>
  <c r="Q13" i="1"/>
  <c r="P4" i="1" s="1"/>
  <c r="P13" i="1"/>
  <c r="O13" i="1"/>
  <c r="N13" i="1"/>
  <c r="O4" i="1" s="1"/>
  <c r="M13" i="1"/>
  <c r="L4" i="1" s="1"/>
  <c r="L13" i="1"/>
  <c r="K13" i="1"/>
  <c r="J13" i="1"/>
  <c r="K4" i="1" s="1"/>
  <c r="I13" i="1"/>
  <c r="H4" i="1" s="1"/>
  <c r="H13" i="1"/>
  <c r="G13" i="1"/>
  <c r="F13" i="1"/>
  <c r="G4" i="1" s="1"/>
  <c r="E13" i="1"/>
  <c r="D4" i="1" s="1"/>
  <c r="D13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O11" i="1"/>
  <c r="N11" i="1"/>
  <c r="M11" i="1"/>
  <c r="L11" i="1"/>
  <c r="K11" i="1"/>
  <c r="J11" i="1"/>
  <c r="I11" i="1"/>
  <c r="H11" i="1"/>
  <c r="G11" i="1"/>
  <c r="F11" i="1"/>
  <c r="E11" i="1"/>
  <c r="D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M10" i="1"/>
  <c r="L10" i="1"/>
  <c r="K10" i="1"/>
  <c r="J10" i="1"/>
  <c r="I10" i="1"/>
  <c r="H10" i="1"/>
  <c r="G10" i="1"/>
  <c r="F10" i="1"/>
  <c r="E10" i="1"/>
  <c r="D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M8" i="1"/>
  <c r="L8" i="1"/>
  <c r="K8" i="1"/>
  <c r="J8" i="1"/>
  <c r="I8" i="1"/>
  <c r="H8" i="1"/>
  <c r="G8" i="1"/>
  <c r="F8" i="1"/>
  <c r="E8" i="1"/>
  <c r="D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B7" i="1" s="1"/>
  <c r="C7" i="1" s="1"/>
  <c r="S7" i="1"/>
  <c r="R7" i="1"/>
  <c r="O7" i="1"/>
  <c r="N7" i="1"/>
  <c r="M7" i="1"/>
  <c r="L7" i="1"/>
  <c r="K7" i="1"/>
  <c r="J7" i="1"/>
  <c r="I7" i="1"/>
  <c r="H7" i="1"/>
  <c r="G7" i="1"/>
  <c r="F7" i="1"/>
  <c r="E7" i="1"/>
  <c r="D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M6" i="1"/>
  <c r="L6" i="1"/>
  <c r="K6" i="1"/>
  <c r="J6" i="1"/>
  <c r="I6" i="1"/>
  <c r="H6" i="1"/>
  <c r="G6" i="1"/>
  <c r="F6" i="1"/>
  <c r="E6" i="1"/>
  <c r="D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M5" i="1"/>
  <c r="L5" i="1"/>
  <c r="K5" i="1"/>
  <c r="J5" i="1"/>
  <c r="I5" i="1"/>
  <c r="H5" i="1"/>
  <c r="G5" i="1"/>
  <c r="F5" i="1"/>
  <c r="E5" i="1"/>
  <c r="D5" i="1"/>
  <c r="B5" i="1"/>
  <c r="C5" i="1" s="1"/>
  <c r="AR4" i="1"/>
  <c r="AQ4" i="1"/>
  <c r="AN4" i="1"/>
  <c r="AM4" i="1"/>
  <c r="AJ4" i="1"/>
  <c r="AI4" i="1"/>
  <c r="AF4" i="1"/>
  <c r="AE4" i="1"/>
  <c r="AC4" i="1"/>
  <c r="AB4" i="1"/>
  <c r="AA4" i="1"/>
  <c r="V4" i="1"/>
  <c r="N4" i="1"/>
  <c r="F4" i="1"/>
  <c r="B9" i="1" l="1"/>
  <c r="C9" i="1" s="1"/>
  <c r="B11" i="1"/>
  <c r="C11" i="1" s="1"/>
  <c r="Q4" i="1"/>
  <c r="AO4" i="1"/>
  <c r="J4" i="1"/>
  <c r="R4" i="1"/>
  <c r="AK4" i="1"/>
  <c r="B6" i="1"/>
  <c r="C6" i="1" s="1"/>
  <c r="B8" i="1"/>
  <c r="C8" i="1" s="1"/>
  <c r="I4" i="1"/>
  <c r="Y4" i="1"/>
  <c r="B4" i="1" s="1"/>
  <c r="C4" i="1" s="1"/>
  <c r="E4" i="1"/>
  <c r="M4" i="1"/>
  <c r="U4" i="1"/>
  <c r="AG4" i="1"/>
  <c r="B10" i="1"/>
  <c r="C10" i="1" s="1"/>
  <c r="W4" i="1"/>
</calcChain>
</file>

<file path=xl/sharedStrings.xml><?xml version="1.0" encoding="utf-8"?>
<sst xmlns="http://schemas.openxmlformats.org/spreadsheetml/2006/main" count="314" uniqueCount="65">
  <si>
    <t>Year:</t>
  </si>
  <si>
    <t>2010-2012</t>
  </si>
  <si>
    <t>Office:</t>
  </si>
  <si>
    <t>Downballot Average</t>
  </si>
  <si>
    <t>President</t>
  </si>
  <si>
    <t>US House</t>
  </si>
  <si>
    <t>UC Regent - At Large</t>
  </si>
  <si>
    <t>UC Regent by District</t>
  </si>
  <si>
    <t>Board of Education by District</t>
  </si>
  <si>
    <t>Marijuana Legalization Initiative Amendment 64</t>
  </si>
  <si>
    <t>US Senate</t>
  </si>
  <si>
    <t>Governor</t>
  </si>
  <si>
    <t>Secretary of State</t>
  </si>
  <si>
    <t>Attorney General</t>
  </si>
  <si>
    <t>Treasurer</t>
  </si>
  <si>
    <t>UC Regent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</si>
  <si>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</si>
  <si>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</si>
  <si>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</si>
  <si>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</si>
  <si>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</si>
  <si>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</si>
  <si>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</si>
  <si>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</si>
  <si>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</si>
  <si>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</si>
  <si>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Ludwig</t>
  </si>
  <si>
    <t>Davidson</t>
  </si>
  <si>
    <t>Yes</t>
  </si>
  <si>
    <t>No</t>
  </si>
  <si>
    <t>Bennet</t>
  </si>
  <si>
    <t>Buck</t>
  </si>
  <si>
    <t>Hickenlooper</t>
  </si>
  <si>
    <t>Maes</t>
  </si>
  <si>
    <t>Tancredo (Constitution/de facto Republican)</t>
  </si>
  <si>
    <t>Buescher</t>
  </si>
  <si>
    <t>Gessler</t>
  </si>
  <si>
    <t>Garnett</t>
  </si>
  <si>
    <t>Suthers</t>
  </si>
  <si>
    <t>Kennedy</t>
  </si>
  <si>
    <t>Stapleton</t>
  </si>
  <si>
    <t>Hart</t>
  </si>
  <si>
    <t>Bosley</t>
  </si>
  <si>
    <t>Udall</t>
  </si>
  <si>
    <t>Schaffer</t>
  </si>
  <si>
    <t>Ritter</t>
  </si>
  <si>
    <t>Beauprez</t>
  </si>
  <si>
    <t>Gordon</t>
  </si>
  <si>
    <t>Coffman</t>
  </si>
  <si>
    <t>O'Brien</t>
  </si>
  <si>
    <t>Hillman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</si>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</sst>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7" borderId="10" xfId="1" applyNumberFormat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12" xfId="0" applyBorder="1"/>
    <xf numFmtId="0" fontId="0" fillId="0" borderId="13" xfId="0" applyBorder="1"/>
    <xf numFmtId="1" fontId="0" fillId="0" borderId="12" xfId="0" applyNumberFormat="1" applyBorder="1"/>
    <xf numFmtId="1" fontId="0" fillId="0" borderId="14" xfId="0" applyNumberFormat="1" applyBorder="1"/>
    <xf numFmtId="1" fontId="0" fillId="0" borderId="1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applyFill="1"/>
    <xf numFmtId="1" fontId="0" fillId="11" borderId="0" xfId="0" applyNumberFormat="1" applyFill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12" borderId="2" xfId="0" applyFill="1" applyBorder="1"/>
    <xf numFmtId="0" fontId="0" fillId="12" borderId="4" xfId="0" applyFill="1" applyBorder="1"/>
    <xf numFmtId="3" fontId="0" fillId="12" borderId="2" xfId="0" applyNumberFormat="1" applyFill="1" applyBorder="1"/>
    <xf numFmtId="3" fontId="0" fillId="12" borderId="3" xfId="0" applyNumberFormat="1" applyFill="1" applyBorder="1"/>
    <xf numFmtId="1" fontId="0" fillId="12" borderId="6" xfId="0" applyNumberFormat="1" applyFill="1" applyBorder="1"/>
    <xf numFmtId="1" fontId="0" fillId="12" borderId="8" xfId="0" applyNumberFormat="1" applyFill="1" applyBorder="1"/>
    <xf numFmtId="1" fontId="0" fillId="12" borderId="7" xfId="0" applyNumberFormat="1" applyFill="1" applyBorder="1"/>
    <xf numFmtId="1" fontId="0" fillId="12" borderId="9" xfId="0" applyNumberFormat="1" applyFill="1" applyBorder="1"/>
    <xf numFmtId="1" fontId="0" fillId="12" borderId="0" xfId="0" applyNumberFormat="1" applyFill="1"/>
    <xf numFmtId="1" fontId="0" fillId="12" borderId="10" xfId="0" applyNumberFormat="1" applyFill="1" applyBorder="1"/>
    <xf numFmtId="1" fontId="0" fillId="12" borderId="12" xfId="0" applyNumberFormat="1" applyFill="1" applyBorder="1"/>
    <xf numFmtId="1" fontId="0" fillId="12" borderId="14" xfId="0" applyNumberFormat="1" applyFill="1" applyBorder="1"/>
    <xf numFmtId="1" fontId="0" fillId="12" borderId="13" xfId="0" applyNumberFormat="1" applyFill="1" applyBorder="1"/>
    <xf numFmtId="3" fontId="0" fillId="12" borderId="4" xfId="0" applyNumberFormat="1" applyFill="1" applyBorder="1"/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12" borderId="2" xfId="0" applyNumberFormat="1" applyFill="1" applyBorder="1"/>
    <xf numFmtId="1" fontId="0" fillId="12" borderId="4" xfId="0" applyNumberFormat="1" applyFill="1" applyBorder="1"/>
    <xf numFmtId="1" fontId="0" fillId="12" borderId="3" xfId="0" applyNumberFormat="1" applyFill="1" applyBorder="1"/>
  </cellXfs>
  <cellStyles count="2">
    <cellStyle name="Normal" xfId="0" builtinId="0"/>
    <cellStyle name="Percent" xfId="1" builtinId="5"/>
  </cellStyles>
  <dxfs count="53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3E3E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C08-7BCA-DA4E-B73B-5060123B99E4}">
  <dimension ref="A1:AR59"/>
  <sheetViews>
    <sheetView tabSelected="1" workbookViewId="0">
      <pane xSplit="1" ySplit="4" topLeftCell="R37" activePane="bottomRight" state="frozen"/>
      <selection pane="topRight" activeCell="B1" sqref="B1"/>
      <selection pane="bottomLeft" activeCell="A5" sqref="A5"/>
      <selection pane="bottomRight" activeCell="AN52" sqref="AN52:AN59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44" x14ac:dyDescent="0.2">
      <c r="A1" s="1" t="s">
        <v>0</v>
      </c>
      <c r="B1" s="53" t="s">
        <v>1</v>
      </c>
      <c r="C1" s="54"/>
      <c r="D1" s="53">
        <v>2012</v>
      </c>
      <c r="E1" s="54"/>
      <c r="F1" s="53">
        <v>2008</v>
      </c>
      <c r="G1" s="54"/>
      <c r="H1" s="53">
        <v>2004</v>
      </c>
      <c r="I1" s="54"/>
      <c r="J1" s="53">
        <v>2012</v>
      </c>
      <c r="K1" s="55"/>
      <c r="L1" s="55"/>
      <c r="M1" s="55"/>
      <c r="N1" s="55"/>
      <c r="O1" s="55"/>
      <c r="P1" s="55"/>
      <c r="Q1" s="55"/>
      <c r="R1" s="55"/>
      <c r="S1" s="54"/>
      <c r="T1" s="53">
        <v>2010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4"/>
      <c r="AG1" s="53">
        <v>2008</v>
      </c>
      <c r="AH1" s="54"/>
      <c r="AI1" s="53">
        <v>2006</v>
      </c>
      <c r="AJ1" s="55"/>
      <c r="AK1" s="55"/>
      <c r="AL1" s="55"/>
      <c r="AM1" s="55"/>
      <c r="AN1" s="55"/>
      <c r="AO1" s="55"/>
      <c r="AP1" s="55"/>
      <c r="AQ1" s="55"/>
      <c r="AR1" s="54"/>
    </row>
    <row r="2" spans="1:44" x14ac:dyDescent="0.2">
      <c r="A2" s="2" t="s">
        <v>2</v>
      </c>
      <c r="B2" s="56" t="s">
        <v>3</v>
      </c>
      <c r="C2" s="57"/>
      <c r="D2" s="50" t="s">
        <v>4</v>
      </c>
      <c r="E2" s="51"/>
      <c r="F2" s="50" t="s">
        <v>4</v>
      </c>
      <c r="G2" s="51"/>
      <c r="H2" s="50" t="s">
        <v>4</v>
      </c>
      <c r="I2" s="51"/>
      <c r="J2" s="50" t="s">
        <v>5</v>
      </c>
      <c r="K2" s="51"/>
      <c r="L2" s="50" t="s">
        <v>6</v>
      </c>
      <c r="M2" s="51"/>
      <c r="N2" s="50" t="s">
        <v>7</v>
      </c>
      <c r="O2" s="51"/>
      <c r="P2" s="50" t="s">
        <v>8</v>
      </c>
      <c r="Q2" s="51"/>
      <c r="R2" s="50" t="s">
        <v>9</v>
      </c>
      <c r="S2" s="51"/>
      <c r="T2" s="50" t="s">
        <v>10</v>
      </c>
      <c r="U2" s="51"/>
      <c r="V2" s="50" t="s">
        <v>11</v>
      </c>
      <c r="W2" s="52"/>
      <c r="X2" s="51"/>
      <c r="Y2" s="50" t="s">
        <v>12</v>
      </c>
      <c r="Z2" s="51"/>
      <c r="AA2" s="50" t="s">
        <v>13</v>
      </c>
      <c r="AB2" s="51"/>
      <c r="AC2" s="50" t="s">
        <v>14</v>
      </c>
      <c r="AD2" s="51"/>
      <c r="AE2" s="50" t="s">
        <v>15</v>
      </c>
      <c r="AF2" s="51"/>
      <c r="AG2" s="50" t="s">
        <v>10</v>
      </c>
      <c r="AH2" s="51"/>
      <c r="AI2" s="50" t="s">
        <v>11</v>
      </c>
      <c r="AJ2" s="51"/>
      <c r="AK2" s="50" t="s">
        <v>12</v>
      </c>
      <c r="AL2" s="51"/>
      <c r="AM2" s="50" t="s">
        <v>13</v>
      </c>
      <c r="AN2" s="51"/>
      <c r="AO2" s="50" t="s">
        <v>14</v>
      </c>
      <c r="AP2" s="51"/>
      <c r="AQ2" s="50" t="s">
        <v>15</v>
      </c>
      <c r="AR2" s="51"/>
    </row>
    <row r="3" spans="1:44" x14ac:dyDescent="0.2">
      <c r="A3" s="2" t="s">
        <v>16</v>
      </c>
      <c r="B3" s="3" t="s">
        <v>17</v>
      </c>
      <c r="C3" s="4" t="s">
        <v>18</v>
      </c>
      <c r="D3" s="5" t="s">
        <v>19</v>
      </c>
      <c r="E3" t="s">
        <v>20</v>
      </c>
      <c r="F3" s="5" t="s">
        <v>19</v>
      </c>
      <c r="G3" t="s">
        <v>21</v>
      </c>
      <c r="H3" s="5" t="s">
        <v>22</v>
      </c>
      <c r="I3" t="s">
        <v>23</v>
      </c>
      <c r="J3" s="5" t="s">
        <v>24</v>
      </c>
      <c r="K3" t="s">
        <v>25</v>
      </c>
      <c r="L3" s="5" t="s">
        <v>26</v>
      </c>
      <c r="M3" s="6" t="s">
        <v>27</v>
      </c>
      <c r="N3" s="5" t="s">
        <v>17</v>
      </c>
      <c r="O3" s="6" t="s">
        <v>18</v>
      </c>
      <c r="P3" s="5" t="s">
        <v>17</v>
      </c>
      <c r="Q3" s="6" t="s">
        <v>18</v>
      </c>
      <c r="R3" s="5" t="s">
        <v>28</v>
      </c>
      <c r="S3" s="6" t="s">
        <v>29</v>
      </c>
      <c r="T3" s="5" t="s">
        <v>30</v>
      </c>
      <c r="U3" t="s">
        <v>31</v>
      </c>
      <c r="V3" s="5" t="s">
        <v>32</v>
      </c>
      <c r="W3" t="s">
        <v>33</v>
      </c>
      <c r="X3" t="s">
        <v>34</v>
      </c>
      <c r="Y3" s="5" t="s">
        <v>35</v>
      </c>
      <c r="Z3" t="s">
        <v>36</v>
      </c>
      <c r="AA3" s="5" t="s">
        <v>37</v>
      </c>
      <c r="AB3" t="s">
        <v>38</v>
      </c>
      <c r="AC3" s="5" t="s">
        <v>39</v>
      </c>
      <c r="AD3" t="s">
        <v>40</v>
      </c>
      <c r="AE3" s="5" t="s">
        <v>41</v>
      </c>
      <c r="AF3" t="s">
        <v>42</v>
      </c>
      <c r="AG3" s="5" t="s">
        <v>43</v>
      </c>
      <c r="AH3" t="s">
        <v>44</v>
      </c>
      <c r="AI3" s="5" t="s">
        <v>45</v>
      </c>
      <c r="AJ3" t="s">
        <v>46</v>
      </c>
      <c r="AK3" s="5" t="s">
        <v>47</v>
      </c>
      <c r="AL3" t="s">
        <v>48</v>
      </c>
      <c r="AM3" s="5" t="s">
        <v>49</v>
      </c>
      <c r="AN3" t="s">
        <v>38</v>
      </c>
      <c r="AO3" s="5" t="s">
        <v>39</v>
      </c>
      <c r="AP3" t="s">
        <v>50</v>
      </c>
      <c r="AQ3" s="5" t="s">
        <v>26</v>
      </c>
      <c r="AR3" s="6" t="s">
        <v>27</v>
      </c>
    </row>
    <row r="4" spans="1:44" x14ac:dyDescent="0.2">
      <c r="A4" s="7" t="s">
        <v>51</v>
      </c>
      <c r="B4" s="8">
        <f t="shared" ref="B4:B11" si="0">((T4+V4+Y4+AA4+AC4+AE4)/6+L4)/2</f>
        <v>0.49904305251465764</v>
      </c>
      <c r="C4" s="9">
        <f>1-B4</f>
        <v>0.50095694748534236</v>
      </c>
      <c r="D4" s="8">
        <f t="shared" ref="D4:D11" si="1">D13/(D13+E13)</f>
        <v>0.52750106856009138</v>
      </c>
      <c r="E4" s="10">
        <f t="shared" ref="E4:E11" si="2">E13/(D13+E13)</f>
        <v>0.47249893143990862</v>
      </c>
      <c r="F4" s="8">
        <f t="shared" ref="F4:F11" si="3">F13/(F13+G13)</f>
        <v>0.54547899088493423</v>
      </c>
      <c r="G4" s="10">
        <f t="shared" ref="G4:G11" si="4">G13/(F13+G13)</f>
        <v>0.45452100911506582</v>
      </c>
      <c r="H4" s="8">
        <f t="shared" ref="H4:H11" si="5">H13/(H13+I13)</f>
        <v>0.47633573484745545</v>
      </c>
      <c r="I4" s="9">
        <f t="shared" ref="I4:I11" si="6">I13/(H13+I13)</f>
        <v>0.52366426515254472</v>
      </c>
      <c r="J4" s="8">
        <f t="shared" ref="J4:J11" si="7">J13/(J13+K13)</f>
        <v>0.4856914434638564</v>
      </c>
      <c r="K4" s="10">
        <f t="shared" ref="K4:K11" si="8">K13/(J13+K13)</f>
        <v>0.5143085565361436</v>
      </c>
      <c r="L4" s="8">
        <f t="shared" ref="L4:L11" si="9">L13/(L13+M13)</f>
        <v>0.51618897998035751</v>
      </c>
      <c r="M4" s="9">
        <f t="shared" ref="M4:M11" si="10">M13/(L13+M13)</f>
        <v>0.48381102001964249</v>
      </c>
      <c r="N4" s="8">
        <f t="shared" ref="N4:N11" si="11">N13/(N13+O13)</f>
        <v>0.3879075216687789</v>
      </c>
      <c r="O4" s="9">
        <f t="shared" ref="O4:O11" si="12">O13/(N13+O13)</f>
        <v>0.61209247833122105</v>
      </c>
      <c r="P4" s="8">
        <f t="shared" ref="P4:P8" si="13">P13/(P13+Q13)</f>
        <v>0.37147956194208137</v>
      </c>
      <c r="Q4" s="9">
        <f t="shared" ref="Q4:Q8" si="14">Q13/(P13+Q13)</f>
        <v>0.62852043805791857</v>
      </c>
      <c r="R4" s="8">
        <f>R13/(R13+S13)</f>
        <v>0.55324847582115477</v>
      </c>
      <c r="S4" s="9">
        <f>S13/(R13+S13)</f>
        <v>0.44675152417884517</v>
      </c>
      <c r="T4" s="8">
        <f t="shared" ref="T4:T11" si="15">T13/(T13+U13)</f>
        <v>0.50890040574326667</v>
      </c>
      <c r="U4" s="10">
        <f t="shared" ref="U4:U11" si="16">U13/(T13+U13)</f>
        <v>0.49109959425673327</v>
      </c>
      <c r="V4" s="11">
        <f t="shared" ref="V4:V11" si="17">V13/(V13+W13+X13)</f>
        <v>0.51789654244389582</v>
      </c>
      <c r="W4" s="10">
        <f>W13/(V13+W13+X13)</f>
        <v>0.11302984152559058</v>
      </c>
      <c r="X4" s="9">
        <f>X13/(V13+W13+X13)</f>
        <v>0.36907361603051364</v>
      </c>
      <c r="Y4" s="8">
        <f t="shared" ref="Y4:Y11" si="18">Y13/(Y13+Z13)</f>
        <v>0.46975266420778999</v>
      </c>
      <c r="Z4" s="10">
        <f t="shared" ref="Z4:Z11" si="19">Z13/(Y13+Z13)</f>
        <v>0.53024733579221006</v>
      </c>
      <c r="AA4" s="8">
        <f t="shared" ref="AA4:AA11" si="20">AA13/(AA13+AB13)</f>
        <v>0.43673724247576556</v>
      </c>
      <c r="AB4" s="10">
        <f t="shared" ref="AB4:AB11" si="21">AB13/(AA13+AB13)</f>
        <v>0.56326275752423438</v>
      </c>
      <c r="AC4" s="8">
        <f t="shared" ref="AC4:AC11" si="22">AC13/(AC13+AD13)</f>
        <v>0.49296501194840103</v>
      </c>
      <c r="AD4" s="9">
        <f t="shared" ref="AD4:AD11" si="23">AD13/(AC13+AD13)</f>
        <v>0.50703498805159897</v>
      </c>
      <c r="AE4" s="8">
        <f t="shared" ref="AE4:AE11" si="24">AE13/(AE13+AF13)</f>
        <v>0.46513088347462683</v>
      </c>
      <c r="AF4" s="10">
        <f t="shared" ref="AF4:AF11" si="25">AF13/(AE13+AF13)</f>
        <v>0.53486911652537328</v>
      </c>
      <c r="AG4" s="8">
        <f t="shared" ref="AG4:AG11" si="26">AG13/(AG13+AH13)</f>
        <v>0.5540690952370575</v>
      </c>
      <c r="AH4" s="10">
        <f t="shared" ref="AH4:AH11" si="27">AH13/(AG13+AH13)</f>
        <v>0.44593090476294239</v>
      </c>
      <c r="AI4" s="8">
        <f t="shared" ref="AI4:AI11" si="28">AI13/(AI13+AJ13)</f>
        <v>0.58659614184025133</v>
      </c>
      <c r="AJ4" s="10">
        <f t="shared" ref="AJ4:AJ11" si="29">AJ13/(AI13+AJ13)</f>
        <v>0.41340385815974873</v>
      </c>
      <c r="AK4" s="8">
        <f t="shared" ref="AK4:AK11" si="30">AK13/(AK13+AL13)</f>
        <v>0.49215252462758152</v>
      </c>
      <c r="AL4" s="9">
        <f t="shared" ref="AL4:AL11" si="31">AL13/(AK13+AL13)</f>
        <v>0.50784747537241859</v>
      </c>
      <c r="AM4" s="8">
        <f t="shared" ref="AM4:AM11" si="32">AM13/(AM13+AN13)</f>
        <v>0.45226505314703452</v>
      </c>
      <c r="AN4" s="10">
        <f t="shared" ref="AN4:AN11" si="33">AN13/(AM13+AN13)</f>
        <v>0.54773494685296542</v>
      </c>
      <c r="AO4" s="8">
        <f t="shared" ref="AO4:AO11" si="34">AO13/(AO13+AP13)</f>
        <v>0.51321845480451178</v>
      </c>
      <c r="AP4" s="10">
        <f t="shared" ref="AP4:AP11" si="35">AP13/(AO13+AP13)</f>
        <v>0.48678154519548833</v>
      </c>
      <c r="AQ4" s="8">
        <f t="shared" ref="AQ4:AQ11" si="36">AQ13/(AQ13+AR13)</f>
        <v>0.50229167941790942</v>
      </c>
      <c r="AR4" s="9">
        <f t="shared" ref="AR4:AR11" si="37">AR13/(AQ13+AR13)</f>
        <v>0.49770832058209047</v>
      </c>
    </row>
    <row r="5" spans="1:44" x14ac:dyDescent="0.2">
      <c r="A5" s="12" t="s">
        <v>52</v>
      </c>
      <c r="B5" s="13">
        <f t="shared" si="0"/>
        <v>0.68215184169534382</v>
      </c>
      <c r="C5" s="14">
        <f>1-B5</f>
        <v>0.31784815830465618</v>
      </c>
      <c r="D5" s="13">
        <f t="shared" si="1"/>
        <v>0.70522878353579088</v>
      </c>
      <c r="E5" s="14">
        <f t="shared" si="2"/>
        <v>0.29477121646420906</v>
      </c>
      <c r="F5" s="13">
        <f t="shared" si="3"/>
        <v>0.7196550734705589</v>
      </c>
      <c r="G5" s="14">
        <f t="shared" si="4"/>
        <v>0.2803449265294411</v>
      </c>
      <c r="H5" s="13">
        <f t="shared" si="5"/>
        <v>0.65299911836319235</v>
      </c>
      <c r="I5" s="14">
        <f t="shared" si="6"/>
        <v>0.34700088163680759</v>
      </c>
      <c r="J5" s="13">
        <f t="shared" si="7"/>
        <v>0.71820396860905211</v>
      </c>
      <c r="K5" s="14">
        <f t="shared" si="8"/>
        <v>0.28179603139094789</v>
      </c>
      <c r="L5" s="13">
        <f t="shared" si="9"/>
        <v>0.69913397430487478</v>
      </c>
      <c r="M5" s="14">
        <f t="shared" si="10"/>
        <v>0.30086602569512522</v>
      </c>
      <c r="N5" s="13"/>
      <c r="O5" s="14"/>
      <c r="P5" s="13"/>
      <c r="Q5" s="14"/>
      <c r="R5" s="13">
        <f t="shared" ref="R5:R11" si="38">R14/(R14+S14)</f>
        <v>0.63244062570502102</v>
      </c>
      <c r="S5" s="14">
        <f t="shared" ref="S5:S11" si="39">S14/(R14+S14)</f>
        <v>0.36755937429497887</v>
      </c>
      <c r="T5" s="13">
        <f t="shared" si="15"/>
        <v>0.6929007607823271</v>
      </c>
      <c r="U5" s="14">
        <f t="shared" si="16"/>
        <v>0.30709923921767285</v>
      </c>
      <c r="V5" s="15">
        <f t="shared" si="17"/>
        <v>0.69947876450469704</v>
      </c>
      <c r="W5" s="16">
        <f t="shared" ref="W5:W11" si="40">W14/(V14+W14+X14)</f>
        <v>4.9064907502724381E-2</v>
      </c>
      <c r="X5" s="14">
        <f t="shared" ref="X5:X11" si="41">X14/(V14+W14+X14)</f>
        <v>0.25145632799257855</v>
      </c>
      <c r="Y5" s="13">
        <f t="shared" si="18"/>
        <v>0.65563288519784768</v>
      </c>
      <c r="Z5" s="14">
        <f t="shared" si="19"/>
        <v>0.34436711480215232</v>
      </c>
      <c r="AA5" s="13">
        <f t="shared" si="20"/>
        <v>0.61044536118899639</v>
      </c>
      <c r="AB5" s="14">
        <f t="shared" si="21"/>
        <v>0.38955463881100372</v>
      </c>
      <c r="AC5" s="13">
        <f t="shared" si="22"/>
        <v>0.67668167384261657</v>
      </c>
      <c r="AD5" s="14">
        <f t="shared" si="23"/>
        <v>0.32331832615738332</v>
      </c>
      <c r="AE5" s="13">
        <f t="shared" si="24"/>
        <v>0.65587880899839279</v>
      </c>
      <c r="AF5" s="14">
        <f t="shared" si="25"/>
        <v>0.34412119100160715</v>
      </c>
      <c r="AG5" s="13">
        <f t="shared" si="26"/>
        <v>0.72079867542080756</v>
      </c>
      <c r="AH5" s="14">
        <f t="shared" si="27"/>
        <v>0.2792013245791925</v>
      </c>
      <c r="AI5" s="13">
        <f t="shared" si="28"/>
        <v>0.74248194270554191</v>
      </c>
      <c r="AJ5" s="14">
        <f t="shared" si="29"/>
        <v>0.25751805729445809</v>
      </c>
      <c r="AK5" s="13">
        <f t="shared" si="30"/>
        <v>0.6516635133460964</v>
      </c>
      <c r="AL5" s="14">
        <f t="shared" si="31"/>
        <v>0.34833648665390349</v>
      </c>
      <c r="AM5" s="13">
        <f t="shared" si="32"/>
        <v>0.61454927888958077</v>
      </c>
      <c r="AN5" s="14">
        <f t="shared" si="33"/>
        <v>0.38545072111041917</v>
      </c>
      <c r="AO5" s="13">
        <f t="shared" si="34"/>
        <v>0.67378922172680022</v>
      </c>
      <c r="AP5" s="14">
        <f t="shared" si="35"/>
        <v>0.32621077827319978</v>
      </c>
      <c r="AQ5" s="13">
        <f t="shared" si="36"/>
        <v>0.67617137416240691</v>
      </c>
      <c r="AR5" s="14">
        <f t="shared" si="37"/>
        <v>0.32382862583759309</v>
      </c>
    </row>
    <row r="6" spans="1:44" x14ac:dyDescent="0.2">
      <c r="A6" s="17" t="s">
        <v>53</v>
      </c>
      <c r="B6" s="18">
        <f t="shared" si="0"/>
        <v>0.56255151752443078</v>
      </c>
      <c r="C6" s="19">
        <f t="shared" ref="C6:C11" si="42">1-B6</f>
        <v>0.43744848247556922</v>
      </c>
      <c r="D6" s="18">
        <f t="shared" si="1"/>
        <v>0.59447151668747555</v>
      </c>
      <c r="E6" s="19">
        <f t="shared" si="2"/>
        <v>0.40552848331252445</v>
      </c>
      <c r="F6" s="18">
        <f t="shared" si="3"/>
        <v>0.62218530688113338</v>
      </c>
      <c r="G6" s="19">
        <f t="shared" si="4"/>
        <v>0.37781469311886656</v>
      </c>
      <c r="H6" s="18">
        <f t="shared" si="5"/>
        <v>0.55607037364780665</v>
      </c>
      <c r="I6" s="19">
        <f t="shared" si="6"/>
        <v>0.44392962635219346</v>
      </c>
      <c r="J6" s="18">
        <f t="shared" si="7"/>
        <v>0.59073923557550767</v>
      </c>
      <c r="K6" s="19">
        <f t="shared" si="8"/>
        <v>0.40926076442449238</v>
      </c>
      <c r="L6" s="18">
        <f t="shared" si="9"/>
        <v>0.57382036144035331</v>
      </c>
      <c r="M6" s="19">
        <f t="shared" si="10"/>
        <v>0.42617963855964669</v>
      </c>
      <c r="N6" s="18"/>
      <c r="O6" s="19"/>
      <c r="P6" s="18">
        <f t="shared" si="13"/>
        <v>0.5874665795810865</v>
      </c>
      <c r="Q6" s="19">
        <f t="shared" si="14"/>
        <v>0.4125334204189135</v>
      </c>
      <c r="R6" s="18">
        <f t="shared" si="38"/>
        <v>0.60284181142681814</v>
      </c>
      <c r="S6" s="19">
        <f t="shared" si="39"/>
        <v>0.3971581885731818</v>
      </c>
      <c r="T6" s="18">
        <f t="shared" si="15"/>
        <v>0.58236900119298152</v>
      </c>
      <c r="U6" s="19">
        <f t="shared" si="16"/>
        <v>0.41763099880701843</v>
      </c>
      <c r="V6" s="20">
        <f t="shared" si="17"/>
        <v>0.5913506227248384</v>
      </c>
      <c r="W6" s="21">
        <f t="shared" si="40"/>
        <v>8.4084535902023694E-2</v>
      </c>
      <c r="X6" s="19">
        <f t="shared" si="41"/>
        <v>0.32456484137313785</v>
      </c>
      <c r="Y6" s="18">
        <f t="shared" si="18"/>
        <v>0.5379402577502459</v>
      </c>
      <c r="Z6" s="19">
        <f t="shared" si="19"/>
        <v>0.46205974224975405</v>
      </c>
      <c r="AA6" s="18">
        <f t="shared" si="20"/>
        <v>0.51544512735417636</v>
      </c>
      <c r="AB6" s="19">
        <f t="shared" si="21"/>
        <v>0.48455487264582359</v>
      </c>
      <c r="AC6" s="18">
        <f t="shared" si="22"/>
        <v>0.55856158759249797</v>
      </c>
      <c r="AD6" s="19">
        <f t="shared" si="23"/>
        <v>0.44143841240750209</v>
      </c>
      <c r="AE6" s="18">
        <f t="shared" si="24"/>
        <v>0.52202944503630933</v>
      </c>
      <c r="AF6" s="19">
        <f t="shared" si="25"/>
        <v>0.47797055496369073</v>
      </c>
      <c r="AG6" s="18">
        <f t="shared" si="26"/>
        <v>0.62000448716255341</v>
      </c>
      <c r="AH6" s="19">
        <f t="shared" si="27"/>
        <v>0.37999551283744654</v>
      </c>
      <c r="AI6" s="18">
        <f t="shared" si="28"/>
        <v>0.6451982665374405</v>
      </c>
      <c r="AJ6" s="19">
        <f t="shared" si="29"/>
        <v>0.3548017334625595</v>
      </c>
      <c r="AK6" s="18">
        <f t="shared" si="30"/>
        <v>0.55465741718443151</v>
      </c>
      <c r="AL6" s="19">
        <f t="shared" si="31"/>
        <v>0.44534258281556843</v>
      </c>
      <c r="AM6" s="18">
        <f t="shared" si="32"/>
        <v>0.52792975286361565</v>
      </c>
      <c r="AN6" s="19">
        <f t="shared" si="33"/>
        <v>0.4720702471363844</v>
      </c>
      <c r="AO6" s="18">
        <f t="shared" si="34"/>
        <v>0.57616903003187758</v>
      </c>
      <c r="AP6" s="19">
        <f t="shared" si="35"/>
        <v>0.42383096996812242</v>
      </c>
      <c r="AQ6" s="18">
        <f t="shared" si="36"/>
        <v>0.5637232756114039</v>
      </c>
      <c r="AR6" s="19">
        <f t="shared" si="37"/>
        <v>0.43627672438859599</v>
      </c>
    </row>
    <row r="7" spans="1:44" x14ac:dyDescent="0.2">
      <c r="A7" s="22" t="s">
        <v>54</v>
      </c>
      <c r="B7" s="18">
        <f t="shared" si="0"/>
        <v>0.46334450756861356</v>
      </c>
      <c r="C7" s="19">
        <f t="shared" si="42"/>
        <v>0.53665549243138644</v>
      </c>
      <c r="D7" s="18">
        <f t="shared" si="1"/>
        <v>0.46912212604195291</v>
      </c>
      <c r="E7" s="19">
        <f t="shared" si="2"/>
        <v>0.53087787395804709</v>
      </c>
      <c r="F7" s="18">
        <f t="shared" si="3"/>
        <v>0.49267181091909062</v>
      </c>
      <c r="G7" s="19">
        <f t="shared" si="4"/>
        <v>0.50732818908090938</v>
      </c>
      <c r="H7" s="18">
        <f t="shared" si="5"/>
        <v>0.44569036703624182</v>
      </c>
      <c r="I7" s="19">
        <f t="shared" si="6"/>
        <v>0.55430963296375824</v>
      </c>
      <c r="J7" s="18">
        <f t="shared" si="7"/>
        <v>0.43493336586258424</v>
      </c>
      <c r="K7" s="19">
        <f t="shared" si="8"/>
        <v>0.56506663413741576</v>
      </c>
      <c r="L7" s="18">
        <f t="shared" si="9"/>
        <v>0.47238132747539291</v>
      </c>
      <c r="M7" s="19">
        <f t="shared" si="10"/>
        <v>0.52761867252460704</v>
      </c>
      <c r="N7" s="18">
        <f t="shared" si="11"/>
        <v>0.46851573979042727</v>
      </c>
      <c r="O7" s="19">
        <f t="shared" si="12"/>
        <v>0.53148426020957273</v>
      </c>
      <c r="P7" s="18"/>
      <c r="Q7" s="19"/>
      <c r="R7" s="18">
        <f t="shared" si="38"/>
        <v>0.54479618492134574</v>
      </c>
      <c r="S7" s="19">
        <f t="shared" si="39"/>
        <v>0.45520381507865426</v>
      </c>
      <c r="T7" s="18">
        <f t="shared" si="15"/>
        <v>0.46996376137355922</v>
      </c>
      <c r="U7" s="19">
        <f t="shared" si="16"/>
        <v>0.53003623862644078</v>
      </c>
      <c r="V7" s="20">
        <f t="shared" si="17"/>
        <v>0.48988984590247442</v>
      </c>
      <c r="W7" s="21">
        <f t="shared" si="40"/>
        <v>0.19528057707281013</v>
      </c>
      <c r="X7" s="19">
        <f t="shared" si="41"/>
        <v>0.31482957702471559</v>
      </c>
      <c r="Y7" s="18">
        <f t="shared" si="18"/>
        <v>0.47075626477397181</v>
      </c>
      <c r="Z7" s="19">
        <f t="shared" si="19"/>
        <v>0.52924373522602819</v>
      </c>
      <c r="AA7" s="18">
        <f t="shared" si="20"/>
        <v>0.4055468147639878</v>
      </c>
      <c r="AB7" s="19">
        <f t="shared" si="21"/>
        <v>0.5944531852360122</v>
      </c>
      <c r="AC7" s="18">
        <f t="shared" si="22"/>
        <v>0.45039947654687712</v>
      </c>
      <c r="AD7" s="19">
        <f t="shared" si="23"/>
        <v>0.54960052345312282</v>
      </c>
      <c r="AE7" s="18">
        <f t="shared" si="24"/>
        <v>0.43928996261013475</v>
      </c>
      <c r="AF7" s="19">
        <f t="shared" si="25"/>
        <v>0.56071003738986525</v>
      </c>
      <c r="AG7" s="18">
        <f t="shared" si="26"/>
        <v>0.52207410596900461</v>
      </c>
      <c r="AH7" s="19">
        <f t="shared" si="27"/>
        <v>0.47792589403099545</v>
      </c>
      <c r="AI7" s="18">
        <f t="shared" si="28"/>
        <v>0.59062057501654897</v>
      </c>
      <c r="AJ7" s="19">
        <f t="shared" si="29"/>
        <v>0.40937942498345098</v>
      </c>
      <c r="AK7" s="18">
        <f t="shared" si="30"/>
        <v>0.49246482833185579</v>
      </c>
      <c r="AL7" s="19">
        <f t="shared" si="31"/>
        <v>0.50753517166814432</v>
      </c>
      <c r="AM7" s="18">
        <f t="shared" si="32"/>
        <v>0.45595062841777828</v>
      </c>
      <c r="AN7" s="19">
        <f t="shared" si="33"/>
        <v>0.54404937158222166</v>
      </c>
      <c r="AO7" s="18">
        <f t="shared" si="34"/>
        <v>0.5046396495276988</v>
      </c>
      <c r="AP7" s="19">
        <f t="shared" si="35"/>
        <v>0.49536035047230126</v>
      </c>
      <c r="AQ7" s="18">
        <f t="shared" si="36"/>
        <v>0.50314813221781873</v>
      </c>
      <c r="AR7" s="19">
        <f t="shared" si="37"/>
        <v>0.49685186778218121</v>
      </c>
    </row>
    <row r="8" spans="1:44" x14ac:dyDescent="0.2">
      <c r="A8" s="23" t="s">
        <v>55</v>
      </c>
      <c r="B8" s="18">
        <f t="shared" si="0"/>
        <v>0.37472673402683154</v>
      </c>
      <c r="C8" s="19">
        <f t="shared" si="42"/>
        <v>0.62527326597316846</v>
      </c>
      <c r="D8" s="18">
        <f t="shared" si="1"/>
        <v>0.40141473544504386</v>
      </c>
      <c r="E8" s="19">
        <f t="shared" si="2"/>
        <v>0.5985852645549562</v>
      </c>
      <c r="F8" s="18">
        <f t="shared" si="3"/>
        <v>0.42664676188131001</v>
      </c>
      <c r="G8" s="19">
        <f t="shared" si="4"/>
        <v>0.57335323811868999</v>
      </c>
      <c r="H8" s="18">
        <f t="shared" si="5"/>
        <v>0.35365686655623157</v>
      </c>
      <c r="I8" s="19">
        <f t="shared" si="6"/>
        <v>0.64634313344376837</v>
      </c>
      <c r="J8" s="18">
        <f t="shared" si="7"/>
        <v>0.38611934709612467</v>
      </c>
      <c r="K8" s="19">
        <f t="shared" si="8"/>
        <v>0.61388065290387528</v>
      </c>
      <c r="L8" s="18">
        <f t="shared" si="9"/>
        <v>0.38558863902116625</v>
      </c>
      <c r="M8" s="19">
        <f t="shared" si="10"/>
        <v>0.61441136097883375</v>
      </c>
      <c r="N8" s="18"/>
      <c r="O8" s="19"/>
      <c r="P8" s="18">
        <f t="shared" si="13"/>
        <v>0</v>
      </c>
      <c r="Q8" s="19">
        <f t="shared" si="14"/>
        <v>1</v>
      </c>
      <c r="R8" s="18">
        <f t="shared" si="38"/>
        <v>0.46907605433807481</v>
      </c>
      <c r="S8" s="19">
        <f t="shared" si="39"/>
        <v>0.53092394566192525</v>
      </c>
      <c r="T8" s="18">
        <f t="shared" si="15"/>
        <v>0.38915027267544106</v>
      </c>
      <c r="U8" s="19">
        <f t="shared" si="16"/>
        <v>0.61084972732455889</v>
      </c>
      <c r="V8" s="18">
        <f t="shared" si="17"/>
        <v>0.40363844110541658</v>
      </c>
      <c r="W8" s="21">
        <f t="shared" si="40"/>
        <v>0.12592009304675644</v>
      </c>
      <c r="X8" s="24">
        <f t="shared" si="41"/>
        <v>0.47044146584782698</v>
      </c>
      <c r="Y8" s="18">
        <f t="shared" si="18"/>
        <v>0.34028118323652867</v>
      </c>
      <c r="Z8" s="19">
        <f t="shared" si="19"/>
        <v>0.65971881676347133</v>
      </c>
      <c r="AA8" s="18">
        <f t="shared" si="20"/>
        <v>0.32928090514318059</v>
      </c>
      <c r="AB8" s="19">
        <f t="shared" si="21"/>
        <v>0.67071909485681946</v>
      </c>
      <c r="AC8" s="18">
        <f t="shared" si="22"/>
        <v>0.38028947472500796</v>
      </c>
      <c r="AD8" s="19">
        <f t="shared" si="23"/>
        <v>0.61971052527499204</v>
      </c>
      <c r="AE8" s="18">
        <f t="shared" si="24"/>
        <v>0.34054869730940668</v>
      </c>
      <c r="AF8" s="19">
        <f t="shared" si="25"/>
        <v>0.65945130269059327</v>
      </c>
      <c r="AG8" s="18">
        <f t="shared" si="26"/>
        <v>0.4383361936729866</v>
      </c>
      <c r="AH8" s="19">
        <f t="shared" si="27"/>
        <v>0.56166380632701329</v>
      </c>
      <c r="AI8" s="18">
        <f t="shared" si="28"/>
        <v>0.48691169139804519</v>
      </c>
      <c r="AJ8" s="19">
        <f t="shared" si="29"/>
        <v>0.51308830860195476</v>
      </c>
      <c r="AK8" s="18">
        <f t="shared" si="30"/>
        <v>0.38276253829720769</v>
      </c>
      <c r="AL8" s="19">
        <f t="shared" si="31"/>
        <v>0.61723746170279226</v>
      </c>
      <c r="AM8" s="18">
        <f t="shared" si="32"/>
        <v>0.35176941034287962</v>
      </c>
      <c r="AN8" s="19">
        <f t="shared" si="33"/>
        <v>0.64823058965712033</v>
      </c>
      <c r="AO8" s="18">
        <f t="shared" si="34"/>
        <v>0.39512617621355295</v>
      </c>
      <c r="AP8" s="19">
        <f t="shared" si="35"/>
        <v>0.60487382378644705</v>
      </c>
      <c r="AQ8" s="18">
        <f t="shared" si="36"/>
        <v>0.39113808035030034</v>
      </c>
      <c r="AR8" s="19">
        <f t="shared" si="37"/>
        <v>0.60886191964969971</v>
      </c>
    </row>
    <row r="9" spans="1:44" x14ac:dyDescent="0.2">
      <c r="A9" s="25" t="s">
        <v>56</v>
      </c>
      <c r="B9" s="18">
        <f t="shared" si="0"/>
        <v>0.36395761862144205</v>
      </c>
      <c r="C9" s="19">
        <f t="shared" si="42"/>
        <v>0.63604238137855795</v>
      </c>
      <c r="D9" s="18">
        <f t="shared" si="1"/>
        <v>0.39317602619902298</v>
      </c>
      <c r="E9" s="19">
        <f t="shared" si="2"/>
        <v>0.60682397380097697</v>
      </c>
      <c r="F9" s="18">
        <f t="shared" si="3"/>
        <v>0.40315421634071619</v>
      </c>
      <c r="G9" s="19">
        <f t="shared" si="4"/>
        <v>0.59684578365928376</v>
      </c>
      <c r="H9" s="18">
        <f t="shared" si="5"/>
        <v>0.32876654512424003</v>
      </c>
      <c r="I9" s="19">
        <f t="shared" si="6"/>
        <v>0.67123345487576003</v>
      </c>
      <c r="J9" s="26">
        <f t="shared" si="7"/>
        <v>0</v>
      </c>
      <c r="K9" s="27">
        <f t="shared" si="8"/>
        <v>1</v>
      </c>
      <c r="L9" s="18">
        <f t="shared" si="9"/>
        <v>0.38255021533654843</v>
      </c>
      <c r="M9" s="19">
        <f t="shared" si="10"/>
        <v>0.61744978466345157</v>
      </c>
      <c r="N9" s="18">
        <f t="shared" si="11"/>
        <v>0</v>
      </c>
      <c r="O9" s="19">
        <f t="shared" si="12"/>
        <v>1</v>
      </c>
      <c r="P9" s="18"/>
      <c r="Q9" s="19"/>
      <c r="R9" s="18">
        <f t="shared" si="38"/>
        <v>0.50269943803314909</v>
      </c>
      <c r="S9" s="19">
        <f t="shared" si="39"/>
        <v>0.49730056196685091</v>
      </c>
      <c r="T9" s="18">
        <f t="shared" si="15"/>
        <v>0.36552156413210024</v>
      </c>
      <c r="U9" s="19">
        <f t="shared" si="16"/>
        <v>0.63447843586789976</v>
      </c>
      <c r="V9" s="18">
        <f t="shared" si="17"/>
        <v>0.38092916278969452</v>
      </c>
      <c r="W9" s="21">
        <f t="shared" si="40"/>
        <v>0.18527750275799298</v>
      </c>
      <c r="X9" s="24">
        <f t="shared" si="41"/>
        <v>0.43379333445231255</v>
      </c>
      <c r="Y9" s="18">
        <f t="shared" si="18"/>
        <v>0.32097925859299448</v>
      </c>
      <c r="Z9" s="19">
        <f t="shared" si="19"/>
        <v>0.67902074140700563</v>
      </c>
      <c r="AA9" s="18">
        <f t="shared" si="20"/>
        <v>0.30057867376900338</v>
      </c>
      <c r="AB9" s="19">
        <f t="shared" si="21"/>
        <v>0.69942132623099662</v>
      </c>
      <c r="AC9" s="18">
        <f t="shared" si="22"/>
        <v>0.3627975506328906</v>
      </c>
      <c r="AD9" s="19">
        <f t="shared" si="23"/>
        <v>0.63720244936710946</v>
      </c>
      <c r="AE9" s="18">
        <f t="shared" si="24"/>
        <v>0.34138392152133057</v>
      </c>
      <c r="AF9" s="19">
        <f t="shared" si="25"/>
        <v>0.65861607847866954</v>
      </c>
      <c r="AG9" s="18">
        <f t="shared" si="26"/>
        <v>0.40631524485477444</v>
      </c>
      <c r="AH9" s="19">
        <f t="shared" si="27"/>
        <v>0.59368475514522556</v>
      </c>
      <c r="AI9" s="18">
        <f t="shared" si="28"/>
        <v>0.42371657324441048</v>
      </c>
      <c r="AJ9" s="19">
        <f t="shared" si="29"/>
        <v>0.57628342675558952</v>
      </c>
      <c r="AK9" s="18">
        <f t="shared" si="30"/>
        <v>0.36791949661558709</v>
      </c>
      <c r="AL9" s="19">
        <f t="shared" si="31"/>
        <v>0.63208050338441291</v>
      </c>
      <c r="AM9" s="18">
        <f t="shared" si="32"/>
        <v>0.27965116345991214</v>
      </c>
      <c r="AN9" s="19">
        <f t="shared" si="33"/>
        <v>0.72034883654008786</v>
      </c>
      <c r="AO9" s="18">
        <f t="shared" si="34"/>
        <v>0.38687436297526295</v>
      </c>
      <c r="AP9" s="19">
        <f t="shared" si="35"/>
        <v>0.6131256370247371</v>
      </c>
      <c r="AQ9" s="18">
        <f t="shared" si="36"/>
        <v>0.35090622402012994</v>
      </c>
      <c r="AR9" s="19">
        <f t="shared" si="37"/>
        <v>0.64909377597987006</v>
      </c>
    </row>
    <row r="10" spans="1:44" x14ac:dyDescent="0.2">
      <c r="A10" s="28" t="s">
        <v>57</v>
      </c>
      <c r="B10" s="18">
        <f t="shared" si="0"/>
        <v>0.4895338831593028</v>
      </c>
      <c r="C10" s="19">
        <f t="shared" si="42"/>
        <v>0.5104661168406972</v>
      </c>
      <c r="D10" s="18">
        <f t="shared" si="1"/>
        <v>0.52581096574533559</v>
      </c>
      <c r="E10" s="19">
        <f t="shared" si="2"/>
        <v>0.47418903425466435</v>
      </c>
      <c r="F10" s="18">
        <f t="shared" si="3"/>
        <v>0.54418276346720729</v>
      </c>
      <c r="G10" s="19">
        <f t="shared" si="4"/>
        <v>0.45581723653279271</v>
      </c>
      <c r="H10" s="18">
        <f t="shared" si="5"/>
        <v>0.46041636019481635</v>
      </c>
      <c r="I10" s="19">
        <f t="shared" si="6"/>
        <v>0.53958363980518376</v>
      </c>
      <c r="J10" s="18">
        <f t="shared" si="7"/>
        <v>0.48909076743280094</v>
      </c>
      <c r="K10" s="19">
        <f t="shared" si="8"/>
        <v>0.51090923256719911</v>
      </c>
      <c r="L10" s="18">
        <f t="shared" si="9"/>
        <v>0.51204883403745716</v>
      </c>
      <c r="M10" s="19">
        <f t="shared" si="10"/>
        <v>0.48795116596254284</v>
      </c>
      <c r="N10" s="18"/>
      <c r="O10" s="19"/>
      <c r="P10" s="18"/>
      <c r="Q10" s="19"/>
      <c r="R10" s="18">
        <f t="shared" si="38"/>
        <v>0.52834070549155177</v>
      </c>
      <c r="S10" s="19">
        <f t="shared" si="39"/>
        <v>0.47165929450844812</v>
      </c>
      <c r="T10" s="18">
        <f t="shared" si="15"/>
        <v>0.49940499074432226</v>
      </c>
      <c r="U10" s="19">
        <f t="shared" si="16"/>
        <v>0.50059500925567768</v>
      </c>
      <c r="V10" s="20">
        <f t="shared" si="17"/>
        <v>0.50873658930448606</v>
      </c>
      <c r="W10" s="21">
        <f t="shared" si="40"/>
        <v>8.3566562291587446E-2</v>
      </c>
      <c r="X10" s="19">
        <f t="shared" si="41"/>
        <v>0.40769684840392656</v>
      </c>
      <c r="Y10" s="18">
        <f t="shared" si="18"/>
        <v>0.44843199254638133</v>
      </c>
      <c r="Z10" s="19">
        <f t="shared" si="19"/>
        <v>0.55156800745361867</v>
      </c>
      <c r="AA10" s="18">
        <f t="shared" si="20"/>
        <v>0.41480120849878782</v>
      </c>
      <c r="AB10" s="19">
        <f t="shared" si="21"/>
        <v>0.58519879150121212</v>
      </c>
      <c r="AC10" s="18">
        <f t="shared" si="22"/>
        <v>0.48107313372802768</v>
      </c>
      <c r="AD10" s="19">
        <f t="shared" si="23"/>
        <v>0.51892686627197226</v>
      </c>
      <c r="AE10" s="18">
        <f t="shared" si="24"/>
        <v>0.44966567886488501</v>
      </c>
      <c r="AF10" s="19">
        <f t="shared" si="25"/>
        <v>0.55033432113511493</v>
      </c>
      <c r="AG10" s="18">
        <f t="shared" si="26"/>
        <v>0.5455139952388175</v>
      </c>
      <c r="AH10" s="19">
        <f t="shared" si="27"/>
        <v>0.4544860047611825</v>
      </c>
      <c r="AI10" s="18">
        <f t="shared" si="28"/>
        <v>0.57835517410237414</v>
      </c>
      <c r="AJ10" s="19">
        <f t="shared" si="29"/>
        <v>0.42164482589762592</v>
      </c>
      <c r="AK10" s="18">
        <f t="shared" si="30"/>
        <v>0.45830589206015138</v>
      </c>
      <c r="AL10" s="19">
        <f t="shared" si="31"/>
        <v>0.54169410793984862</v>
      </c>
      <c r="AM10" s="18">
        <f t="shared" si="32"/>
        <v>0.43003530156120323</v>
      </c>
      <c r="AN10" s="19">
        <f t="shared" si="33"/>
        <v>0.56996469843879671</v>
      </c>
      <c r="AO10" s="18">
        <f t="shared" si="34"/>
        <v>0.4926283357542246</v>
      </c>
      <c r="AP10" s="19">
        <f t="shared" si="35"/>
        <v>0.50737166424577551</v>
      </c>
      <c r="AQ10" s="18">
        <f t="shared" si="36"/>
        <v>0.47995155924538735</v>
      </c>
      <c r="AR10" s="19">
        <f t="shared" si="37"/>
        <v>0.52004844075461276</v>
      </c>
    </row>
    <row r="11" spans="1:44" x14ac:dyDescent="0.2">
      <c r="A11" s="29" t="s">
        <v>58</v>
      </c>
      <c r="B11" s="8">
        <f t="shared" si="0"/>
        <v>0.53791288434804696</v>
      </c>
      <c r="C11" s="9">
        <f t="shared" si="42"/>
        <v>0.46208711565195304</v>
      </c>
      <c r="D11" s="8">
        <f t="shared" si="1"/>
        <v>0.57617237380927921</v>
      </c>
      <c r="E11" s="9">
        <f t="shared" si="2"/>
        <v>0.42382762619072084</v>
      </c>
      <c r="F11" s="8">
        <f t="shared" si="3"/>
        <v>0.58491812679594346</v>
      </c>
      <c r="G11" s="9">
        <f t="shared" si="4"/>
        <v>0.4150818732040566</v>
      </c>
      <c r="H11" s="8">
        <f t="shared" si="5"/>
        <v>0.50920607654052841</v>
      </c>
      <c r="I11" s="9">
        <f t="shared" si="6"/>
        <v>0.49079392345947165</v>
      </c>
      <c r="J11" s="8">
        <f t="shared" si="7"/>
        <v>0.56748132343885094</v>
      </c>
      <c r="K11" s="9">
        <f t="shared" si="8"/>
        <v>0.43251867656114901</v>
      </c>
      <c r="L11" s="8">
        <f t="shared" si="9"/>
        <v>0.56260892881083258</v>
      </c>
      <c r="M11" s="9">
        <f t="shared" si="10"/>
        <v>0.43739107118916742</v>
      </c>
      <c r="N11" s="8">
        <f t="shared" si="11"/>
        <v>0.56337272499233537</v>
      </c>
      <c r="O11" s="9">
        <f t="shared" si="12"/>
        <v>0.43662727500766463</v>
      </c>
      <c r="P11" s="8"/>
      <c r="Q11" s="9"/>
      <c r="R11" s="8">
        <f t="shared" si="38"/>
        <v>0.58008034846107248</v>
      </c>
      <c r="S11" s="9">
        <f t="shared" si="39"/>
        <v>0.41991965153892752</v>
      </c>
      <c r="T11" s="8">
        <f t="shared" si="15"/>
        <v>0.54705005384791627</v>
      </c>
      <c r="U11" s="9">
        <f t="shared" si="16"/>
        <v>0.45294994615208373</v>
      </c>
      <c r="V11" s="11">
        <f t="shared" si="17"/>
        <v>0.53417780745233456</v>
      </c>
      <c r="W11" s="10">
        <f t="shared" si="40"/>
        <v>7.1886100129844754E-2</v>
      </c>
      <c r="X11" s="9">
        <f t="shared" si="41"/>
        <v>0.39393609241782074</v>
      </c>
      <c r="Y11" s="8">
        <f t="shared" si="18"/>
        <v>0.49790014873849475</v>
      </c>
      <c r="Z11" s="9">
        <f t="shared" si="19"/>
        <v>0.50209985126150525</v>
      </c>
      <c r="AA11" s="8">
        <f t="shared" si="20"/>
        <v>0.46733416652831028</v>
      </c>
      <c r="AB11" s="9">
        <f t="shared" si="21"/>
        <v>0.53266583347168972</v>
      </c>
      <c r="AC11" s="8">
        <f t="shared" si="22"/>
        <v>0.53169495001559519</v>
      </c>
      <c r="AD11" s="9">
        <f t="shared" si="23"/>
        <v>0.46830504998440481</v>
      </c>
      <c r="AE11" s="8">
        <f t="shared" si="24"/>
        <v>0.50114391272891734</v>
      </c>
      <c r="AF11" s="9">
        <f t="shared" si="25"/>
        <v>0.4988560872710826</v>
      </c>
      <c r="AG11" s="8">
        <f t="shared" si="26"/>
        <v>0.59771632463226898</v>
      </c>
      <c r="AH11" s="9">
        <f t="shared" si="27"/>
        <v>0.40228367536773102</v>
      </c>
      <c r="AI11" s="8">
        <f t="shared" si="28"/>
        <v>0.6213951926579071</v>
      </c>
      <c r="AJ11" s="9">
        <f t="shared" si="29"/>
        <v>0.37860480734209279</v>
      </c>
      <c r="AK11" s="8">
        <f t="shared" si="30"/>
        <v>0.52141765648215366</v>
      </c>
      <c r="AL11" s="9">
        <f t="shared" si="31"/>
        <v>0.4785823435178464</v>
      </c>
      <c r="AM11" s="8">
        <f t="shared" si="32"/>
        <v>0.49126462396674692</v>
      </c>
      <c r="AN11" s="9">
        <f t="shared" si="33"/>
        <v>0.50873537603325303</v>
      </c>
      <c r="AO11" s="8">
        <f t="shared" si="34"/>
        <v>0.55064335435315692</v>
      </c>
      <c r="AP11" s="9">
        <f t="shared" si="35"/>
        <v>0.44935664564684308</v>
      </c>
      <c r="AQ11" s="8">
        <f t="shared" si="36"/>
        <v>0.54200396189118449</v>
      </c>
      <c r="AR11" s="9">
        <f t="shared" si="37"/>
        <v>0.45799603810881556</v>
      </c>
    </row>
    <row r="12" spans="1:44" x14ac:dyDescent="0.2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1"/>
      <c r="S12" s="31"/>
      <c r="T12" s="30"/>
      <c r="U12" s="30"/>
      <c r="V12" s="31"/>
      <c r="W12" s="31"/>
      <c r="X12" s="31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">
      <c r="A13" s="1" t="s">
        <v>59</v>
      </c>
      <c r="D13" s="32">
        <f t="shared" ref="D13:AR13" si="43">SUM(D14:D20)</f>
        <v>1322998</v>
      </c>
      <c r="E13" s="30">
        <f t="shared" si="43"/>
        <v>1185050</v>
      </c>
      <c r="F13" s="32">
        <f t="shared" si="43"/>
        <v>1288135</v>
      </c>
      <c r="G13" s="30">
        <f t="shared" si="43"/>
        <v>1073340</v>
      </c>
      <c r="H13" s="32">
        <f t="shared" si="43"/>
        <v>1001725.0000099998</v>
      </c>
      <c r="I13" s="30">
        <f t="shared" si="43"/>
        <v>1101256</v>
      </c>
      <c r="J13" s="32">
        <f t="shared" si="43"/>
        <v>1080153</v>
      </c>
      <c r="K13" s="30">
        <f t="shared" si="43"/>
        <v>1143796</v>
      </c>
      <c r="L13" s="33">
        <f t="shared" si="43"/>
        <v>1092164</v>
      </c>
      <c r="M13" s="34">
        <f t="shared" si="43"/>
        <v>1023658</v>
      </c>
      <c r="N13" s="33">
        <f t="shared" si="43"/>
        <v>311892</v>
      </c>
      <c r="O13" s="34">
        <f t="shared" si="43"/>
        <v>492145</v>
      </c>
      <c r="P13" s="33">
        <f t="shared" si="43"/>
        <v>221264</v>
      </c>
      <c r="Q13" s="34">
        <f t="shared" si="43"/>
        <v>374365</v>
      </c>
      <c r="R13" s="33">
        <f t="shared" si="43"/>
        <v>1383139.9999899999</v>
      </c>
      <c r="S13" s="34">
        <f t="shared" si="43"/>
        <v>1116893.9999899999</v>
      </c>
      <c r="T13" s="33">
        <f t="shared" si="43"/>
        <v>854685.00002000015</v>
      </c>
      <c r="U13" s="35">
        <f t="shared" si="43"/>
        <v>824788.99994999997</v>
      </c>
      <c r="V13" s="33">
        <f t="shared" si="43"/>
        <v>915436.00000999996</v>
      </c>
      <c r="W13" s="35">
        <f t="shared" si="43"/>
        <v>199792</v>
      </c>
      <c r="X13" s="35">
        <f t="shared" si="43"/>
        <v>652375.99999000004</v>
      </c>
      <c r="Y13" s="33">
        <f t="shared" si="43"/>
        <v>755522.00005999999</v>
      </c>
      <c r="Z13" s="35">
        <f t="shared" si="43"/>
        <v>852818.0001699999</v>
      </c>
      <c r="AA13" s="33">
        <f t="shared" si="43"/>
        <v>746318.00005000003</v>
      </c>
      <c r="AB13" s="35">
        <f t="shared" si="43"/>
        <v>962530.9999099999</v>
      </c>
      <c r="AC13" s="33">
        <f t="shared" si="43"/>
        <v>842877.00000999996</v>
      </c>
      <c r="AD13" s="35">
        <f t="shared" si="43"/>
        <v>866933.99991999997</v>
      </c>
      <c r="AE13" s="33">
        <f t="shared" si="43"/>
        <v>729554.99994000001</v>
      </c>
      <c r="AF13" s="35">
        <f t="shared" si="43"/>
        <v>838939.00005000003</v>
      </c>
      <c r="AG13" s="33">
        <f t="shared" si="43"/>
        <v>1231049.0001000001</v>
      </c>
      <c r="AH13" s="35">
        <f t="shared" si="43"/>
        <v>990783.99994000001</v>
      </c>
      <c r="AI13" s="33">
        <f t="shared" si="43"/>
        <v>888095.99991000001</v>
      </c>
      <c r="AJ13" s="35">
        <f t="shared" si="43"/>
        <v>625885.99991000001</v>
      </c>
      <c r="AK13" s="33">
        <f t="shared" si="43"/>
        <v>748532.00000999996</v>
      </c>
      <c r="AL13" s="35">
        <f t="shared" si="43"/>
        <v>772402.99992000009</v>
      </c>
      <c r="AM13" s="33">
        <f t="shared" si="43"/>
        <v>651485.99998000008</v>
      </c>
      <c r="AN13" s="35">
        <f t="shared" si="43"/>
        <v>789009.99997999996</v>
      </c>
      <c r="AO13" s="33">
        <f t="shared" si="43"/>
        <v>770403.00010999991</v>
      </c>
      <c r="AP13" s="35">
        <f t="shared" si="43"/>
        <v>730717.99991999997</v>
      </c>
      <c r="AQ13" s="33">
        <f t="shared" si="43"/>
        <v>637157.99992999993</v>
      </c>
      <c r="AR13" s="34">
        <f t="shared" si="43"/>
        <v>631344.00008000003</v>
      </c>
    </row>
    <row r="14" spans="1:44" x14ac:dyDescent="0.2">
      <c r="A14" s="12" t="s">
        <v>52</v>
      </c>
      <c r="D14" s="36">
        <v>254400</v>
      </c>
      <c r="E14" s="37">
        <v>106334</v>
      </c>
      <c r="F14" s="36">
        <v>238267</v>
      </c>
      <c r="G14" s="38">
        <v>92818</v>
      </c>
      <c r="H14" s="39">
        <v>192036.01579999999</v>
      </c>
      <c r="I14" s="40">
        <v>102047.1007</v>
      </c>
      <c r="J14" s="39">
        <v>237579</v>
      </c>
      <c r="K14" s="40">
        <v>93217</v>
      </c>
      <c r="L14" s="39">
        <v>215385</v>
      </c>
      <c r="M14" s="41">
        <v>92689</v>
      </c>
      <c r="N14" s="39"/>
      <c r="O14" s="41"/>
      <c r="P14" s="39"/>
      <c r="Q14" s="41"/>
      <c r="R14" s="39">
        <v>219294.62495999999</v>
      </c>
      <c r="S14" s="41">
        <v>127448.79418</v>
      </c>
      <c r="T14" s="39">
        <v>157753.59289999999</v>
      </c>
      <c r="U14" s="40">
        <v>69917.672349999993</v>
      </c>
      <c r="V14" s="39">
        <v>166097.00258999999</v>
      </c>
      <c r="W14" s="40">
        <v>11650.86702</v>
      </c>
      <c r="X14" s="40">
        <v>59710.379330000003</v>
      </c>
      <c r="Y14" s="39">
        <v>142787.29209999999</v>
      </c>
      <c r="Z14" s="40">
        <v>74998.141369999998</v>
      </c>
      <c r="AA14" s="39">
        <v>140233.1238</v>
      </c>
      <c r="AB14" s="40">
        <v>89489.522509999995</v>
      </c>
      <c r="AC14" s="39">
        <v>156024.63870000001</v>
      </c>
      <c r="AD14" s="40">
        <v>74548.531419999999</v>
      </c>
      <c r="AE14" s="39">
        <v>138603.85550000001</v>
      </c>
      <c r="AF14" s="40">
        <v>72721.550350000005</v>
      </c>
      <c r="AG14" s="39">
        <v>227965.78400000001</v>
      </c>
      <c r="AH14" s="40">
        <v>88302.533039999995</v>
      </c>
      <c r="AI14" s="39">
        <v>145364.8732</v>
      </c>
      <c r="AJ14" s="40">
        <v>50417.495150000002</v>
      </c>
      <c r="AK14" s="39">
        <v>128692.454</v>
      </c>
      <c r="AL14" s="40">
        <v>68790.528189999997</v>
      </c>
      <c r="AM14" s="39">
        <v>114377.4427</v>
      </c>
      <c r="AN14" s="40">
        <v>71738.539579999997</v>
      </c>
      <c r="AO14" s="39">
        <v>130986.2193</v>
      </c>
      <c r="AP14" s="40">
        <v>63416.14731</v>
      </c>
      <c r="AQ14" s="39">
        <v>111421.99370000001</v>
      </c>
      <c r="AR14" s="41">
        <v>53361.666120000002</v>
      </c>
    </row>
    <row r="15" spans="1:44" x14ac:dyDescent="0.2">
      <c r="A15" s="17" t="s">
        <v>53</v>
      </c>
      <c r="D15" s="5">
        <v>255209</v>
      </c>
      <c r="E15" s="6">
        <v>174095</v>
      </c>
      <c r="F15" s="5">
        <v>255063</v>
      </c>
      <c r="G15">
        <v>154884</v>
      </c>
      <c r="H15" s="42">
        <v>204068.807</v>
      </c>
      <c r="I15" s="43">
        <v>162914.9718</v>
      </c>
      <c r="J15" s="42">
        <v>234758</v>
      </c>
      <c r="K15" s="43">
        <v>162639</v>
      </c>
      <c r="L15" s="42">
        <v>203720</v>
      </c>
      <c r="M15" s="44">
        <v>151304</v>
      </c>
      <c r="N15" s="42"/>
      <c r="O15" s="44"/>
      <c r="P15" s="42">
        <v>221264</v>
      </c>
      <c r="Q15" s="44">
        <v>155377</v>
      </c>
      <c r="R15" s="42">
        <v>258918.37138</v>
      </c>
      <c r="S15" s="44">
        <v>170578.00141999999</v>
      </c>
      <c r="T15" s="42">
        <v>169843.15210000001</v>
      </c>
      <c r="U15" s="43">
        <v>121798.66220000001</v>
      </c>
      <c r="V15" s="42">
        <v>183315.99716</v>
      </c>
      <c r="W15" s="43">
        <v>26065.822800000002</v>
      </c>
      <c r="X15" s="43">
        <v>100613.62118</v>
      </c>
      <c r="Y15" s="42">
        <v>150030.75399999999</v>
      </c>
      <c r="Z15" s="43">
        <v>128867.78879999999</v>
      </c>
      <c r="AA15" s="42">
        <v>150868.13810000001</v>
      </c>
      <c r="AB15" s="43">
        <v>141826.7194</v>
      </c>
      <c r="AC15" s="42">
        <v>164907.21489999999</v>
      </c>
      <c r="AD15" s="43">
        <v>130328.29459999999</v>
      </c>
      <c r="AE15" s="42">
        <v>140062.15169999999</v>
      </c>
      <c r="AF15" s="43">
        <v>128241.01210000001</v>
      </c>
      <c r="AG15" s="42">
        <v>239393.75529999999</v>
      </c>
      <c r="AH15" s="43">
        <v>146722.41039999999</v>
      </c>
      <c r="AI15" s="42">
        <v>177838.0374</v>
      </c>
      <c r="AJ15" s="43">
        <v>97795.123170000006</v>
      </c>
      <c r="AK15" s="42">
        <v>152290.14799999999</v>
      </c>
      <c r="AL15" s="43">
        <v>122275.9955</v>
      </c>
      <c r="AM15" s="42">
        <v>135509.69010000001</v>
      </c>
      <c r="AN15" s="43">
        <v>121171.6001</v>
      </c>
      <c r="AO15" s="42">
        <v>155795.49549999999</v>
      </c>
      <c r="AP15" s="43">
        <v>114603.4454</v>
      </c>
      <c r="AQ15" s="42">
        <v>125272.9555</v>
      </c>
      <c r="AR15" s="44">
        <v>96951.247260000004</v>
      </c>
    </row>
    <row r="16" spans="1:44" x14ac:dyDescent="0.2">
      <c r="A16" s="22" t="s">
        <v>54</v>
      </c>
      <c r="D16" s="5">
        <v>163885</v>
      </c>
      <c r="E16" s="6">
        <v>185459</v>
      </c>
      <c r="F16" s="5">
        <v>166259</v>
      </c>
      <c r="G16">
        <v>171205</v>
      </c>
      <c r="H16" s="42">
        <v>137759.30499999999</v>
      </c>
      <c r="I16" s="43">
        <v>171332.6458</v>
      </c>
      <c r="J16" s="42">
        <v>142619</v>
      </c>
      <c r="K16" s="43">
        <v>185291</v>
      </c>
      <c r="L16" s="42">
        <v>139130</v>
      </c>
      <c r="M16" s="44">
        <v>155399</v>
      </c>
      <c r="N16" s="42">
        <v>150186</v>
      </c>
      <c r="O16" s="44">
        <v>170371</v>
      </c>
      <c r="P16" s="42"/>
      <c r="Q16" s="44"/>
      <c r="R16" s="42">
        <v>191074.11077</v>
      </c>
      <c r="S16" s="44">
        <v>159651.74976000001</v>
      </c>
      <c r="T16" s="42">
        <v>115861.40360000001</v>
      </c>
      <c r="U16" s="43">
        <v>130671.22960000001</v>
      </c>
      <c r="V16" s="42">
        <v>126634.69504999999</v>
      </c>
      <c r="W16" s="43">
        <v>50479.299650000001</v>
      </c>
      <c r="X16" s="43">
        <v>81382.269530000005</v>
      </c>
      <c r="Y16" s="42">
        <v>113141.4967</v>
      </c>
      <c r="Z16" s="43">
        <v>127198.3674</v>
      </c>
      <c r="AA16" s="42">
        <v>102723.2681</v>
      </c>
      <c r="AB16" s="43">
        <v>150572.4412</v>
      </c>
      <c r="AC16" s="42">
        <v>113518.67969999999</v>
      </c>
      <c r="AD16" s="43">
        <v>138521.3106</v>
      </c>
      <c r="AE16" s="42">
        <v>101449.12480000001</v>
      </c>
      <c r="AF16" s="43">
        <v>129489.7389</v>
      </c>
      <c r="AG16" s="42">
        <v>166112.51879999999</v>
      </c>
      <c r="AH16" s="43">
        <v>152065.527</v>
      </c>
      <c r="AI16" s="42">
        <v>135872.64629999999</v>
      </c>
      <c r="AJ16" s="43">
        <v>94178.002200000003</v>
      </c>
      <c r="AK16" s="42">
        <v>114072.0716</v>
      </c>
      <c r="AL16" s="43">
        <v>117562.89</v>
      </c>
      <c r="AM16" s="42">
        <v>99941.496929999994</v>
      </c>
      <c r="AN16" s="43">
        <v>119252.1848</v>
      </c>
      <c r="AO16" s="42">
        <v>115146.8067</v>
      </c>
      <c r="AP16" s="43">
        <v>113029.4906</v>
      </c>
      <c r="AQ16" s="42">
        <v>96411.628379999995</v>
      </c>
      <c r="AR16" s="44">
        <v>95205.158420000007</v>
      </c>
    </row>
    <row r="17" spans="1:44" x14ac:dyDescent="0.2">
      <c r="A17" s="23" t="s">
        <v>55</v>
      </c>
      <c r="D17" s="5">
        <v>140337</v>
      </c>
      <c r="E17" s="6">
        <v>209269</v>
      </c>
      <c r="F17" s="5">
        <v>138609</v>
      </c>
      <c r="G17">
        <v>186271</v>
      </c>
      <c r="H17" s="42">
        <v>101440.7279</v>
      </c>
      <c r="I17" s="43">
        <v>185393.02960000001</v>
      </c>
      <c r="J17" s="42">
        <v>125800</v>
      </c>
      <c r="K17" s="43">
        <v>200006</v>
      </c>
      <c r="L17" s="42">
        <v>113766</v>
      </c>
      <c r="M17" s="44">
        <v>181279</v>
      </c>
      <c r="N17" s="42"/>
      <c r="O17" s="44"/>
      <c r="P17" s="42">
        <v>0</v>
      </c>
      <c r="Q17" s="44">
        <v>218988</v>
      </c>
      <c r="R17" s="42">
        <v>164582.97670999999</v>
      </c>
      <c r="S17" s="44">
        <v>186283.31711999999</v>
      </c>
      <c r="T17" s="42">
        <v>93867.849019999994</v>
      </c>
      <c r="U17" s="43">
        <v>147344.4939</v>
      </c>
      <c r="V17" s="42">
        <v>102288.69932</v>
      </c>
      <c r="W17" s="43">
        <v>31910.247449999999</v>
      </c>
      <c r="X17" s="43">
        <v>119217.69769</v>
      </c>
      <c r="Y17" s="42">
        <v>78242.367389999999</v>
      </c>
      <c r="Z17" s="43">
        <v>151692.0846</v>
      </c>
      <c r="AA17" s="42">
        <v>80806.48444</v>
      </c>
      <c r="AB17" s="43">
        <v>164596.40160000001</v>
      </c>
      <c r="AC17" s="42">
        <v>93979.242410000006</v>
      </c>
      <c r="AD17" s="43">
        <v>153146.29920000001</v>
      </c>
      <c r="AE17" s="42">
        <v>77335.587610000002</v>
      </c>
      <c r="AF17" s="43">
        <v>149755.5398</v>
      </c>
      <c r="AG17" s="42">
        <v>133804.54759999999</v>
      </c>
      <c r="AH17" s="43">
        <v>171450.9835</v>
      </c>
      <c r="AI17" s="42">
        <v>100190.19259999999</v>
      </c>
      <c r="AJ17" s="43">
        <v>105576.46769999999</v>
      </c>
      <c r="AK17" s="42">
        <v>80193.129260000002</v>
      </c>
      <c r="AL17" s="43">
        <v>129318.3073</v>
      </c>
      <c r="AM17" s="42">
        <v>70375.228650000005</v>
      </c>
      <c r="AN17" s="43">
        <v>129685.45480000001</v>
      </c>
      <c r="AO17" s="42">
        <v>81925.623689999993</v>
      </c>
      <c r="AP17" s="43">
        <v>125414.7871</v>
      </c>
      <c r="AQ17" s="42">
        <v>68584.511480000001</v>
      </c>
      <c r="AR17" s="44">
        <v>106761.52340000001</v>
      </c>
    </row>
    <row r="18" spans="1:44" x14ac:dyDescent="0.2">
      <c r="A18" s="25" t="s">
        <v>56</v>
      </c>
      <c r="D18" s="5">
        <v>129903</v>
      </c>
      <c r="E18" s="6">
        <v>200491</v>
      </c>
      <c r="F18" s="5">
        <v>127252</v>
      </c>
      <c r="G18">
        <v>188389</v>
      </c>
      <c r="H18" s="42">
        <v>92618.204710000005</v>
      </c>
      <c r="I18" s="43">
        <v>189095.99669999999</v>
      </c>
      <c r="J18" s="42">
        <v>0</v>
      </c>
      <c r="K18" s="43">
        <v>199639</v>
      </c>
      <c r="L18" s="42">
        <v>106769</v>
      </c>
      <c r="M18" s="44">
        <v>172329</v>
      </c>
      <c r="N18" s="42">
        <v>0</v>
      </c>
      <c r="O18" s="44">
        <v>196448</v>
      </c>
      <c r="P18" s="42"/>
      <c r="Q18" s="44"/>
      <c r="R18" s="42">
        <v>166697.42387</v>
      </c>
      <c r="S18" s="44">
        <v>164907.13196999999</v>
      </c>
      <c r="T18" s="42">
        <v>79697.046100000007</v>
      </c>
      <c r="U18" s="43">
        <v>138339.46369999999</v>
      </c>
      <c r="V18" s="42">
        <v>87160.164319999996</v>
      </c>
      <c r="W18" s="43">
        <v>42393.229930000001</v>
      </c>
      <c r="X18" s="43">
        <v>99255.982489999995</v>
      </c>
      <c r="Y18" s="42">
        <v>67646.910380000001</v>
      </c>
      <c r="Z18" s="43">
        <v>143104.74590000001</v>
      </c>
      <c r="AA18" s="42">
        <v>67611.447159999996</v>
      </c>
      <c r="AB18" s="43">
        <v>157326.15839999999</v>
      </c>
      <c r="AC18" s="42">
        <v>81371.034799999994</v>
      </c>
      <c r="AD18" s="43">
        <v>142916.68340000001</v>
      </c>
      <c r="AE18" s="42">
        <v>70599.362349999996</v>
      </c>
      <c r="AF18" s="43">
        <v>136204.05720000001</v>
      </c>
      <c r="AG18" s="42">
        <v>119000.0485</v>
      </c>
      <c r="AH18" s="43">
        <v>173876.11110000001</v>
      </c>
      <c r="AI18" s="42">
        <v>85296.793409999998</v>
      </c>
      <c r="AJ18" s="43">
        <v>116009.45419999999</v>
      </c>
      <c r="AK18" s="42">
        <v>74943.458350000001</v>
      </c>
      <c r="AL18" s="43">
        <v>128751.8039</v>
      </c>
      <c r="AM18" s="42">
        <v>54873.44094</v>
      </c>
      <c r="AN18" s="43">
        <v>141347.59479999999</v>
      </c>
      <c r="AO18" s="42">
        <v>78258.854590000003</v>
      </c>
      <c r="AP18" s="43">
        <v>124026.0784</v>
      </c>
      <c r="AQ18" s="42">
        <v>60836.294589999998</v>
      </c>
      <c r="AR18" s="44">
        <v>112532.80070000001</v>
      </c>
    </row>
    <row r="19" spans="1:44" x14ac:dyDescent="0.2">
      <c r="A19" s="28" t="s">
        <v>57</v>
      </c>
      <c r="D19" s="5">
        <v>182988</v>
      </c>
      <c r="E19" s="6">
        <v>165023</v>
      </c>
      <c r="F19" s="5">
        <v>175007</v>
      </c>
      <c r="G19">
        <v>146589</v>
      </c>
      <c r="H19" s="42">
        <v>127678.3731</v>
      </c>
      <c r="I19" s="43">
        <v>149632.3051</v>
      </c>
      <c r="J19" s="42">
        <v>156937</v>
      </c>
      <c r="K19" s="43">
        <v>163938</v>
      </c>
      <c r="L19" s="42">
        <v>153927</v>
      </c>
      <c r="M19" s="44">
        <v>146683</v>
      </c>
      <c r="N19" s="42"/>
      <c r="O19" s="44"/>
      <c r="P19" s="42"/>
      <c r="Q19" s="44"/>
      <c r="R19" s="42">
        <v>184109.16508000001</v>
      </c>
      <c r="S19" s="44">
        <v>164357.57837999999</v>
      </c>
      <c r="T19" s="42">
        <v>114317.8155</v>
      </c>
      <c r="U19" s="43">
        <v>114590.2203</v>
      </c>
      <c r="V19" s="42">
        <v>123186.13404</v>
      </c>
      <c r="W19" s="43">
        <v>20234.915199999999</v>
      </c>
      <c r="X19" s="43">
        <v>98720.240829999995</v>
      </c>
      <c r="Y19" s="42">
        <v>97336.913589999996</v>
      </c>
      <c r="Z19" s="43">
        <v>119723.678</v>
      </c>
      <c r="AA19" s="42">
        <v>96367.077250000002</v>
      </c>
      <c r="AB19" s="43">
        <v>135954.03289999999</v>
      </c>
      <c r="AC19" s="42">
        <v>112095.1925</v>
      </c>
      <c r="AD19" s="43">
        <v>120915.51760000001</v>
      </c>
      <c r="AE19" s="42">
        <v>96052.054480000006</v>
      </c>
      <c r="AF19" s="43">
        <v>117555.6523</v>
      </c>
      <c r="AG19" s="42">
        <v>164415.48670000001</v>
      </c>
      <c r="AH19" s="43">
        <v>136980.05609999999</v>
      </c>
      <c r="AI19" s="42">
        <v>112967.6186</v>
      </c>
      <c r="AJ19" s="43">
        <v>82358.063020000001</v>
      </c>
      <c r="AK19" s="42">
        <v>89574.825899999996</v>
      </c>
      <c r="AL19" s="43">
        <v>105872.8597</v>
      </c>
      <c r="AM19" s="42">
        <v>79814.101739999998</v>
      </c>
      <c r="AN19" s="43">
        <v>105784.85129999999</v>
      </c>
      <c r="AO19" s="42">
        <v>94690.21153</v>
      </c>
      <c r="AP19" s="43">
        <v>97524.090119999993</v>
      </c>
      <c r="AQ19" s="42">
        <v>79516.957250000007</v>
      </c>
      <c r="AR19" s="44">
        <v>86160.090190000003</v>
      </c>
    </row>
    <row r="20" spans="1:44" x14ac:dyDescent="0.2">
      <c r="A20" s="29" t="s">
        <v>58</v>
      </c>
      <c r="D20" s="45">
        <v>196276</v>
      </c>
      <c r="E20" s="46">
        <v>144379</v>
      </c>
      <c r="F20" s="45">
        <v>187678</v>
      </c>
      <c r="G20" s="31">
        <v>133184</v>
      </c>
      <c r="H20" s="47">
        <v>146123.56649999999</v>
      </c>
      <c r="I20" s="48">
        <v>140839.9503</v>
      </c>
      <c r="J20" s="47">
        <v>182460</v>
      </c>
      <c r="K20" s="48">
        <v>139066</v>
      </c>
      <c r="L20" s="47">
        <v>159467</v>
      </c>
      <c r="M20" s="49">
        <v>123975</v>
      </c>
      <c r="N20" s="47">
        <v>161706</v>
      </c>
      <c r="O20" s="49">
        <v>125326</v>
      </c>
      <c r="P20" s="47"/>
      <c r="Q20" s="49"/>
      <c r="R20" s="47">
        <v>198463.32722000001</v>
      </c>
      <c r="S20" s="49">
        <v>143667.42715999999</v>
      </c>
      <c r="T20" s="47">
        <v>123344.14079999999</v>
      </c>
      <c r="U20" s="48">
        <v>102127.2579</v>
      </c>
      <c r="V20" s="47">
        <v>126753.30753000001</v>
      </c>
      <c r="W20" s="48">
        <v>17057.61795</v>
      </c>
      <c r="X20" s="48">
        <v>93475.808940000003</v>
      </c>
      <c r="Y20" s="47">
        <v>106336.2659</v>
      </c>
      <c r="Z20" s="48">
        <v>107233.19409999999</v>
      </c>
      <c r="AA20" s="47">
        <v>107708.46120000001</v>
      </c>
      <c r="AB20" s="48">
        <v>122765.7239</v>
      </c>
      <c r="AC20" s="47">
        <v>120980.997</v>
      </c>
      <c r="AD20" s="48">
        <v>106557.3631</v>
      </c>
      <c r="AE20" s="47">
        <v>105452.86350000001</v>
      </c>
      <c r="AF20" s="48">
        <v>104971.4494</v>
      </c>
      <c r="AG20" s="47">
        <v>180356.85920000001</v>
      </c>
      <c r="AH20" s="48">
        <v>121386.37880000001</v>
      </c>
      <c r="AI20" s="47">
        <v>130565.83839999999</v>
      </c>
      <c r="AJ20" s="48">
        <v>79551.394469999999</v>
      </c>
      <c r="AK20" s="47">
        <v>108765.9129</v>
      </c>
      <c r="AL20" s="48">
        <v>99830.615330000001</v>
      </c>
      <c r="AM20" s="47">
        <v>96594.598920000004</v>
      </c>
      <c r="AN20" s="48">
        <v>100029.7746</v>
      </c>
      <c r="AO20" s="47">
        <v>113599.78879999999</v>
      </c>
      <c r="AP20" s="48">
        <v>92703.960990000007</v>
      </c>
      <c r="AQ20" s="47">
        <v>95113.659029999995</v>
      </c>
      <c r="AR20" s="49">
        <v>80371.513990000007</v>
      </c>
    </row>
    <row r="22" spans="1:44" x14ac:dyDescent="0.2">
      <c r="A22" s="58" t="s">
        <v>60</v>
      </c>
      <c r="B22" s="58"/>
      <c r="C22" s="58"/>
      <c r="D22" s="59"/>
      <c r="E22" s="59"/>
      <c r="F22" s="59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44" x14ac:dyDescent="0.2">
      <c r="A23" s="1" t="s">
        <v>0</v>
      </c>
      <c r="B23" s="53" t="s">
        <v>1</v>
      </c>
      <c r="C23" s="54"/>
      <c r="D23" s="53">
        <v>2012</v>
      </c>
      <c r="E23" s="54"/>
      <c r="F23" s="53">
        <v>2008</v>
      </c>
      <c r="G23" s="54"/>
      <c r="H23" s="53">
        <v>2004</v>
      </c>
      <c r="I23" s="54"/>
      <c r="J23" s="53">
        <v>2012</v>
      </c>
      <c r="K23" s="55"/>
      <c r="L23" s="55"/>
      <c r="M23" s="55"/>
      <c r="N23" s="55"/>
      <c r="O23" s="55"/>
      <c r="P23" s="55"/>
      <c r="Q23" s="55"/>
      <c r="R23" s="55"/>
      <c r="S23" s="54"/>
      <c r="T23" s="53">
        <v>2010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4"/>
      <c r="AG23" s="53">
        <v>2008</v>
      </c>
      <c r="AH23" s="54"/>
      <c r="AI23" s="53">
        <v>2006</v>
      </c>
      <c r="AJ23" s="55"/>
      <c r="AK23" s="55"/>
      <c r="AL23" s="55"/>
      <c r="AM23" s="55"/>
      <c r="AN23" s="55"/>
      <c r="AO23" s="55"/>
      <c r="AP23" s="55"/>
      <c r="AQ23" s="55"/>
      <c r="AR23" s="54"/>
    </row>
    <row r="24" spans="1:44" x14ac:dyDescent="0.2">
      <c r="A24" s="2" t="s">
        <v>2</v>
      </c>
      <c r="B24" s="86" t="s">
        <v>3</v>
      </c>
      <c r="C24" s="87"/>
      <c r="D24" s="50" t="s">
        <v>4</v>
      </c>
      <c r="E24" s="51"/>
      <c r="F24" s="50" t="s">
        <v>4</v>
      </c>
      <c r="G24" s="51"/>
      <c r="H24" s="50" t="s">
        <v>4</v>
      </c>
      <c r="I24" s="51"/>
      <c r="J24" s="50" t="s">
        <v>5</v>
      </c>
      <c r="K24" s="51"/>
      <c r="L24" s="50" t="s">
        <v>6</v>
      </c>
      <c r="M24" s="51"/>
      <c r="N24" s="50" t="s">
        <v>7</v>
      </c>
      <c r="O24" s="51"/>
      <c r="P24" s="50" t="s">
        <v>8</v>
      </c>
      <c r="Q24" s="51"/>
      <c r="R24" s="50" t="s">
        <v>9</v>
      </c>
      <c r="S24" s="51"/>
      <c r="T24" s="50" t="s">
        <v>10</v>
      </c>
      <c r="U24" s="51"/>
      <c r="V24" s="50" t="s">
        <v>11</v>
      </c>
      <c r="W24" s="52"/>
      <c r="X24" s="51"/>
      <c r="Y24" s="50" t="s">
        <v>12</v>
      </c>
      <c r="Z24" s="51"/>
      <c r="AA24" s="50" t="s">
        <v>13</v>
      </c>
      <c r="AB24" s="51"/>
      <c r="AC24" s="50" t="s">
        <v>14</v>
      </c>
      <c r="AD24" s="51"/>
      <c r="AE24" s="50" t="s">
        <v>15</v>
      </c>
      <c r="AF24" s="51"/>
      <c r="AG24" s="50" t="s">
        <v>10</v>
      </c>
      <c r="AH24" s="51"/>
      <c r="AI24" s="50" t="s">
        <v>11</v>
      </c>
      <c r="AJ24" s="51"/>
      <c r="AK24" s="50" t="s">
        <v>12</v>
      </c>
      <c r="AL24" s="51"/>
      <c r="AM24" s="50" t="s">
        <v>13</v>
      </c>
      <c r="AN24" s="51"/>
      <c r="AO24" s="50" t="s">
        <v>14</v>
      </c>
      <c r="AP24" s="51"/>
      <c r="AQ24" s="50" t="s">
        <v>15</v>
      </c>
      <c r="AR24" s="51"/>
    </row>
    <row r="25" spans="1:44" x14ac:dyDescent="0.2">
      <c r="A25" s="2" t="s">
        <v>16</v>
      </c>
      <c r="B25" s="3" t="s">
        <v>17</v>
      </c>
      <c r="C25" s="4" t="s">
        <v>18</v>
      </c>
      <c r="D25" s="5" t="s">
        <v>19</v>
      </c>
      <c r="E25" t="s">
        <v>20</v>
      </c>
      <c r="F25" s="5" t="s">
        <v>19</v>
      </c>
      <c r="G25" t="s">
        <v>21</v>
      </c>
      <c r="H25" s="5" t="s">
        <v>22</v>
      </c>
      <c r="I25" t="s">
        <v>23</v>
      </c>
      <c r="J25" s="5" t="s">
        <v>24</v>
      </c>
      <c r="K25" t="s">
        <v>25</v>
      </c>
      <c r="L25" s="5" t="s">
        <v>26</v>
      </c>
      <c r="M25" s="6" t="s">
        <v>27</v>
      </c>
      <c r="N25" s="5" t="s">
        <v>17</v>
      </c>
      <c r="O25" s="6" t="s">
        <v>18</v>
      </c>
      <c r="P25" s="5" t="s">
        <v>17</v>
      </c>
      <c r="Q25" s="6" t="s">
        <v>18</v>
      </c>
      <c r="R25" s="5" t="s">
        <v>28</v>
      </c>
      <c r="S25" s="6" t="s">
        <v>29</v>
      </c>
      <c r="T25" s="5" t="s">
        <v>30</v>
      </c>
      <c r="U25" t="s">
        <v>31</v>
      </c>
      <c r="V25" s="5" t="s">
        <v>32</v>
      </c>
      <c r="W25" t="s">
        <v>33</v>
      </c>
      <c r="X25" t="s">
        <v>34</v>
      </c>
      <c r="Y25" s="5" t="s">
        <v>35</v>
      </c>
      <c r="Z25" t="s">
        <v>36</v>
      </c>
      <c r="AA25" s="5" t="s">
        <v>37</v>
      </c>
      <c r="AB25" t="s">
        <v>38</v>
      </c>
      <c r="AC25" s="5" t="s">
        <v>39</v>
      </c>
      <c r="AD25" t="s">
        <v>40</v>
      </c>
      <c r="AE25" s="5" t="s">
        <v>41</v>
      </c>
      <c r="AF25" t="s">
        <v>42</v>
      </c>
      <c r="AG25" s="5" t="s">
        <v>43</v>
      </c>
      <c r="AH25" t="s">
        <v>44</v>
      </c>
      <c r="AI25" s="5" t="s">
        <v>45</v>
      </c>
      <c r="AJ25" t="s">
        <v>46</v>
      </c>
      <c r="AK25" s="5" t="s">
        <v>47</v>
      </c>
      <c r="AL25" t="s">
        <v>48</v>
      </c>
      <c r="AM25" s="5" t="s">
        <v>49</v>
      </c>
      <c r="AN25" t="s">
        <v>38</v>
      </c>
      <c r="AO25" s="5" t="s">
        <v>39</v>
      </c>
      <c r="AP25" t="s">
        <v>50</v>
      </c>
      <c r="AQ25" s="5" t="s">
        <v>26</v>
      </c>
      <c r="AR25" s="6" t="s">
        <v>27</v>
      </c>
    </row>
    <row r="26" spans="1:44" x14ac:dyDescent="0.2">
      <c r="A26" s="1" t="s">
        <v>51</v>
      </c>
      <c r="B26" s="60">
        <f>ROUND(B4,6)</f>
        <v>0.49904300000000001</v>
      </c>
      <c r="C26" s="61">
        <f t="shared" ref="C26:I26" si="44">ROUND(C4,6)</f>
        <v>0.50095699999999999</v>
      </c>
      <c r="D26" s="60">
        <f t="shared" si="44"/>
        <v>0.527501</v>
      </c>
      <c r="E26" s="62">
        <f t="shared" si="44"/>
        <v>0.472499</v>
      </c>
      <c r="F26" s="60">
        <f t="shared" si="44"/>
        <v>0.54547900000000005</v>
      </c>
      <c r="G26" s="62">
        <f t="shared" si="44"/>
        <v>0.45452100000000001</v>
      </c>
      <c r="H26" s="60">
        <f t="shared" si="44"/>
        <v>0.47633599999999998</v>
      </c>
      <c r="I26" s="62">
        <f t="shared" si="44"/>
        <v>0.52366400000000002</v>
      </c>
      <c r="J26" s="72"/>
      <c r="K26" s="73"/>
      <c r="L26" s="74"/>
      <c r="M26" s="75"/>
      <c r="N26" s="74"/>
      <c r="O26" s="75"/>
      <c r="P26" s="74"/>
      <c r="Q26" s="75"/>
      <c r="R26" s="74"/>
      <c r="S26" s="75"/>
      <c r="T26" s="60">
        <f t="shared" ref="T26:AB26" si="45">ROUND(T4,6)</f>
        <v>0.50890000000000002</v>
      </c>
      <c r="U26" s="62">
        <f t="shared" si="45"/>
        <v>0.49109999999999998</v>
      </c>
      <c r="V26" s="60">
        <f t="shared" si="45"/>
        <v>0.51789700000000005</v>
      </c>
      <c r="W26" s="62">
        <f t="shared" si="45"/>
        <v>0.11303000000000001</v>
      </c>
      <c r="X26" s="62">
        <f t="shared" si="45"/>
        <v>0.36907400000000001</v>
      </c>
      <c r="Y26" s="60">
        <f t="shared" si="45"/>
        <v>0.46975299999999998</v>
      </c>
      <c r="Z26" s="62">
        <f t="shared" si="45"/>
        <v>0.53024700000000002</v>
      </c>
      <c r="AA26" s="60">
        <f t="shared" si="45"/>
        <v>0.43673699999999999</v>
      </c>
      <c r="AB26" s="62">
        <f t="shared" si="45"/>
        <v>0.56326299999999996</v>
      </c>
      <c r="AC26" s="74"/>
      <c r="AD26" s="85"/>
      <c r="AE26" s="74"/>
      <c r="AF26" s="85"/>
      <c r="AG26" s="60">
        <f t="shared" ref="AG26:AN26" si="46">ROUND(AG4,6)</f>
        <v>0.55406900000000003</v>
      </c>
      <c r="AH26" s="62">
        <f t="shared" si="46"/>
        <v>0.44593100000000002</v>
      </c>
      <c r="AI26" s="60">
        <f t="shared" si="46"/>
        <v>0.58659600000000001</v>
      </c>
      <c r="AJ26" s="62">
        <f t="shared" si="46"/>
        <v>0.41340399999999999</v>
      </c>
      <c r="AK26" s="60">
        <f t="shared" si="46"/>
        <v>0.49215300000000001</v>
      </c>
      <c r="AL26" s="62">
        <f t="shared" si="46"/>
        <v>0.50784700000000005</v>
      </c>
      <c r="AM26" s="60">
        <f t="shared" si="46"/>
        <v>0.45226499999999997</v>
      </c>
      <c r="AN26" s="62">
        <f t="shared" si="46"/>
        <v>0.54773499999999997</v>
      </c>
      <c r="AO26" s="74"/>
      <c r="AP26" s="85"/>
      <c r="AQ26" s="74"/>
      <c r="AR26" s="75"/>
    </row>
    <row r="27" spans="1:44" x14ac:dyDescent="0.2">
      <c r="A27" s="12" t="s">
        <v>52</v>
      </c>
      <c r="B27" s="63">
        <f t="shared" ref="B27:I33" si="47">ROUND(B5,6)</f>
        <v>0.68215199999999998</v>
      </c>
      <c r="C27" s="64">
        <f t="shared" si="47"/>
        <v>0.31784800000000002</v>
      </c>
      <c r="D27" s="63">
        <f t="shared" si="47"/>
        <v>0.70522899999999999</v>
      </c>
      <c r="E27" s="64">
        <f t="shared" si="47"/>
        <v>0.29477100000000001</v>
      </c>
      <c r="F27" s="63">
        <f t="shared" si="47"/>
        <v>0.71965500000000004</v>
      </c>
      <c r="G27" s="65">
        <f t="shared" si="47"/>
        <v>0.28034500000000001</v>
      </c>
      <c r="H27" s="63">
        <f t="shared" si="47"/>
        <v>0.652999</v>
      </c>
      <c r="I27" s="65">
        <f t="shared" si="47"/>
        <v>0.347001</v>
      </c>
      <c r="J27" s="76"/>
      <c r="K27" s="77"/>
      <c r="L27" s="76"/>
      <c r="M27" s="78"/>
      <c r="N27" s="76"/>
      <c r="O27" s="78"/>
      <c r="P27" s="76"/>
      <c r="Q27" s="78"/>
      <c r="R27" s="76"/>
      <c r="S27" s="78"/>
      <c r="T27" s="63">
        <f t="shared" ref="T27:AB27" si="48">ROUND(T5,6)</f>
        <v>0.69290099999999999</v>
      </c>
      <c r="U27" s="65">
        <f t="shared" si="48"/>
        <v>0.30709900000000001</v>
      </c>
      <c r="V27" s="63">
        <f t="shared" si="48"/>
        <v>0.69947899999999996</v>
      </c>
      <c r="W27" s="65">
        <f t="shared" si="48"/>
        <v>4.9064999999999998E-2</v>
      </c>
      <c r="X27" s="65">
        <f t="shared" si="48"/>
        <v>0.25145600000000001</v>
      </c>
      <c r="Y27" s="63">
        <f t="shared" si="48"/>
        <v>0.65563300000000002</v>
      </c>
      <c r="Z27" s="65">
        <f t="shared" si="48"/>
        <v>0.34436699999999998</v>
      </c>
      <c r="AA27" s="63">
        <f t="shared" si="48"/>
        <v>0.61044500000000002</v>
      </c>
      <c r="AB27" s="65">
        <f t="shared" si="48"/>
        <v>0.38955499999999998</v>
      </c>
      <c r="AC27" s="76"/>
      <c r="AD27" s="77"/>
      <c r="AE27" s="76"/>
      <c r="AF27" s="77"/>
      <c r="AG27" s="63">
        <f t="shared" ref="AG27:AN27" si="49">ROUND(AG5,6)</f>
        <v>0.72079899999999997</v>
      </c>
      <c r="AH27" s="65">
        <f t="shared" si="49"/>
        <v>0.27920099999999998</v>
      </c>
      <c r="AI27" s="63">
        <f t="shared" si="49"/>
        <v>0.74248199999999998</v>
      </c>
      <c r="AJ27" s="65">
        <f t="shared" si="49"/>
        <v>0.25751800000000002</v>
      </c>
      <c r="AK27" s="63">
        <f t="shared" si="49"/>
        <v>0.65166400000000002</v>
      </c>
      <c r="AL27" s="65">
        <f t="shared" si="49"/>
        <v>0.34833599999999998</v>
      </c>
      <c r="AM27" s="63">
        <f t="shared" si="49"/>
        <v>0.61454900000000001</v>
      </c>
      <c r="AN27" s="65">
        <f t="shared" si="49"/>
        <v>0.38545099999999999</v>
      </c>
      <c r="AO27" s="76"/>
      <c r="AP27" s="77"/>
      <c r="AQ27" s="76"/>
      <c r="AR27" s="78"/>
    </row>
    <row r="28" spans="1:44" x14ac:dyDescent="0.2">
      <c r="A28" s="17" t="s">
        <v>53</v>
      </c>
      <c r="B28" s="66">
        <f t="shared" si="47"/>
        <v>0.56255200000000005</v>
      </c>
      <c r="C28" s="67">
        <f t="shared" si="47"/>
        <v>0.437448</v>
      </c>
      <c r="D28" s="66">
        <f t="shared" si="47"/>
        <v>0.594472</v>
      </c>
      <c r="E28" s="67">
        <f t="shared" si="47"/>
        <v>0.405528</v>
      </c>
      <c r="F28" s="66">
        <f t="shared" si="47"/>
        <v>0.62218499999999999</v>
      </c>
      <c r="G28" s="68">
        <f t="shared" si="47"/>
        <v>0.37781500000000001</v>
      </c>
      <c r="H28" s="66">
        <f t="shared" si="47"/>
        <v>0.55606999999999995</v>
      </c>
      <c r="I28" s="68">
        <f t="shared" si="47"/>
        <v>0.44392999999999999</v>
      </c>
      <c r="J28" s="79"/>
      <c r="K28" s="80"/>
      <c r="L28" s="79"/>
      <c r="M28" s="81"/>
      <c r="N28" s="79"/>
      <c r="O28" s="81"/>
      <c r="P28" s="79"/>
      <c r="Q28" s="81"/>
      <c r="R28" s="79"/>
      <c r="S28" s="81"/>
      <c r="T28" s="66">
        <f t="shared" ref="T28:AB28" si="50">ROUND(T6,6)</f>
        <v>0.58236900000000003</v>
      </c>
      <c r="U28" s="68">
        <f t="shared" si="50"/>
        <v>0.41763099999999997</v>
      </c>
      <c r="V28" s="66">
        <f t="shared" si="50"/>
        <v>0.59135099999999996</v>
      </c>
      <c r="W28" s="68">
        <f t="shared" si="50"/>
        <v>8.4084999999999993E-2</v>
      </c>
      <c r="X28" s="68">
        <f t="shared" si="50"/>
        <v>0.32456499999999999</v>
      </c>
      <c r="Y28" s="66">
        <f t="shared" si="50"/>
        <v>0.53793999999999997</v>
      </c>
      <c r="Z28" s="68">
        <f t="shared" si="50"/>
        <v>0.46206000000000003</v>
      </c>
      <c r="AA28" s="66">
        <f t="shared" si="50"/>
        <v>0.51544500000000004</v>
      </c>
      <c r="AB28" s="68">
        <f t="shared" si="50"/>
        <v>0.48455500000000001</v>
      </c>
      <c r="AC28" s="79"/>
      <c r="AD28" s="80"/>
      <c r="AE28" s="79"/>
      <c r="AF28" s="80"/>
      <c r="AG28" s="66">
        <f t="shared" ref="AG28:AN28" si="51">ROUND(AG6,6)</f>
        <v>0.620004</v>
      </c>
      <c r="AH28" s="68">
        <f t="shared" si="51"/>
        <v>0.379996</v>
      </c>
      <c r="AI28" s="66">
        <f t="shared" si="51"/>
        <v>0.64519800000000005</v>
      </c>
      <c r="AJ28" s="68">
        <f t="shared" si="51"/>
        <v>0.35480200000000001</v>
      </c>
      <c r="AK28" s="66">
        <f t="shared" si="51"/>
        <v>0.55465699999999996</v>
      </c>
      <c r="AL28" s="68">
        <f t="shared" si="51"/>
        <v>0.44534299999999999</v>
      </c>
      <c r="AM28" s="66">
        <f t="shared" si="51"/>
        <v>0.52793000000000001</v>
      </c>
      <c r="AN28" s="68">
        <f t="shared" si="51"/>
        <v>0.47206999999999999</v>
      </c>
      <c r="AO28" s="79"/>
      <c r="AP28" s="80"/>
      <c r="AQ28" s="79"/>
      <c r="AR28" s="81"/>
    </row>
    <row r="29" spans="1:44" x14ac:dyDescent="0.2">
      <c r="A29" s="22" t="s">
        <v>54</v>
      </c>
      <c r="B29" s="66">
        <f t="shared" si="47"/>
        <v>0.46334500000000001</v>
      </c>
      <c r="C29" s="67">
        <f t="shared" si="47"/>
        <v>0.53665499999999999</v>
      </c>
      <c r="D29" s="66">
        <f t="shared" si="47"/>
        <v>0.46912199999999998</v>
      </c>
      <c r="E29" s="67">
        <f t="shared" si="47"/>
        <v>0.53087799999999996</v>
      </c>
      <c r="F29" s="66">
        <f t="shared" si="47"/>
        <v>0.492672</v>
      </c>
      <c r="G29" s="68">
        <f t="shared" si="47"/>
        <v>0.507328</v>
      </c>
      <c r="H29" s="66">
        <f t="shared" si="47"/>
        <v>0.44568999999999998</v>
      </c>
      <c r="I29" s="68">
        <f t="shared" si="47"/>
        <v>0.55430999999999997</v>
      </c>
      <c r="J29" s="79"/>
      <c r="K29" s="80"/>
      <c r="L29" s="79"/>
      <c r="M29" s="81"/>
      <c r="N29" s="79"/>
      <c r="O29" s="81"/>
      <c r="P29" s="79"/>
      <c r="Q29" s="81"/>
      <c r="R29" s="79"/>
      <c r="S29" s="81"/>
      <c r="T29" s="66">
        <f t="shared" ref="T29:AB29" si="52">ROUND(T7,6)</f>
        <v>0.46996399999999999</v>
      </c>
      <c r="U29" s="68">
        <f t="shared" si="52"/>
        <v>0.53003599999999995</v>
      </c>
      <c r="V29" s="66">
        <f t="shared" si="52"/>
        <v>0.48988999999999999</v>
      </c>
      <c r="W29" s="68">
        <f t="shared" si="52"/>
        <v>0.19528100000000001</v>
      </c>
      <c r="X29" s="68">
        <f t="shared" si="52"/>
        <v>0.31483</v>
      </c>
      <c r="Y29" s="66">
        <f t="shared" si="52"/>
        <v>0.47075600000000001</v>
      </c>
      <c r="Z29" s="68">
        <f t="shared" si="52"/>
        <v>0.52924400000000005</v>
      </c>
      <c r="AA29" s="66">
        <f t="shared" si="52"/>
        <v>0.40554699999999999</v>
      </c>
      <c r="AB29" s="68">
        <f t="shared" si="52"/>
        <v>0.59445300000000001</v>
      </c>
      <c r="AC29" s="79"/>
      <c r="AD29" s="80"/>
      <c r="AE29" s="79"/>
      <c r="AF29" s="80"/>
      <c r="AG29" s="66">
        <f t="shared" ref="AG29:AN29" si="53">ROUND(AG7,6)</f>
        <v>0.52207400000000004</v>
      </c>
      <c r="AH29" s="68">
        <f t="shared" si="53"/>
        <v>0.47792600000000002</v>
      </c>
      <c r="AI29" s="66">
        <f t="shared" si="53"/>
        <v>0.59062099999999995</v>
      </c>
      <c r="AJ29" s="68">
        <f t="shared" si="53"/>
        <v>0.40937899999999999</v>
      </c>
      <c r="AK29" s="66">
        <f t="shared" si="53"/>
        <v>0.49246499999999999</v>
      </c>
      <c r="AL29" s="68">
        <f t="shared" si="53"/>
        <v>0.50753499999999996</v>
      </c>
      <c r="AM29" s="66">
        <f t="shared" si="53"/>
        <v>0.455951</v>
      </c>
      <c r="AN29" s="68">
        <f t="shared" si="53"/>
        <v>0.544049</v>
      </c>
      <c r="AO29" s="79"/>
      <c r="AP29" s="80"/>
      <c r="AQ29" s="79"/>
      <c r="AR29" s="81"/>
    </row>
    <row r="30" spans="1:44" x14ac:dyDescent="0.2">
      <c r="A30" s="23" t="s">
        <v>55</v>
      </c>
      <c r="B30" s="66">
        <f t="shared" si="47"/>
        <v>0.37472699999999998</v>
      </c>
      <c r="C30" s="67">
        <f t="shared" si="47"/>
        <v>0.62527299999999997</v>
      </c>
      <c r="D30" s="66">
        <f t="shared" si="47"/>
        <v>0.40141500000000002</v>
      </c>
      <c r="E30" s="67">
        <f t="shared" si="47"/>
        <v>0.59858500000000003</v>
      </c>
      <c r="F30" s="66">
        <f t="shared" si="47"/>
        <v>0.426647</v>
      </c>
      <c r="G30" s="68">
        <f t="shared" si="47"/>
        <v>0.573353</v>
      </c>
      <c r="H30" s="66">
        <f t="shared" si="47"/>
        <v>0.353657</v>
      </c>
      <c r="I30" s="68">
        <f t="shared" si="47"/>
        <v>0.646343</v>
      </c>
      <c r="J30" s="79"/>
      <c r="K30" s="80"/>
      <c r="L30" s="79"/>
      <c r="M30" s="81"/>
      <c r="N30" s="79"/>
      <c r="O30" s="81"/>
      <c r="P30" s="79"/>
      <c r="Q30" s="81"/>
      <c r="R30" s="79"/>
      <c r="S30" s="81"/>
      <c r="T30" s="66">
        <f t="shared" ref="T30:AB30" si="54">ROUND(T8,6)</f>
        <v>0.38915</v>
      </c>
      <c r="U30" s="68">
        <f t="shared" si="54"/>
        <v>0.61085</v>
      </c>
      <c r="V30" s="66">
        <f t="shared" si="54"/>
        <v>0.403638</v>
      </c>
      <c r="W30" s="68">
        <f t="shared" si="54"/>
        <v>0.12592</v>
      </c>
      <c r="X30" s="68">
        <f t="shared" si="54"/>
        <v>0.470441</v>
      </c>
      <c r="Y30" s="66">
        <f t="shared" si="54"/>
        <v>0.340281</v>
      </c>
      <c r="Z30" s="68">
        <f t="shared" si="54"/>
        <v>0.65971900000000006</v>
      </c>
      <c r="AA30" s="66">
        <f t="shared" si="54"/>
        <v>0.32928099999999999</v>
      </c>
      <c r="AB30" s="68">
        <f t="shared" si="54"/>
        <v>0.67071899999999995</v>
      </c>
      <c r="AC30" s="79"/>
      <c r="AD30" s="80"/>
      <c r="AE30" s="79"/>
      <c r="AF30" s="80"/>
      <c r="AG30" s="66">
        <f t="shared" ref="AG30:AN30" si="55">ROUND(AG8,6)</f>
        <v>0.438336</v>
      </c>
      <c r="AH30" s="68">
        <f t="shared" si="55"/>
        <v>0.56166400000000005</v>
      </c>
      <c r="AI30" s="66">
        <f t="shared" si="55"/>
        <v>0.48691200000000001</v>
      </c>
      <c r="AJ30" s="68">
        <f t="shared" si="55"/>
        <v>0.51308799999999999</v>
      </c>
      <c r="AK30" s="66">
        <f t="shared" si="55"/>
        <v>0.38276300000000002</v>
      </c>
      <c r="AL30" s="68">
        <f t="shared" si="55"/>
        <v>0.61723700000000004</v>
      </c>
      <c r="AM30" s="66">
        <f t="shared" si="55"/>
        <v>0.351769</v>
      </c>
      <c r="AN30" s="68">
        <f t="shared" si="55"/>
        <v>0.648231</v>
      </c>
      <c r="AO30" s="79"/>
      <c r="AP30" s="80"/>
      <c r="AQ30" s="79"/>
      <c r="AR30" s="81"/>
    </row>
    <row r="31" spans="1:44" x14ac:dyDescent="0.2">
      <c r="A31" s="25" t="s">
        <v>56</v>
      </c>
      <c r="B31" s="66">
        <f t="shared" si="47"/>
        <v>0.363958</v>
      </c>
      <c r="C31" s="67">
        <f t="shared" si="47"/>
        <v>0.636042</v>
      </c>
      <c r="D31" s="66">
        <f t="shared" si="47"/>
        <v>0.39317600000000003</v>
      </c>
      <c r="E31" s="67">
        <f t="shared" si="47"/>
        <v>0.60682400000000003</v>
      </c>
      <c r="F31" s="66">
        <f t="shared" si="47"/>
        <v>0.40315400000000001</v>
      </c>
      <c r="G31" s="68">
        <f t="shared" si="47"/>
        <v>0.59684599999999999</v>
      </c>
      <c r="H31" s="66">
        <f t="shared" si="47"/>
        <v>0.32876699999999998</v>
      </c>
      <c r="I31" s="68">
        <f t="shared" si="47"/>
        <v>0.67123299999999997</v>
      </c>
      <c r="J31" s="79"/>
      <c r="K31" s="80"/>
      <c r="L31" s="79"/>
      <c r="M31" s="81"/>
      <c r="N31" s="79"/>
      <c r="O31" s="81"/>
      <c r="P31" s="79"/>
      <c r="Q31" s="81"/>
      <c r="R31" s="79"/>
      <c r="S31" s="81"/>
      <c r="T31" s="66">
        <f t="shared" ref="T31:AB31" si="56">ROUND(T9,6)</f>
        <v>0.36552200000000001</v>
      </c>
      <c r="U31" s="68">
        <f t="shared" si="56"/>
        <v>0.63447799999999999</v>
      </c>
      <c r="V31" s="66">
        <f t="shared" si="56"/>
        <v>0.38092900000000002</v>
      </c>
      <c r="W31" s="68">
        <f t="shared" si="56"/>
        <v>0.185278</v>
      </c>
      <c r="X31" s="68">
        <f t="shared" si="56"/>
        <v>0.43379299999999998</v>
      </c>
      <c r="Y31" s="66">
        <f t="shared" si="56"/>
        <v>0.32097900000000001</v>
      </c>
      <c r="Z31" s="68">
        <f t="shared" si="56"/>
        <v>0.67902099999999999</v>
      </c>
      <c r="AA31" s="66">
        <f t="shared" si="56"/>
        <v>0.30057899999999999</v>
      </c>
      <c r="AB31" s="68">
        <f t="shared" si="56"/>
        <v>0.69942099999999996</v>
      </c>
      <c r="AC31" s="79"/>
      <c r="AD31" s="80"/>
      <c r="AE31" s="79"/>
      <c r="AF31" s="80"/>
      <c r="AG31" s="66">
        <f t="shared" ref="AG31:AN31" si="57">ROUND(AG9,6)</f>
        <v>0.40631499999999998</v>
      </c>
      <c r="AH31" s="68">
        <f t="shared" si="57"/>
        <v>0.59368500000000002</v>
      </c>
      <c r="AI31" s="66">
        <f t="shared" si="57"/>
        <v>0.42371700000000001</v>
      </c>
      <c r="AJ31" s="68">
        <f t="shared" si="57"/>
        <v>0.57628299999999999</v>
      </c>
      <c r="AK31" s="66">
        <f t="shared" si="57"/>
        <v>0.367919</v>
      </c>
      <c r="AL31" s="68">
        <f t="shared" si="57"/>
        <v>0.632081</v>
      </c>
      <c r="AM31" s="66">
        <f t="shared" si="57"/>
        <v>0.27965099999999998</v>
      </c>
      <c r="AN31" s="68">
        <f t="shared" si="57"/>
        <v>0.72034900000000002</v>
      </c>
      <c r="AO31" s="79"/>
      <c r="AP31" s="80"/>
      <c r="AQ31" s="79"/>
      <c r="AR31" s="81"/>
    </row>
    <row r="32" spans="1:44" x14ac:dyDescent="0.2">
      <c r="A32" s="28" t="s">
        <v>57</v>
      </c>
      <c r="B32" s="66">
        <f t="shared" si="47"/>
        <v>0.48953400000000002</v>
      </c>
      <c r="C32" s="67">
        <f t="shared" si="47"/>
        <v>0.51046599999999998</v>
      </c>
      <c r="D32" s="66">
        <f t="shared" si="47"/>
        <v>0.52581100000000003</v>
      </c>
      <c r="E32" s="67">
        <f t="shared" si="47"/>
        <v>0.47418900000000003</v>
      </c>
      <c r="F32" s="66">
        <f t="shared" si="47"/>
        <v>0.54418299999999997</v>
      </c>
      <c r="G32" s="68">
        <f t="shared" si="47"/>
        <v>0.45581700000000003</v>
      </c>
      <c r="H32" s="66">
        <f t="shared" si="47"/>
        <v>0.46041599999999999</v>
      </c>
      <c r="I32" s="68">
        <f t="shared" si="47"/>
        <v>0.53958399999999995</v>
      </c>
      <c r="J32" s="79"/>
      <c r="K32" s="80"/>
      <c r="L32" s="79"/>
      <c r="M32" s="81"/>
      <c r="N32" s="79"/>
      <c r="O32" s="81"/>
      <c r="P32" s="79"/>
      <c r="Q32" s="81"/>
      <c r="R32" s="79"/>
      <c r="S32" s="81"/>
      <c r="T32" s="66">
        <f t="shared" ref="T32:AB32" si="58">ROUND(T10,6)</f>
        <v>0.49940499999999999</v>
      </c>
      <c r="U32" s="68">
        <f t="shared" si="58"/>
        <v>0.50059500000000001</v>
      </c>
      <c r="V32" s="66">
        <f t="shared" si="58"/>
        <v>0.50873699999999999</v>
      </c>
      <c r="W32" s="68">
        <f t="shared" si="58"/>
        <v>8.3567000000000002E-2</v>
      </c>
      <c r="X32" s="68">
        <f t="shared" si="58"/>
        <v>0.40769699999999998</v>
      </c>
      <c r="Y32" s="66">
        <f t="shared" si="58"/>
        <v>0.448432</v>
      </c>
      <c r="Z32" s="68">
        <f t="shared" si="58"/>
        <v>0.55156799999999995</v>
      </c>
      <c r="AA32" s="66">
        <f t="shared" si="58"/>
        <v>0.41480099999999998</v>
      </c>
      <c r="AB32" s="68">
        <f t="shared" si="58"/>
        <v>0.58519900000000002</v>
      </c>
      <c r="AC32" s="79"/>
      <c r="AD32" s="80"/>
      <c r="AE32" s="79"/>
      <c r="AF32" s="80"/>
      <c r="AG32" s="66">
        <f t="shared" ref="AG32:AN32" si="59">ROUND(AG10,6)</f>
        <v>0.54551400000000005</v>
      </c>
      <c r="AH32" s="68">
        <f t="shared" si="59"/>
        <v>0.454486</v>
      </c>
      <c r="AI32" s="66">
        <f t="shared" si="59"/>
        <v>0.57835499999999995</v>
      </c>
      <c r="AJ32" s="68">
        <f t="shared" si="59"/>
        <v>0.42164499999999999</v>
      </c>
      <c r="AK32" s="66">
        <f t="shared" si="59"/>
        <v>0.45830599999999999</v>
      </c>
      <c r="AL32" s="68">
        <f t="shared" si="59"/>
        <v>0.54169400000000001</v>
      </c>
      <c r="AM32" s="66">
        <f t="shared" si="59"/>
        <v>0.430035</v>
      </c>
      <c r="AN32" s="68">
        <f t="shared" si="59"/>
        <v>0.56996500000000005</v>
      </c>
      <c r="AO32" s="79"/>
      <c r="AP32" s="80"/>
      <c r="AQ32" s="79"/>
      <c r="AR32" s="81"/>
    </row>
    <row r="33" spans="1:44" x14ac:dyDescent="0.2">
      <c r="A33" s="29" t="s">
        <v>58</v>
      </c>
      <c r="B33" s="69">
        <f t="shared" si="47"/>
        <v>0.53791299999999997</v>
      </c>
      <c r="C33" s="70">
        <f t="shared" si="47"/>
        <v>0.46208700000000003</v>
      </c>
      <c r="D33" s="69">
        <f t="shared" si="47"/>
        <v>0.57617200000000002</v>
      </c>
      <c r="E33" s="70">
        <f t="shared" si="47"/>
        <v>0.42382799999999998</v>
      </c>
      <c r="F33" s="69">
        <f t="shared" si="47"/>
        <v>0.58491800000000005</v>
      </c>
      <c r="G33" s="71">
        <f t="shared" si="47"/>
        <v>0.41508200000000001</v>
      </c>
      <c r="H33" s="69">
        <f t="shared" si="47"/>
        <v>0.50920600000000005</v>
      </c>
      <c r="I33" s="71">
        <f t="shared" si="47"/>
        <v>0.49079400000000001</v>
      </c>
      <c r="J33" s="82"/>
      <c r="K33" s="83"/>
      <c r="L33" s="82"/>
      <c r="M33" s="84"/>
      <c r="N33" s="82"/>
      <c r="O33" s="84"/>
      <c r="P33" s="82"/>
      <c r="Q33" s="84"/>
      <c r="R33" s="82"/>
      <c r="S33" s="84"/>
      <c r="T33" s="69">
        <f t="shared" ref="T33:AB33" si="60">ROUND(T11,6)</f>
        <v>0.54705000000000004</v>
      </c>
      <c r="U33" s="71">
        <f t="shared" si="60"/>
        <v>0.45295000000000002</v>
      </c>
      <c r="V33" s="69">
        <f t="shared" si="60"/>
        <v>0.53417800000000004</v>
      </c>
      <c r="W33" s="71">
        <f t="shared" si="60"/>
        <v>7.1886000000000005E-2</v>
      </c>
      <c r="X33" s="71">
        <f t="shared" si="60"/>
        <v>0.39393600000000001</v>
      </c>
      <c r="Y33" s="69">
        <f t="shared" si="60"/>
        <v>0.49790000000000001</v>
      </c>
      <c r="Z33" s="71">
        <f t="shared" si="60"/>
        <v>0.50209999999999999</v>
      </c>
      <c r="AA33" s="69">
        <f t="shared" si="60"/>
        <v>0.46733400000000003</v>
      </c>
      <c r="AB33" s="71">
        <f t="shared" si="60"/>
        <v>0.53266599999999997</v>
      </c>
      <c r="AC33" s="82"/>
      <c r="AD33" s="83"/>
      <c r="AE33" s="82"/>
      <c r="AF33" s="83"/>
      <c r="AG33" s="69">
        <f t="shared" ref="AG33:AN33" si="61">ROUND(AG11,6)</f>
        <v>0.59771600000000003</v>
      </c>
      <c r="AH33" s="71">
        <f t="shared" si="61"/>
        <v>0.40228399999999997</v>
      </c>
      <c r="AI33" s="69">
        <f t="shared" si="61"/>
        <v>0.62139500000000003</v>
      </c>
      <c r="AJ33" s="71">
        <f t="shared" si="61"/>
        <v>0.37860500000000002</v>
      </c>
      <c r="AK33" s="69">
        <f t="shared" si="61"/>
        <v>0.52141800000000005</v>
      </c>
      <c r="AL33" s="71">
        <f t="shared" si="61"/>
        <v>0.47858200000000001</v>
      </c>
      <c r="AM33" s="69">
        <f t="shared" si="61"/>
        <v>0.49126500000000001</v>
      </c>
      <c r="AN33" s="71">
        <f t="shared" si="61"/>
        <v>0.50873500000000005</v>
      </c>
      <c r="AO33" s="82"/>
      <c r="AP33" s="83"/>
      <c r="AQ33" s="82"/>
      <c r="AR33" s="84"/>
    </row>
    <row r="35" spans="1:44" x14ac:dyDescent="0.2">
      <c r="A35" s="58" t="s">
        <v>61</v>
      </c>
      <c r="B35" s="58"/>
    </row>
    <row r="36" spans="1:44" x14ac:dyDescent="0.2">
      <c r="A36" s="1" t="s">
        <v>0</v>
      </c>
      <c r="B36" s="53" t="s">
        <v>1</v>
      </c>
      <c r="C36" s="54"/>
      <c r="D36" s="53">
        <v>2012</v>
      </c>
      <c r="E36" s="54"/>
      <c r="F36" s="53">
        <v>2008</v>
      </c>
      <c r="G36" s="54"/>
      <c r="H36" s="53">
        <v>2004</v>
      </c>
      <c r="I36" s="54"/>
      <c r="J36" s="53">
        <v>2012</v>
      </c>
      <c r="K36" s="55"/>
      <c r="L36" s="55"/>
      <c r="M36" s="55"/>
      <c r="N36" s="55"/>
      <c r="O36" s="55"/>
      <c r="P36" s="55"/>
      <c r="Q36" s="55"/>
      <c r="R36" s="55"/>
      <c r="S36" s="54"/>
      <c r="T36" s="53">
        <v>2010</v>
      </c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4"/>
      <c r="AG36" s="53">
        <v>2008</v>
      </c>
      <c r="AH36" s="54"/>
      <c r="AI36" s="53">
        <v>2006</v>
      </c>
      <c r="AJ36" s="55"/>
      <c r="AK36" s="55"/>
      <c r="AL36" s="55"/>
      <c r="AM36" s="55"/>
      <c r="AN36" s="55"/>
      <c r="AO36" s="55"/>
      <c r="AP36" s="55"/>
      <c r="AQ36" s="55"/>
      <c r="AR36" s="54"/>
    </row>
    <row r="37" spans="1:44" x14ac:dyDescent="0.2">
      <c r="A37" s="2" t="s">
        <v>2</v>
      </c>
      <c r="B37" s="86" t="s">
        <v>3</v>
      </c>
      <c r="C37" s="87"/>
      <c r="D37" s="50" t="s">
        <v>4</v>
      </c>
      <c r="E37" s="51"/>
      <c r="F37" s="50" t="s">
        <v>4</v>
      </c>
      <c r="G37" s="51"/>
      <c r="H37" s="50" t="s">
        <v>4</v>
      </c>
      <c r="I37" s="51"/>
      <c r="J37" s="50" t="s">
        <v>5</v>
      </c>
      <c r="K37" s="51"/>
      <c r="L37" s="50" t="s">
        <v>6</v>
      </c>
      <c r="M37" s="51"/>
      <c r="N37" s="50" t="s">
        <v>7</v>
      </c>
      <c r="O37" s="51"/>
      <c r="P37" s="50" t="s">
        <v>8</v>
      </c>
      <c r="Q37" s="51"/>
      <c r="R37" s="50" t="s">
        <v>9</v>
      </c>
      <c r="S37" s="51"/>
      <c r="T37" s="50" t="s">
        <v>10</v>
      </c>
      <c r="U37" s="51"/>
      <c r="V37" s="50" t="s">
        <v>11</v>
      </c>
      <c r="W37" s="52"/>
      <c r="X37" s="51"/>
      <c r="Y37" s="50" t="s">
        <v>12</v>
      </c>
      <c r="Z37" s="51"/>
      <c r="AA37" s="50" t="s">
        <v>13</v>
      </c>
      <c r="AB37" s="51"/>
      <c r="AC37" s="50" t="s">
        <v>14</v>
      </c>
      <c r="AD37" s="51"/>
      <c r="AE37" s="50" t="s">
        <v>15</v>
      </c>
      <c r="AF37" s="51"/>
      <c r="AG37" s="50" t="s">
        <v>10</v>
      </c>
      <c r="AH37" s="51"/>
      <c r="AI37" s="50" t="s">
        <v>11</v>
      </c>
      <c r="AJ37" s="51"/>
      <c r="AK37" s="50" t="s">
        <v>12</v>
      </c>
      <c r="AL37" s="51"/>
      <c r="AM37" s="50" t="s">
        <v>13</v>
      </c>
      <c r="AN37" s="51"/>
      <c r="AO37" s="50" t="s">
        <v>14</v>
      </c>
      <c r="AP37" s="51"/>
      <c r="AQ37" s="50" t="s">
        <v>15</v>
      </c>
      <c r="AR37" s="51"/>
    </row>
    <row r="38" spans="1:44" x14ac:dyDescent="0.2">
      <c r="A38" s="2" t="s">
        <v>16</v>
      </c>
      <c r="B38" s="3" t="s">
        <v>17</v>
      </c>
      <c r="C38" s="4" t="s">
        <v>18</v>
      </c>
      <c r="D38" s="5" t="s">
        <v>19</v>
      </c>
      <c r="E38" t="s">
        <v>20</v>
      </c>
      <c r="F38" s="5" t="s">
        <v>19</v>
      </c>
      <c r="G38" t="s">
        <v>21</v>
      </c>
      <c r="H38" s="5" t="s">
        <v>22</v>
      </c>
      <c r="I38" t="s">
        <v>23</v>
      </c>
      <c r="J38" s="5" t="s">
        <v>24</v>
      </c>
      <c r="K38" t="s">
        <v>25</v>
      </c>
      <c r="L38" s="5" t="s">
        <v>26</v>
      </c>
      <c r="M38" s="6" t="s">
        <v>27</v>
      </c>
      <c r="N38" s="5" t="s">
        <v>17</v>
      </c>
      <c r="O38" s="6" t="s">
        <v>18</v>
      </c>
      <c r="P38" s="5" t="s">
        <v>17</v>
      </c>
      <c r="Q38" s="6" t="s">
        <v>18</v>
      </c>
      <c r="R38" s="5" t="s">
        <v>28</v>
      </c>
      <c r="S38" s="6" t="s">
        <v>29</v>
      </c>
      <c r="T38" s="5" t="s">
        <v>30</v>
      </c>
      <c r="U38" t="s">
        <v>31</v>
      </c>
      <c r="V38" s="5" t="s">
        <v>32</v>
      </c>
      <c r="W38" t="s">
        <v>33</v>
      </c>
      <c r="X38" t="s">
        <v>34</v>
      </c>
      <c r="Y38" s="5" t="s">
        <v>35</v>
      </c>
      <c r="Z38" t="s">
        <v>36</v>
      </c>
      <c r="AA38" s="5" t="s">
        <v>37</v>
      </c>
      <c r="AB38" t="s">
        <v>38</v>
      </c>
      <c r="AC38" s="5" t="s">
        <v>39</v>
      </c>
      <c r="AD38" t="s">
        <v>40</v>
      </c>
      <c r="AE38" s="5" t="s">
        <v>41</v>
      </c>
      <c r="AF38" t="s">
        <v>42</v>
      </c>
      <c r="AG38" s="5" t="s">
        <v>43</v>
      </c>
      <c r="AH38" t="s">
        <v>44</v>
      </c>
      <c r="AI38" s="5" t="s">
        <v>45</v>
      </c>
      <c r="AJ38" t="s">
        <v>46</v>
      </c>
      <c r="AK38" s="5" t="s">
        <v>47</v>
      </c>
      <c r="AL38" t="s">
        <v>48</v>
      </c>
      <c r="AM38" s="5" t="s">
        <v>49</v>
      </c>
      <c r="AN38" t="s">
        <v>38</v>
      </c>
      <c r="AO38" s="5" t="s">
        <v>39</v>
      </c>
      <c r="AP38" t="s">
        <v>50</v>
      </c>
      <c r="AQ38" s="5" t="s">
        <v>26</v>
      </c>
      <c r="AR38" s="6" t="s">
        <v>27</v>
      </c>
    </row>
    <row r="39" spans="1:44" x14ac:dyDescent="0.2">
      <c r="A39" s="1" t="s">
        <v>51</v>
      </c>
      <c r="B39" s="60">
        <v>0.49904300000000001</v>
      </c>
      <c r="C39" s="61">
        <v>0.50095699999999999</v>
      </c>
      <c r="D39" s="60">
        <v>0.527501</v>
      </c>
      <c r="E39" s="62">
        <v>0.472499</v>
      </c>
      <c r="F39" s="60">
        <v>0.54547900000000005</v>
      </c>
      <c r="G39" s="62">
        <v>0.45452100000000001</v>
      </c>
      <c r="H39" s="60">
        <v>0.47633599999999998</v>
      </c>
      <c r="I39" s="62">
        <v>0.52366400000000002</v>
      </c>
      <c r="J39" s="72"/>
      <c r="K39" s="73"/>
      <c r="L39" s="74"/>
      <c r="M39" s="75"/>
      <c r="N39" s="74"/>
      <c r="O39" s="75"/>
      <c r="P39" s="74"/>
      <c r="Q39" s="75"/>
      <c r="R39" s="74"/>
      <c r="S39" s="75"/>
      <c r="T39" s="60">
        <v>0.50890000000000002</v>
      </c>
      <c r="U39" s="62">
        <v>0.49109999999999998</v>
      </c>
      <c r="V39" s="60">
        <v>0.51789700000000005</v>
      </c>
      <c r="W39" s="62">
        <v>0.11303000000000001</v>
      </c>
      <c r="X39" s="62">
        <v>0.36907400000000001</v>
      </c>
      <c r="Y39" s="60">
        <v>0.46975299999999998</v>
      </c>
      <c r="Z39" s="62">
        <v>0.53024700000000002</v>
      </c>
      <c r="AA39" s="60">
        <v>0.43673699999999999</v>
      </c>
      <c r="AB39" s="62">
        <v>0.56326299999999996</v>
      </c>
      <c r="AC39" s="74"/>
      <c r="AD39" s="85"/>
      <c r="AE39" s="74"/>
      <c r="AF39" s="85"/>
      <c r="AG39" s="60">
        <v>0.55406900000000003</v>
      </c>
      <c r="AH39" s="62">
        <v>0.44593100000000002</v>
      </c>
      <c r="AI39" s="60">
        <v>0.58659600000000001</v>
      </c>
      <c r="AJ39" s="62">
        <v>0.41340399999999999</v>
      </c>
      <c r="AK39" s="60">
        <v>0.49215300000000001</v>
      </c>
      <c r="AL39" s="62">
        <v>0.50784700000000005</v>
      </c>
      <c r="AM39" s="60">
        <v>0.45226499999999997</v>
      </c>
      <c r="AN39" s="62">
        <v>0.54773499999999997</v>
      </c>
      <c r="AO39" s="74"/>
      <c r="AP39" s="85"/>
      <c r="AQ39" s="74"/>
      <c r="AR39" s="75"/>
    </row>
    <row r="40" spans="1:44" x14ac:dyDescent="0.2">
      <c r="A40" s="12" t="s">
        <v>52</v>
      </c>
      <c r="B40" s="63">
        <v>0.68215199999999998</v>
      </c>
      <c r="C40" s="64">
        <v>0.31784800000000002</v>
      </c>
      <c r="D40" s="63">
        <v>0.70522899999999999</v>
      </c>
      <c r="E40" s="64">
        <v>0.29477100000000001</v>
      </c>
      <c r="F40" s="63">
        <v>0.71965500000000004</v>
      </c>
      <c r="G40" s="65">
        <v>0.28034500000000001</v>
      </c>
      <c r="H40" s="63">
        <v>0.652999</v>
      </c>
      <c r="I40" s="65">
        <v>0.347001</v>
      </c>
      <c r="J40" s="76"/>
      <c r="K40" s="77"/>
      <c r="L40" s="76"/>
      <c r="M40" s="78"/>
      <c r="N40" s="76"/>
      <c r="O40" s="78"/>
      <c r="P40" s="76"/>
      <c r="Q40" s="78"/>
      <c r="R40" s="76"/>
      <c r="S40" s="78"/>
      <c r="T40" s="63">
        <v>0.69290099999999999</v>
      </c>
      <c r="U40" s="65">
        <v>0.30709900000000001</v>
      </c>
      <c r="V40" s="63">
        <v>0.69947899999999996</v>
      </c>
      <c r="W40" s="65">
        <v>4.9064999999999998E-2</v>
      </c>
      <c r="X40" s="65">
        <v>0.25145600000000001</v>
      </c>
      <c r="Y40" s="63">
        <v>0.65563300000000002</v>
      </c>
      <c r="Z40" s="65">
        <v>0.34436699999999998</v>
      </c>
      <c r="AA40" s="63">
        <v>0.61044500000000002</v>
      </c>
      <c r="AB40" s="65">
        <v>0.38955499999999998</v>
      </c>
      <c r="AC40" s="76"/>
      <c r="AD40" s="77"/>
      <c r="AE40" s="76"/>
      <c r="AF40" s="77"/>
      <c r="AG40" s="63">
        <v>0.72079899999999997</v>
      </c>
      <c r="AH40" s="65">
        <v>0.27920099999999998</v>
      </c>
      <c r="AI40" s="63">
        <v>0.74248199999999998</v>
      </c>
      <c r="AJ40" s="65">
        <v>0.25751800000000002</v>
      </c>
      <c r="AK40" s="63">
        <v>0.65166400000000002</v>
      </c>
      <c r="AL40" s="65">
        <v>0.34833599999999998</v>
      </c>
      <c r="AM40" s="63">
        <v>0.61454900000000001</v>
      </c>
      <c r="AN40" s="65">
        <v>0.38545099999999999</v>
      </c>
      <c r="AO40" s="76"/>
      <c r="AP40" s="77"/>
      <c r="AQ40" s="76"/>
      <c r="AR40" s="78"/>
    </row>
    <row r="41" spans="1:44" x14ac:dyDescent="0.2">
      <c r="A41" s="17" t="s">
        <v>53</v>
      </c>
      <c r="B41" s="66">
        <v>0.56255200000000005</v>
      </c>
      <c r="C41" s="67">
        <v>0.437448</v>
      </c>
      <c r="D41" s="66">
        <v>0.594472</v>
      </c>
      <c r="E41" s="67">
        <v>0.405528</v>
      </c>
      <c r="F41" s="66">
        <v>0.62218499999999999</v>
      </c>
      <c r="G41" s="68">
        <v>0.37781500000000001</v>
      </c>
      <c r="H41" s="66">
        <v>0.55606999999999995</v>
      </c>
      <c r="I41" s="68">
        <v>0.44392999999999999</v>
      </c>
      <c r="J41" s="79"/>
      <c r="K41" s="80"/>
      <c r="L41" s="79"/>
      <c r="M41" s="81"/>
      <c r="N41" s="79"/>
      <c r="O41" s="81"/>
      <c r="P41" s="79"/>
      <c r="Q41" s="81"/>
      <c r="R41" s="79"/>
      <c r="S41" s="81"/>
      <c r="T41" s="66">
        <v>0.58236900000000003</v>
      </c>
      <c r="U41" s="68">
        <v>0.41763099999999997</v>
      </c>
      <c r="V41" s="66">
        <v>0.59135099999999996</v>
      </c>
      <c r="W41" s="68">
        <v>8.4084999999999993E-2</v>
      </c>
      <c r="X41" s="68">
        <v>0.32456499999999999</v>
      </c>
      <c r="Y41" s="66">
        <v>0.53793999999999997</v>
      </c>
      <c r="Z41" s="68">
        <v>0.46206000000000003</v>
      </c>
      <c r="AA41" s="66">
        <v>0.51544500000000004</v>
      </c>
      <c r="AB41" s="68">
        <v>0.48455500000000001</v>
      </c>
      <c r="AC41" s="79"/>
      <c r="AD41" s="80"/>
      <c r="AE41" s="79"/>
      <c r="AF41" s="80"/>
      <c r="AG41" s="66">
        <v>0.620004</v>
      </c>
      <c r="AH41" s="68">
        <v>0.379996</v>
      </c>
      <c r="AI41" s="66">
        <v>0.64519800000000005</v>
      </c>
      <c r="AJ41" s="68">
        <v>0.35480200000000001</v>
      </c>
      <c r="AK41" s="66">
        <v>0.55465699999999996</v>
      </c>
      <c r="AL41" s="68">
        <v>0.44534299999999999</v>
      </c>
      <c r="AM41" s="66">
        <v>0.52793000000000001</v>
      </c>
      <c r="AN41" s="68">
        <v>0.47206999999999999</v>
      </c>
      <c r="AO41" s="79"/>
      <c r="AP41" s="80"/>
      <c r="AQ41" s="79"/>
      <c r="AR41" s="81"/>
    </row>
    <row r="42" spans="1:44" x14ac:dyDescent="0.2">
      <c r="A42" s="22" t="s">
        <v>54</v>
      </c>
      <c r="B42" s="66">
        <v>0.46334500000000001</v>
      </c>
      <c r="C42" s="67">
        <v>0.53665499999999999</v>
      </c>
      <c r="D42" s="66">
        <v>0.46912199999999998</v>
      </c>
      <c r="E42" s="67">
        <v>0.53087799999999996</v>
      </c>
      <c r="F42" s="66">
        <v>0.492672</v>
      </c>
      <c r="G42" s="68">
        <v>0.507328</v>
      </c>
      <c r="H42" s="66">
        <v>0.44568999999999998</v>
      </c>
      <c r="I42" s="68">
        <v>0.55430999999999997</v>
      </c>
      <c r="J42" s="79"/>
      <c r="K42" s="80"/>
      <c r="L42" s="79"/>
      <c r="M42" s="81"/>
      <c r="N42" s="79"/>
      <c r="O42" s="81"/>
      <c r="P42" s="79"/>
      <c r="Q42" s="81"/>
      <c r="R42" s="79"/>
      <c r="S42" s="81"/>
      <c r="T42" s="66">
        <v>0.46996399999999999</v>
      </c>
      <c r="U42" s="68">
        <v>0.53003599999999995</v>
      </c>
      <c r="V42" s="66">
        <v>0.48988999999999999</v>
      </c>
      <c r="W42" s="68">
        <v>0.19528100000000001</v>
      </c>
      <c r="X42" s="68">
        <v>0.31483</v>
      </c>
      <c r="Y42" s="66">
        <v>0.47075600000000001</v>
      </c>
      <c r="Z42" s="68">
        <v>0.52924400000000005</v>
      </c>
      <c r="AA42" s="66">
        <v>0.40554699999999999</v>
      </c>
      <c r="AB42" s="68">
        <v>0.59445300000000001</v>
      </c>
      <c r="AC42" s="79"/>
      <c r="AD42" s="80"/>
      <c r="AE42" s="79"/>
      <c r="AF42" s="80"/>
      <c r="AG42" s="66">
        <v>0.52207400000000004</v>
      </c>
      <c r="AH42" s="68">
        <v>0.47792600000000002</v>
      </c>
      <c r="AI42" s="66">
        <v>0.59062099999999995</v>
      </c>
      <c r="AJ42" s="68">
        <v>0.40937899999999999</v>
      </c>
      <c r="AK42" s="66">
        <v>0.49246499999999999</v>
      </c>
      <c r="AL42" s="68">
        <v>0.50753499999999996</v>
      </c>
      <c r="AM42" s="66">
        <v>0.455951</v>
      </c>
      <c r="AN42" s="68">
        <v>0.544049</v>
      </c>
      <c r="AO42" s="79"/>
      <c r="AP42" s="80"/>
      <c r="AQ42" s="79"/>
      <c r="AR42" s="81"/>
    </row>
    <row r="43" spans="1:44" x14ac:dyDescent="0.2">
      <c r="A43" s="23" t="s">
        <v>55</v>
      </c>
      <c r="B43" s="66">
        <v>0.37472699999999998</v>
      </c>
      <c r="C43" s="67">
        <v>0.62527299999999997</v>
      </c>
      <c r="D43" s="66">
        <v>0.40141500000000002</v>
      </c>
      <c r="E43" s="67">
        <v>0.59858500000000003</v>
      </c>
      <c r="F43" s="66">
        <v>0.426647</v>
      </c>
      <c r="G43" s="68">
        <v>0.573353</v>
      </c>
      <c r="H43" s="66">
        <v>0.353657</v>
      </c>
      <c r="I43" s="68">
        <v>0.646343</v>
      </c>
      <c r="J43" s="79"/>
      <c r="K43" s="80"/>
      <c r="L43" s="79"/>
      <c r="M43" s="81"/>
      <c r="N43" s="79"/>
      <c r="O43" s="81"/>
      <c r="P43" s="79"/>
      <c r="Q43" s="81"/>
      <c r="R43" s="79"/>
      <c r="S43" s="81"/>
      <c r="T43" s="66">
        <v>0.38915</v>
      </c>
      <c r="U43" s="68">
        <v>0.61085</v>
      </c>
      <c r="V43" s="66">
        <v>0.403638</v>
      </c>
      <c r="W43" s="68">
        <v>0.12592</v>
      </c>
      <c r="X43" s="68">
        <v>0.470441</v>
      </c>
      <c r="Y43" s="66">
        <v>0.340281</v>
      </c>
      <c r="Z43" s="68">
        <v>0.65971900000000006</v>
      </c>
      <c r="AA43" s="66">
        <v>0.32928099999999999</v>
      </c>
      <c r="AB43" s="68">
        <v>0.67071899999999995</v>
      </c>
      <c r="AC43" s="79"/>
      <c r="AD43" s="80"/>
      <c r="AE43" s="79"/>
      <c r="AF43" s="80"/>
      <c r="AG43" s="66">
        <v>0.438336</v>
      </c>
      <c r="AH43" s="68">
        <v>0.56166400000000005</v>
      </c>
      <c r="AI43" s="66">
        <v>0.48691200000000001</v>
      </c>
      <c r="AJ43" s="68">
        <v>0.51308799999999999</v>
      </c>
      <c r="AK43" s="66">
        <v>0.38276300000000002</v>
      </c>
      <c r="AL43" s="68">
        <v>0.61723700000000004</v>
      </c>
      <c r="AM43" s="66">
        <v>0.351769</v>
      </c>
      <c r="AN43" s="68">
        <v>0.648231</v>
      </c>
      <c r="AO43" s="79"/>
      <c r="AP43" s="80"/>
      <c r="AQ43" s="79"/>
      <c r="AR43" s="81"/>
    </row>
    <row r="44" spans="1:44" x14ac:dyDescent="0.2">
      <c r="A44" s="25" t="s">
        <v>56</v>
      </c>
      <c r="B44" s="66">
        <v>0.363958</v>
      </c>
      <c r="C44" s="67">
        <v>0.636042</v>
      </c>
      <c r="D44" s="66">
        <v>0.39317600000000003</v>
      </c>
      <c r="E44" s="67">
        <v>0.60682400000000003</v>
      </c>
      <c r="F44" s="66">
        <v>0.40315400000000001</v>
      </c>
      <c r="G44" s="68">
        <v>0.59684599999999999</v>
      </c>
      <c r="H44" s="66">
        <v>0.32876699999999998</v>
      </c>
      <c r="I44" s="68">
        <v>0.67123299999999997</v>
      </c>
      <c r="J44" s="79"/>
      <c r="K44" s="80"/>
      <c r="L44" s="79"/>
      <c r="M44" s="81"/>
      <c r="N44" s="79"/>
      <c r="O44" s="81"/>
      <c r="P44" s="79"/>
      <c r="Q44" s="81"/>
      <c r="R44" s="79"/>
      <c r="S44" s="81"/>
      <c r="T44" s="66">
        <v>0.36552200000000001</v>
      </c>
      <c r="U44" s="68">
        <v>0.63447799999999999</v>
      </c>
      <c r="V44" s="66">
        <v>0.38092900000000002</v>
      </c>
      <c r="W44" s="68">
        <v>0.185278</v>
      </c>
      <c r="X44" s="68">
        <v>0.43379299999999998</v>
      </c>
      <c r="Y44" s="66">
        <v>0.32097900000000001</v>
      </c>
      <c r="Z44" s="68">
        <v>0.67902099999999999</v>
      </c>
      <c r="AA44" s="66">
        <v>0.30057899999999999</v>
      </c>
      <c r="AB44" s="68">
        <v>0.69942099999999996</v>
      </c>
      <c r="AC44" s="79"/>
      <c r="AD44" s="80"/>
      <c r="AE44" s="79"/>
      <c r="AF44" s="80"/>
      <c r="AG44" s="66">
        <v>0.40631499999999998</v>
      </c>
      <c r="AH44" s="68">
        <v>0.59368500000000002</v>
      </c>
      <c r="AI44" s="66">
        <v>0.42371700000000001</v>
      </c>
      <c r="AJ44" s="68">
        <v>0.57628299999999999</v>
      </c>
      <c r="AK44" s="66">
        <v>0.367919</v>
      </c>
      <c r="AL44" s="68">
        <v>0.632081</v>
      </c>
      <c r="AM44" s="66">
        <v>0.27965099999999998</v>
      </c>
      <c r="AN44" s="68">
        <v>0.72034900000000002</v>
      </c>
      <c r="AO44" s="79"/>
      <c r="AP44" s="80"/>
      <c r="AQ44" s="79"/>
      <c r="AR44" s="81"/>
    </row>
    <row r="45" spans="1:44" x14ac:dyDescent="0.2">
      <c r="A45" s="28" t="s">
        <v>57</v>
      </c>
      <c r="B45" s="66">
        <v>0.48953400000000002</v>
      </c>
      <c r="C45" s="67">
        <v>0.51046599999999998</v>
      </c>
      <c r="D45" s="66">
        <v>0.52581100000000003</v>
      </c>
      <c r="E45" s="67">
        <v>0.47418900000000003</v>
      </c>
      <c r="F45" s="66">
        <v>0.54418299999999997</v>
      </c>
      <c r="G45" s="68">
        <v>0.45581700000000003</v>
      </c>
      <c r="H45" s="66">
        <v>0.46041599999999999</v>
      </c>
      <c r="I45" s="68">
        <v>0.53958399999999995</v>
      </c>
      <c r="J45" s="79"/>
      <c r="K45" s="80"/>
      <c r="L45" s="79"/>
      <c r="M45" s="81"/>
      <c r="N45" s="79"/>
      <c r="O45" s="81"/>
      <c r="P45" s="79"/>
      <c r="Q45" s="81"/>
      <c r="R45" s="79"/>
      <c r="S45" s="81"/>
      <c r="T45" s="66">
        <v>0.49940499999999999</v>
      </c>
      <c r="U45" s="68">
        <v>0.50059500000000001</v>
      </c>
      <c r="V45" s="66">
        <v>0.50873699999999999</v>
      </c>
      <c r="W45" s="68">
        <v>8.3567000000000002E-2</v>
      </c>
      <c r="X45" s="68">
        <v>0.40769699999999998</v>
      </c>
      <c r="Y45" s="66">
        <v>0.448432</v>
      </c>
      <c r="Z45" s="68">
        <v>0.55156799999999995</v>
      </c>
      <c r="AA45" s="66">
        <v>0.41480099999999998</v>
      </c>
      <c r="AB45" s="68">
        <v>0.58519900000000002</v>
      </c>
      <c r="AC45" s="79"/>
      <c r="AD45" s="80"/>
      <c r="AE45" s="79"/>
      <c r="AF45" s="80"/>
      <c r="AG45" s="66">
        <v>0.54551400000000005</v>
      </c>
      <c r="AH45" s="68">
        <v>0.454486</v>
      </c>
      <c r="AI45" s="66">
        <v>0.57835499999999995</v>
      </c>
      <c r="AJ45" s="68">
        <v>0.42164499999999999</v>
      </c>
      <c r="AK45" s="66">
        <v>0.45830599999999999</v>
      </c>
      <c r="AL45" s="68">
        <v>0.54169400000000001</v>
      </c>
      <c r="AM45" s="66">
        <v>0.430035</v>
      </c>
      <c r="AN45" s="68">
        <v>0.56996500000000005</v>
      </c>
      <c r="AO45" s="79"/>
      <c r="AP45" s="80"/>
      <c r="AQ45" s="79"/>
      <c r="AR45" s="81"/>
    </row>
    <row r="46" spans="1:44" x14ac:dyDescent="0.2">
      <c r="A46" s="29" t="s">
        <v>58</v>
      </c>
      <c r="B46" s="69">
        <v>0.53791299999999997</v>
      </c>
      <c r="C46" s="70">
        <v>0.46208700000000003</v>
      </c>
      <c r="D46" s="69">
        <v>0.57617200000000002</v>
      </c>
      <c r="E46" s="70">
        <v>0.42382799999999998</v>
      </c>
      <c r="F46" s="69">
        <v>0.58491800000000005</v>
      </c>
      <c r="G46" s="71">
        <v>0.41508200000000001</v>
      </c>
      <c r="H46" s="69">
        <v>0.50920600000000005</v>
      </c>
      <c r="I46" s="71">
        <v>0.49079400000000001</v>
      </c>
      <c r="J46" s="82"/>
      <c r="K46" s="83"/>
      <c r="L46" s="82"/>
      <c r="M46" s="84"/>
      <c r="N46" s="82"/>
      <c r="O46" s="84"/>
      <c r="P46" s="82"/>
      <c r="Q46" s="84"/>
      <c r="R46" s="82"/>
      <c r="S46" s="84"/>
      <c r="T46" s="69">
        <v>0.54705000000000004</v>
      </c>
      <c r="U46" s="71">
        <v>0.45295000000000002</v>
      </c>
      <c r="V46" s="69">
        <v>0.53417800000000004</v>
      </c>
      <c r="W46" s="71">
        <v>7.1886000000000005E-2</v>
      </c>
      <c r="X46" s="71">
        <v>0.39393600000000001</v>
      </c>
      <c r="Y46" s="69">
        <v>0.49790000000000001</v>
      </c>
      <c r="Z46" s="71">
        <v>0.50209999999999999</v>
      </c>
      <c r="AA46" s="69">
        <v>0.46733400000000003</v>
      </c>
      <c r="AB46" s="71">
        <v>0.53266599999999997</v>
      </c>
      <c r="AC46" s="82"/>
      <c r="AD46" s="83"/>
      <c r="AE46" s="82"/>
      <c r="AF46" s="83"/>
      <c r="AG46" s="69">
        <v>0.59771600000000003</v>
      </c>
      <c r="AH46" s="71">
        <v>0.40228399999999997</v>
      </c>
      <c r="AI46" s="69">
        <v>0.62139500000000003</v>
      </c>
      <c r="AJ46" s="71">
        <v>0.37860500000000002</v>
      </c>
      <c r="AK46" s="69">
        <v>0.52141800000000005</v>
      </c>
      <c r="AL46" s="71">
        <v>0.47858200000000001</v>
      </c>
      <c r="AM46" s="69">
        <v>0.49126500000000001</v>
      </c>
      <c r="AN46" s="71">
        <v>0.50873500000000005</v>
      </c>
      <c r="AO46" s="82"/>
      <c r="AP46" s="83"/>
      <c r="AQ46" s="82"/>
      <c r="AR46" s="84"/>
    </row>
    <row r="48" spans="1:44" x14ac:dyDescent="0.2">
      <c r="A48" s="58" t="s">
        <v>62</v>
      </c>
      <c r="B48" s="58"/>
      <c r="C48" s="58"/>
      <c r="D48" s="58"/>
      <c r="E48" s="58"/>
      <c r="F48" s="58"/>
      <c r="G48" s="58"/>
    </row>
    <row r="49" spans="1:44" x14ac:dyDescent="0.2">
      <c r="A49" s="1" t="s">
        <v>0</v>
      </c>
      <c r="B49" s="53" t="s">
        <v>1</v>
      </c>
      <c r="C49" s="54"/>
      <c r="D49" s="53">
        <v>2012</v>
      </c>
      <c r="E49" s="54"/>
      <c r="F49" s="53">
        <v>2008</v>
      </c>
      <c r="G49" s="54"/>
      <c r="H49" s="53">
        <v>2004</v>
      </c>
      <c r="I49" s="54"/>
      <c r="J49" s="53">
        <v>2012</v>
      </c>
      <c r="K49" s="55"/>
      <c r="L49" s="55"/>
      <c r="M49" s="55"/>
      <c r="N49" s="55"/>
      <c r="O49" s="55"/>
      <c r="P49" s="55"/>
      <c r="Q49" s="55"/>
      <c r="R49" s="55"/>
      <c r="S49" s="54"/>
      <c r="T49" s="53">
        <v>2010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4"/>
      <c r="AG49" s="53">
        <v>2008</v>
      </c>
      <c r="AH49" s="54"/>
      <c r="AI49" s="53">
        <v>2006</v>
      </c>
      <c r="AJ49" s="55"/>
      <c r="AK49" s="55"/>
      <c r="AL49" s="55"/>
      <c r="AM49" s="55"/>
      <c r="AN49" s="55"/>
      <c r="AO49" s="55"/>
      <c r="AP49" s="55"/>
      <c r="AQ49" s="55"/>
      <c r="AR49" s="54"/>
    </row>
    <row r="50" spans="1:44" x14ac:dyDescent="0.2">
      <c r="A50" s="2" t="s">
        <v>2</v>
      </c>
      <c r="B50" s="86" t="s">
        <v>3</v>
      </c>
      <c r="C50" s="87"/>
      <c r="D50" s="50" t="s">
        <v>4</v>
      </c>
      <c r="E50" s="51"/>
      <c r="F50" s="50" t="s">
        <v>4</v>
      </c>
      <c r="G50" s="51"/>
      <c r="H50" s="50" t="s">
        <v>4</v>
      </c>
      <c r="I50" s="51"/>
      <c r="J50" s="50" t="s">
        <v>5</v>
      </c>
      <c r="K50" s="51"/>
      <c r="L50" s="50" t="s">
        <v>6</v>
      </c>
      <c r="M50" s="51"/>
      <c r="N50" s="50" t="s">
        <v>7</v>
      </c>
      <c r="O50" s="51"/>
      <c r="P50" s="50" t="s">
        <v>8</v>
      </c>
      <c r="Q50" s="51"/>
      <c r="R50" s="50" t="s">
        <v>9</v>
      </c>
      <c r="S50" s="51"/>
      <c r="T50" s="50" t="s">
        <v>10</v>
      </c>
      <c r="U50" s="51"/>
      <c r="V50" s="50" t="s">
        <v>11</v>
      </c>
      <c r="W50" s="52"/>
      <c r="X50" s="51"/>
      <c r="Y50" s="50" t="s">
        <v>12</v>
      </c>
      <c r="Z50" s="51"/>
      <c r="AA50" s="50" t="s">
        <v>13</v>
      </c>
      <c r="AB50" s="51"/>
      <c r="AC50" s="50" t="s">
        <v>14</v>
      </c>
      <c r="AD50" s="51"/>
      <c r="AE50" s="50" t="s">
        <v>15</v>
      </c>
      <c r="AF50" s="51"/>
      <c r="AG50" s="50" t="s">
        <v>10</v>
      </c>
      <c r="AH50" s="51"/>
      <c r="AI50" s="50" t="s">
        <v>11</v>
      </c>
      <c r="AJ50" s="51"/>
      <c r="AK50" s="50" t="s">
        <v>12</v>
      </c>
      <c r="AL50" s="51"/>
      <c r="AM50" s="50" t="s">
        <v>13</v>
      </c>
      <c r="AN50" s="51"/>
      <c r="AO50" s="50" t="s">
        <v>14</v>
      </c>
      <c r="AP50" s="51"/>
      <c r="AQ50" s="50" t="s">
        <v>15</v>
      </c>
      <c r="AR50" s="51"/>
    </row>
    <row r="51" spans="1:44" x14ac:dyDescent="0.2">
      <c r="A51" s="2" t="s">
        <v>16</v>
      </c>
      <c r="B51" s="3" t="s">
        <v>63</v>
      </c>
      <c r="C51" s="4" t="s">
        <v>64</v>
      </c>
      <c r="D51" s="5" t="s">
        <v>63</v>
      </c>
      <c r="E51" t="s">
        <v>64</v>
      </c>
      <c r="F51" s="5" t="s">
        <v>63</v>
      </c>
      <c r="G51" t="s">
        <v>64</v>
      </c>
      <c r="H51" s="5" t="s">
        <v>63</v>
      </c>
      <c r="I51" t="s">
        <v>64</v>
      </c>
      <c r="J51" s="5" t="s">
        <v>63</v>
      </c>
      <c r="K51" t="s">
        <v>64</v>
      </c>
      <c r="L51" s="5" t="s">
        <v>63</v>
      </c>
      <c r="M51" s="6" t="s">
        <v>64</v>
      </c>
      <c r="N51" s="5" t="s">
        <v>63</v>
      </c>
      <c r="O51" s="6" t="s">
        <v>64</v>
      </c>
      <c r="P51" s="5" t="s">
        <v>63</v>
      </c>
      <c r="Q51" s="6" t="s">
        <v>64</v>
      </c>
      <c r="R51" s="5" t="s">
        <v>63</v>
      </c>
      <c r="S51" s="6" t="s">
        <v>64</v>
      </c>
      <c r="T51" s="5" t="s">
        <v>63</v>
      </c>
      <c r="U51" t="s">
        <v>64</v>
      </c>
      <c r="V51" s="5" t="s">
        <v>63</v>
      </c>
      <c r="W51" t="s">
        <v>64</v>
      </c>
      <c r="Y51" s="5" t="s">
        <v>63</v>
      </c>
      <c r="Z51" t="s">
        <v>64</v>
      </c>
      <c r="AA51" s="5" t="s">
        <v>63</v>
      </c>
      <c r="AB51" t="s">
        <v>64</v>
      </c>
      <c r="AC51" s="5" t="s">
        <v>63</v>
      </c>
      <c r="AD51" t="s">
        <v>64</v>
      </c>
      <c r="AE51" s="5" t="s">
        <v>63</v>
      </c>
      <c r="AF51" t="s">
        <v>64</v>
      </c>
      <c r="AG51" s="5" t="s">
        <v>63</v>
      </c>
      <c r="AH51" t="s">
        <v>64</v>
      </c>
      <c r="AI51" s="5" t="s">
        <v>63</v>
      </c>
      <c r="AJ51" t="s">
        <v>64</v>
      </c>
      <c r="AK51" s="5" t="s">
        <v>63</v>
      </c>
      <c r="AL51" t="s">
        <v>64</v>
      </c>
      <c r="AM51" s="5" t="s">
        <v>63</v>
      </c>
      <c r="AN51" t="s">
        <v>64</v>
      </c>
      <c r="AO51" s="5" t="s">
        <v>63</v>
      </c>
      <c r="AP51" t="s">
        <v>64</v>
      </c>
      <c r="AQ51" s="5" t="s">
        <v>63</v>
      </c>
      <c r="AR51" s="6" t="s">
        <v>64</v>
      </c>
    </row>
    <row r="52" spans="1:44" x14ac:dyDescent="0.2">
      <c r="A52" s="1" t="s">
        <v>59</v>
      </c>
      <c r="B52" s="88">
        <f>ROUND(SUM(L13:M13)+SUM(T13:AF13),0)</f>
        <v>12158394</v>
      </c>
      <c r="C52" s="89">
        <v>12158394</v>
      </c>
      <c r="D52" s="88">
        <f>ROUND(SUM(D13:E13),0)</f>
        <v>2508048</v>
      </c>
      <c r="E52" s="90">
        <v>2508048</v>
      </c>
      <c r="F52" s="88">
        <f>ROUND(SUM(F13:G13),0)</f>
        <v>2361475</v>
      </c>
      <c r="G52" s="90">
        <v>2361475</v>
      </c>
      <c r="H52" s="88">
        <f>ROUND(SUM(H13:I13),0)</f>
        <v>2102981</v>
      </c>
      <c r="I52" s="90">
        <v>2102981</v>
      </c>
      <c r="J52" s="91"/>
      <c r="K52" s="92"/>
      <c r="L52" s="91"/>
      <c r="M52" s="93"/>
      <c r="N52" s="91"/>
      <c r="O52" s="93"/>
      <c r="P52" s="91"/>
      <c r="Q52" s="93"/>
      <c r="R52" s="91"/>
      <c r="S52" s="93"/>
      <c r="T52" s="88">
        <f>ROUND(SUM(T13:U13),0)</f>
        <v>1679474</v>
      </c>
      <c r="U52" s="90">
        <v>1679474</v>
      </c>
      <c r="V52" s="88">
        <f>ROUND(SUM(V13:X13),0)</f>
        <v>1767604</v>
      </c>
      <c r="W52" s="90">
        <v>1767604</v>
      </c>
      <c r="X52" s="90"/>
      <c r="Y52" s="88">
        <f>ROUND(SUM(Y13:Z13),0)</f>
        <v>1608340</v>
      </c>
      <c r="Z52" s="90">
        <v>1608340</v>
      </c>
      <c r="AA52" s="88">
        <f>ROUND(SUM(AA13:AB13),0)</f>
        <v>1708849</v>
      </c>
      <c r="AB52" s="90">
        <v>1708849</v>
      </c>
      <c r="AC52" s="91"/>
      <c r="AD52" s="92"/>
      <c r="AE52" s="91"/>
      <c r="AF52" s="92"/>
      <c r="AG52" s="88">
        <f>ROUND(SUM(AG13:AH13),0)</f>
        <v>2221833</v>
      </c>
      <c r="AH52" s="90">
        <v>2221833</v>
      </c>
      <c r="AI52" s="88">
        <f>ROUND(SUM(AI13:AJ13),0)</f>
        <v>1513982</v>
      </c>
      <c r="AJ52" s="90">
        <v>1513982</v>
      </c>
      <c r="AK52" s="88">
        <f>ROUND(SUM(AK13:AL13),0)</f>
        <v>1520935</v>
      </c>
      <c r="AL52" s="90">
        <v>1520935</v>
      </c>
      <c r="AM52" s="88">
        <f>ROUND(SUM(AM13:AN13),0)</f>
        <v>1440496</v>
      </c>
      <c r="AN52" s="90">
        <v>1440496</v>
      </c>
      <c r="AO52" s="91"/>
      <c r="AP52" s="92"/>
      <c r="AQ52" s="91"/>
      <c r="AR52" s="93"/>
    </row>
    <row r="53" spans="1:44" x14ac:dyDescent="0.2">
      <c r="A53" s="12" t="s">
        <v>52</v>
      </c>
      <c r="B53" s="39">
        <f t="shared" ref="B53:C59" si="62">ROUND(SUM(L14:M14)+SUM(T14:AF14),0)</f>
        <v>1662610</v>
      </c>
      <c r="C53" s="41">
        <v>1662610</v>
      </c>
      <c r="D53" s="39">
        <f t="shared" ref="D53:F59" si="63">ROUND(SUM(D14:E14),0)</f>
        <v>360734</v>
      </c>
      <c r="E53" s="41">
        <v>360734</v>
      </c>
      <c r="F53" s="39">
        <f t="shared" si="63"/>
        <v>331085</v>
      </c>
      <c r="G53" s="40">
        <v>331085</v>
      </c>
      <c r="H53" s="39">
        <f t="shared" ref="H53" si="64">ROUND(SUM(H14:I14),0)</f>
        <v>294083</v>
      </c>
      <c r="I53" s="40">
        <v>294083</v>
      </c>
      <c r="J53" s="76"/>
      <c r="K53" s="77"/>
      <c r="L53" s="76"/>
      <c r="M53" s="78"/>
      <c r="N53" s="76"/>
      <c r="O53" s="78"/>
      <c r="P53" s="76"/>
      <c r="Q53" s="78"/>
      <c r="R53" s="76"/>
      <c r="S53" s="78"/>
      <c r="T53" s="39">
        <f t="shared" ref="T53" si="65">ROUND(SUM(T14:U14),0)</f>
        <v>227671</v>
      </c>
      <c r="U53" s="40">
        <v>227671</v>
      </c>
      <c r="V53" s="39">
        <f t="shared" ref="V53" si="66">ROUND(SUM(V14:W14),0)</f>
        <v>177748</v>
      </c>
      <c r="W53" s="40">
        <v>177748</v>
      </c>
      <c r="X53" s="40"/>
      <c r="Y53" s="39">
        <f t="shared" ref="Y53" si="67">ROUND(SUM(Y14:Z14),0)</f>
        <v>217785</v>
      </c>
      <c r="Z53" s="40">
        <v>217785</v>
      </c>
      <c r="AA53" s="39">
        <f t="shared" ref="AA53" si="68">ROUND(SUM(AA14:AB14),0)</f>
        <v>229723</v>
      </c>
      <c r="AB53" s="40">
        <v>229723</v>
      </c>
      <c r="AC53" s="76"/>
      <c r="AD53" s="77"/>
      <c r="AE53" s="76"/>
      <c r="AF53" s="77"/>
      <c r="AG53" s="39">
        <f t="shared" ref="AG53" si="69">ROUND(SUM(AG14:AH14),0)</f>
        <v>316268</v>
      </c>
      <c r="AH53" s="40">
        <v>316268</v>
      </c>
      <c r="AI53" s="39">
        <f t="shared" ref="AI53" si="70">ROUND(SUM(AI14:AJ14),0)</f>
        <v>195782</v>
      </c>
      <c r="AJ53" s="40">
        <v>195782</v>
      </c>
      <c r="AK53" s="39">
        <f t="shared" ref="AK53" si="71">ROUND(SUM(AK14:AL14),0)</f>
        <v>197483</v>
      </c>
      <c r="AL53" s="40">
        <v>197483</v>
      </c>
      <c r="AM53" s="39">
        <f t="shared" ref="AM53" si="72">ROUND(SUM(AM14:AN14),0)</f>
        <v>186116</v>
      </c>
      <c r="AN53" s="40">
        <v>186116</v>
      </c>
      <c r="AO53" s="76"/>
      <c r="AP53" s="77"/>
      <c r="AQ53" s="76"/>
      <c r="AR53" s="78"/>
    </row>
    <row r="54" spans="1:44" x14ac:dyDescent="0.2">
      <c r="A54" s="17" t="s">
        <v>53</v>
      </c>
      <c r="B54" s="42">
        <f t="shared" si="62"/>
        <v>2091793</v>
      </c>
      <c r="C54" s="44">
        <v>2091793</v>
      </c>
      <c r="D54" s="42">
        <f t="shared" si="63"/>
        <v>429304</v>
      </c>
      <c r="E54" s="44">
        <v>429304</v>
      </c>
      <c r="F54" s="42">
        <f t="shared" si="63"/>
        <v>409947</v>
      </c>
      <c r="G54" s="43">
        <v>409947</v>
      </c>
      <c r="H54" s="42">
        <f t="shared" ref="H54" si="73">ROUND(SUM(H15:I15),0)</f>
        <v>366984</v>
      </c>
      <c r="I54" s="43">
        <v>366984</v>
      </c>
      <c r="J54" s="79"/>
      <c r="K54" s="80"/>
      <c r="L54" s="79"/>
      <c r="M54" s="81"/>
      <c r="N54" s="79"/>
      <c r="O54" s="81"/>
      <c r="P54" s="79"/>
      <c r="Q54" s="81"/>
      <c r="R54" s="79"/>
      <c r="S54" s="81"/>
      <c r="T54" s="42">
        <f t="shared" ref="T54" si="74">ROUND(SUM(T15:U15),0)</f>
        <v>291642</v>
      </c>
      <c r="U54" s="43">
        <v>291642</v>
      </c>
      <c r="V54" s="42">
        <f t="shared" ref="V54" si="75">ROUND(SUM(V15:W15),0)</f>
        <v>209382</v>
      </c>
      <c r="W54" s="43">
        <v>209382</v>
      </c>
      <c r="X54" s="43"/>
      <c r="Y54" s="42">
        <f t="shared" ref="Y54" si="76">ROUND(SUM(Y15:Z15),0)</f>
        <v>278899</v>
      </c>
      <c r="Z54" s="43">
        <v>278899</v>
      </c>
      <c r="AA54" s="42">
        <f t="shared" ref="AA54" si="77">ROUND(SUM(AA15:AB15),0)</f>
        <v>292695</v>
      </c>
      <c r="AB54" s="43">
        <v>292695</v>
      </c>
      <c r="AC54" s="79"/>
      <c r="AD54" s="80"/>
      <c r="AE54" s="79"/>
      <c r="AF54" s="80"/>
      <c r="AG54" s="42">
        <f t="shared" ref="AG54" si="78">ROUND(SUM(AG15:AH15),0)</f>
        <v>386116</v>
      </c>
      <c r="AH54" s="43">
        <v>386116</v>
      </c>
      <c r="AI54" s="42">
        <f t="shared" ref="AI54" si="79">ROUND(SUM(AI15:AJ15),0)</f>
        <v>275633</v>
      </c>
      <c r="AJ54" s="43">
        <v>275633</v>
      </c>
      <c r="AK54" s="42">
        <f t="shared" ref="AK54" si="80">ROUND(SUM(AK15:AL15),0)</f>
        <v>274566</v>
      </c>
      <c r="AL54" s="43">
        <v>274566</v>
      </c>
      <c r="AM54" s="42">
        <f t="shared" ref="AM54" si="81">ROUND(SUM(AM15:AN15),0)</f>
        <v>256681</v>
      </c>
      <c r="AN54" s="43">
        <v>256681</v>
      </c>
      <c r="AO54" s="79"/>
      <c r="AP54" s="80"/>
      <c r="AQ54" s="79"/>
      <c r="AR54" s="81"/>
    </row>
    <row r="55" spans="1:44" x14ac:dyDescent="0.2">
      <c r="A55" s="22" t="s">
        <v>54</v>
      </c>
      <c r="B55" s="42">
        <f t="shared" si="62"/>
        <v>1776172</v>
      </c>
      <c r="C55" s="44">
        <v>1776172</v>
      </c>
      <c r="D55" s="42">
        <f t="shared" si="63"/>
        <v>349344</v>
      </c>
      <c r="E55" s="44">
        <v>349344</v>
      </c>
      <c r="F55" s="42">
        <f t="shared" si="63"/>
        <v>337464</v>
      </c>
      <c r="G55" s="43">
        <v>337464</v>
      </c>
      <c r="H55" s="42">
        <f t="shared" ref="H55" si="82">ROUND(SUM(H16:I16),0)</f>
        <v>309092</v>
      </c>
      <c r="I55" s="43">
        <v>309092</v>
      </c>
      <c r="J55" s="79"/>
      <c r="K55" s="80"/>
      <c r="L55" s="79"/>
      <c r="M55" s="81"/>
      <c r="N55" s="79"/>
      <c r="O55" s="81"/>
      <c r="P55" s="79"/>
      <c r="Q55" s="81"/>
      <c r="R55" s="79"/>
      <c r="S55" s="81"/>
      <c r="T55" s="42">
        <f t="shared" ref="T55" si="83">ROUND(SUM(T16:U16),0)</f>
        <v>246533</v>
      </c>
      <c r="U55" s="43">
        <v>246533</v>
      </c>
      <c r="V55" s="42">
        <f t="shared" ref="V55" si="84">ROUND(SUM(V16:W16),0)</f>
        <v>177114</v>
      </c>
      <c r="W55" s="43">
        <v>177114</v>
      </c>
      <c r="X55" s="43"/>
      <c r="Y55" s="42">
        <f t="shared" ref="Y55" si="85">ROUND(SUM(Y16:Z16),0)</f>
        <v>240340</v>
      </c>
      <c r="Z55" s="43">
        <v>240340</v>
      </c>
      <c r="AA55" s="42">
        <f t="shared" ref="AA55" si="86">ROUND(SUM(AA16:AB16),0)</f>
        <v>253296</v>
      </c>
      <c r="AB55" s="43">
        <v>253296</v>
      </c>
      <c r="AC55" s="79"/>
      <c r="AD55" s="80"/>
      <c r="AE55" s="79"/>
      <c r="AF55" s="80"/>
      <c r="AG55" s="42">
        <f t="shared" ref="AG55" si="87">ROUND(SUM(AG16:AH16),0)</f>
        <v>318178</v>
      </c>
      <c r="AH55" s="43">
        <v>318178</v>
      </c>
      <c r="AI55" s="42">
        <f t="shared" ref="AI55" si="88">ROUND(SUM(AI16:AJ16),0)</f>
        <v>230051</v>
      </c>
      <c r="AJ55" s="43">
        <v>230051</v>
      </c>
      <c r="AK55" s="42">
        <f t="shared" ref="AK55" si="89">ROUND(SUM(AK16:AL16),0)</f>
        <v>231635</v>
      </c>
      <c r="AL55" s="43">
        <v>231635</v>
      </c>
      <c r="AM55" s="42">
        <f t="shared" ref="AM55" si="90">ROUND(SUM(AM16:AN16),0)</f>
        <v>219194</v>
      </c>
      <c r="AN55" s="43">
        <v>219194</v>
      </c>
      <c r="AO55" s="79"/>
      <c r="AP55" s="80"/>
      <c r="AQ55" s="79"/>
      <c r="AR55" s="81"/>
    </row>
    <row r="56" spans="1:44" x14ac:dyDescent="0.2">
      <c r="A56" s="23" t="s">
        <v>55</v>
      </c>
      <c r="B56" s="42">
        <f t="shared" si="62"/>
        <v>1739228</v>
      </c>
      <c r="C56" s="44">
        <v>1739228</v>
      </c>
      <c r="D56" s="42">
        <f t="shared" si="63"/>
        <v>349606</v>
      </c>
      <c r="E56" s="44">
        <v>349606</v>
      </c>
      <c r="F56" s="42">
        <f t="shared" si="63"/>
        <v>324880</v>
      </c>
      <c r="G56" s="43">
        <v>324880</v>
      </c>
      <c r="H56" s="42">
        <f t="shared" ref="H56" si="91">ROUND(SUM(H17:I17),0)</f>
        <v>286834</v>
      </c>
      <c r="I56" s="43">
        <v>286834</v>
      </c>
      <c r="J56" s="79"/>
      <c r="K56" s="80"/>
      <c r="L56" s="79"/>
      <c r="M56" s="81"/>
      <c r="N56" s="79"/>
      <c r="O56" s="81"/>
      <c r="P56" s="79"/>
      <c r="Q56" s="81"/>
      <c r="R56" s="79"/>
      <c r="S56" s="81"/>
      <c r="T56" s="42">
        <f t="shared" ref="T56" si="92">ROUND(SUM(T17:U17),0)</f>
        <v>241212</v>
      </c>
      <c r="U56" s="43">
        <v>241212</v>
      </c>
      <c r="V56" s="42">
        <f t="shared" ref="V56" si="93">ROUND(SUM(V17:W17),0)</f>
        <v>134199</v>
      </c>
      <c r="W56" s="43">
        <v>134199</v>
      </c>
      <c r="X56" s="43"/>
      <c r="Y56" s="42">
        <f t="shared" ref="Y56" si="94">ROUND(SUM(Y17:Z17),0)</f>
        <v>229934</v>
      </c>
      <c r="Z56" s="43">
        <v>229934</v>
      </c>
      <c r="AA56" s="42">
        <f t="shared" ref="AA56" si="95">ROUND(SUM(AA17:AB17),0)</f>
        <v>245403</v>
      </c>
      <c r="AB56" s="43">
        <v>245403</v>
      </c>
      <c r="AC56" s="79"/>
      <c r="AD56" s="80"/>
      <c r="AE56" s="79"/>
      <c r="AF56" s="80"/>
      <c r="AG56" s="42">
        <f t="shared" ref="AG56" si="96">ROUND(SUM(AG17:AH17),0)</f>
        <v>305256</v>
      </c>
      <c r="AH56" s="43">
        <v>305256</v>
      </c>
      <c r="AI56" s="42">
        <f t="shared" ref="AI56" si="97">ROUND(SUM(AI17:AJ17),0)</f>
        <v>205767</v>
      </c>
      <c r="AJ56" s="43">
        <v>205767</v>
      </c>
      <c r="AK56" s="42">
        <f t="shared" ref="AK56" si="98">ROUND(SUM(AK17:AL17),0)</f>
        <v>209511</v>
      </c>
      <c r="AL56" s="43">
        <v>209511</v>
      </c>
      <c r="AM56" s="42">
        <f t="shared" ref="AM56" si="99">ROUND(SUM(AM17:AN17),0)</f>
        <v>200061</v>
      </c>
      <c r="AN56" s="43">
        <v>200061</v>
      </c>
      <c r="AO56" s="79"/>
      <c r="AP56" s="80"/>
      <c r="AQ56" s="79"/>
      <c r="AR56" s="81"/>
    </row>
    <row r="57" spans="1:44" x14ac:dyDescent="0.2">
      <c r="A57" s="25" t="s">
        <v>56</v>
      </c>
      <c r="B57" s="42">
        <f t="shared" si="62"/>
        <v>1592724</v>
      </c>
      <c r="C57" s="44">
        <v>1592724</v>
      </c>
      <c r="D57" s="42">
        <f t="shared" si="63"/>
        <v>330394</v>
      </c>
      <c r="E57" s="44">
        <v>330394</v>
      </c>
      <c r="F57" s="42">
        <f t="shared" si="63"/>
        <v>315641</v>
      </c>
      <c r="G57" s="43">
        <v>315641</v>
      </c>
      <c r="H57" s="42">
        <f t="shared" ref="H57" si="100">ROUND(SUM(H18:I18),0)</f>
        <v>281714</v>
      </c>
      <c r="I57" s="43">
        <v>281714</v>
      </c>
      <c r="J57" s="79"/>
      <c r="K57" s="80"/>
      <c r="L57" s="79"/>
      <c r="M57" s="81"/>
      <c r="N57" s="79"/>
      <c r="O57" s="81"/>
      <c r="P57" s="79"/>
      <c r="Q57" s="81"/>
      <c r="R57" s="79"/>
      <c r="S57" s="81"/>
      <c r="T57" s="42">
        <f t="shared" ref="T57" si="101">ROUND(SUM(T18:U18),0)</f>
        <v>218037</v>
      </c>
      <c r="U57" s="43">
        <v>218037</v>
      </c>
      <c r="V57" s="42">
        <f t="shared" ref="V57" si="102">ROUND(SUM(V18:W18),0)</f>
        <v>129553</v>
      </c>
      <c r="W57" s="43">
        <v>129553</v>
      </c>
      <c r="X57" s="43"/>
      <c r="Y57" s="42">
        <f t="shared" ref="Y57" si="103">ROUND(SUM(Y18:Z18),0)</f>
        <v>210752</v>
      </c>
      <c r="Z57" s="43">
        <v>210752</v>
      </c>
      <c r="AA57" s="42">
        <f t="shared" ref="AA57" si="104">ROUND(SUM(AA18:AB18),0)</f>
        <v>224938</v>
      </c>
      <c r="AB57" s="43">
        <v>224938</v>
      </c>
      <c r="AC57" s="79"/>
      <c r="AD57" s="80"/>
      <c r="AE57" s="79"/>
      <c r="AF57" s="80"/>
      <c r="AG57" s="42">
        <f t="shared" ref="AG57" si="105">ROUND(SUM(AG18:AH18),0)</f>
        <v>292876</v>
      </c>
      <c r="AH57" s="43">
        <v>292876</v>
      </c>
      <c r="AI57" s="42">
        <f t="shared" ref="AI57" si="106">ROUND(SUM(AI18:AJ18),0)</f>
        <v>201306</v>
      </c>
      <c r="AJ57" s="43">
        <v>201306</v>
      </c>
      <c r="AK57" s="42">
        <f t="shared" ref="AK57" si="107">ROUND(SUM(AK18:AL18),0)</f>
        <v>203695</v>
      </c>
      <c r="AL57" s="43">
        <v>203695</v>
      </c>
      <c r="AM57" s="42">
        <f t="shared" ref="AM57" si="108">ROUND(SUM(AM18:AN18),0)</f>
        <v>196221</v>
      </c>
      <c r="AN57" s="43">
        <v>196221</v>
      </c>
      <c r="AO57" s="79"/>
      <c r="AP57" s="80"/>
      <c r="AQ57" s="79"/>
      <c r="AR57" s="81"/>
    </row>
    <row r="58" spans="1:44" x14ac:dyDescent="0.2">
      <c r="A58" s="28" t="s">
        <v>57</v>
      </c>
      <c r="B58" s="42">
        <f t="shared" si="62"/>
        <v>1667659</v>
      </c>
      <c r="C58" s="44">
        <v>1667659</v>
      </c>
      <c r="D58" s="42">
        <f t="shared" si="63"/>
        <v>348011</v>
      </c>
      <c r="E58" s="44">
        <v>348011</v>
      </c>
      <c r="F58" s="42">
        <f t="shared" si="63"/>
        <v>321596</v>
      </c>
      <c r="G58" s="43">
        <v>321596</v>
      </c>
      <c r="H58" s="42">
        <f t="shared" ref="H58" si="109">ROUND(SUM(H19:I19),0)</f>
        <v>277311</v>
      </c>
      <c r="I58" s="43">
        <v>277311</v>
      </c>
      <c r="J58" s="79"/>
      <c r="K58" s="80"/>
      <c r="L58" s="79"/>
      <c r="M58" s="81"/>
      <c r="N58" s="79"/>
      <c r="O58" s="81"/>
      <c r="P58" s="79"/>
      <c r="Q58" s="81"/>
      <c r="R58" s="79"/>
      <c r="S58" s="81"/>
      <c r="T58" s="42">
        <f t="shared" ref="T58" si="110">ROUND(SUM(T19:U19),0)</f>
        <v>228908</v>
      </c>
      <c r="U58" s="43">
        <v>228908</v>
      </c>
      <c r="V58" s="42">
        <f t="shared" ref="V58" si="111">ROUND(SUM(V19:W19),0)</f>
        <v>143421</v>
      </c>
      <c r="W58" s="43">
        <v>143421</v>
      </c>
      <c r="X58" s="43"/>
      <c r="Y58" s="42">
        <f t="shared" ref="Y58" si="112">ROUND(SUM(Y19:Z19),0)</f>
        <v>217061</v>
      </c>
      <c r="Z58" s="43">
        <v>217061</v>
      </c>
      <c r="AA58" s="42">
        <f t="shared" ref="AA58" si="113">ROUND(SUM(AA19:AB19),0)</f>
        <v>232321</v>
      </c>
      <c r="AB58" s="43">
        <v>232321</v>
      </c>
      <c r="AC58" s="79"/>
      <c r="AD58" s="80"/>
      <c r="AE58" s="79"/>
      <c r="AF58" s="80"/>
      <c r="AG58" s="42">
        <f t="shared" ref="AG58" si="114">ROUND(SUM(AG19:AH19),0)</f>
        <v>301396</v>
      </c>
      <c r="AH58" s="43">
        <v>301396</v>
      </c>
      <c r="AI58" s="42">
        <f t="shared" ref="AI58" si="115">ROUND(SUM(AI19:AJ19),0)</f>
        <v>195326</v>
      </c>
      <c r="AJ58" s="43">
        <v>195326</v>
      </c>
      <c r="AK58" s="42">
        <f t="shared" ref="AK58" si="116">ROUND(SUM(AK19:AL19),0)</f>
        <v>195448</v>
      </c>
      <c r="AL58" s="43">
        <v>195448</v>
      </c>
      <c r="AM58" s="42">
        <f t="shared" ref="AM58" si="117">ROUND(SUM(AM19:AN19),0)</f>
        <v>185599</v>
      </c>
      <c r="AN58" s="43">
        <v>185599</v>
      </c>
      <c r="AO58" s="79"/>
      <c r="AP58" s="80"/>
      <c r="AQ58" s="79"/>
      <c r="AR58" s="81"/>
    </row>
    <row r="59" spans="1:44" x14ac:dyDescent="0.2">
      <c r="A59" s="29" t="s">
        <v>58</v>
      </c>
      <c r="B59" s="47">
        <f t="shared" si="62"/>
        <v>1628206</v>
      </c>
      <c r="C59" s="49">
        <v>1628206</v>
      </c>
      <c r="D59" s="47">
        <f t="shared" si="63"/>
        <v>340655</v>
      </c>
      <c r="E59" s="49">
        <v>340655</v>
      </c>
      <c r="F59" s="47">
        <f t="shared" si="63"/>
        <v>320862</v>
      </c>
      <c r="G59" s="48">
        <v>320862</v>
      </c>
      <c r="H59" s="47">
        <f t="shared" ref="H59" si="118">ROUND(SUM(H20:I20),0)</f>
        <v>286964</v>
      </c>
      <c r="I59" s="48">
        <v>286964</v>
      </c>
      <c r="J59" s="82"/>
      <c r="K59" s="83"/>
      <c r="L59" s="82"/>
      <c r="M59" s="84"/>
      <c r="N59" s="82"/>
      <c r="O59" s="84"/>
      <c r="P59" s="82"/>
      <c r="Q59" s="84"/>
      <c r="R59" s="82"/>
      <c r="S59" s="84"/>
      <c r="T59" s="47">
        <f t="shared" ref="T59" si="119">ROUND(SUM(T20:U20),0)</f>
        <v>225471</v>
      </c>
      <c r="U59" s="48">
        <v>225471</v>
      </c>
      <c r="V59" s="47">
        <f t="shared" ref="V59" si="120">ROUND(SUM(V20:W20),0)</f>
        <v>143811</v>
      </c>
      <c r="W59" s="48">
        <v>143811</v>
      </c>
      <c r="X59" s="48"/>
      <c r="Y59" s="47">
        <f t="shared" ref="Y59" si="121">ROUND(SUM(Y20:Z20),0)</f>
        <v>213569</v>
      </c>
      <c r="Z59" s="48">
        <v>213569</v>
      </c>
      <c r="AA59" s="47">
        <f t="shared" ref="AA59" si="122">ROUND(SUM(AA20:AB20),0)</f>
        <v>230474</v>
      </c>
      <c r="AB59" s="48">
        <v>230474</v>
      </c>
      <c r="AC59" s="82"/>
      <c r="AD59" s="83"/>
      <c r="AE59" s="82"/>
      <c r="AF59" s="83"/>
      <c r="AG59" s="47">
        <f t="shared" ref="AG59" si="123">ROUND(SUM(AG20:AH20),0)</f>
        <v>301743</v>
      </c>
      <c r="AH59" s="48">
        <v>301743</v>
      </c>
      <c r="AI59" s="47">
        <f t="shared" ref="AI59" si="124">ROUND(SUM(AI20:AJ20),0)</f>
        <v>210117</v>
      </c>
      <c r="AJ59" s="48">
        <v>210117</v>
      </c>
      <c r="AK59" s="47">
        <f t="shared" ref="AK59" si="125">ROUND(SUM(AK20:AL20),0)</f>
        <v>208597</v>
      </c>
      <c r="AL59" s="48">
        <v>208597</v>
      </c>
      <c r="AM59" s="47">
        <f t="shared" ref="AM59" si="126">ROUND(SUM(AM20:AN20),0)</f>
        <v>196624</v>
      </c>
      <c r="AN59" s="48">
        <v>196624</v>
      </c>
      <c r="AO59" s="82"/>
      <c r="AP59" s="83"/>
      <c r="AQ59" s="82"/>
      <c r="AR59" s="84"/>
    </row>
  </sheetData>
  <mergeCells count="116">
    <mergeCell ref="AQ50:AR50"/>
    <mergeCell ref="AG50:AH50"/>
    <mergeCell ref="AI50:AJ50"/>
    <mergeCell ref="AK50:AL50"/>
    <mergeCell ref="AM50:AN50"/>
    <mergeCell ref="AO50:AP50"/>
    <mergeCell ref="V50:X50"/>
    <mergeCell ref="Y50:Z50"/>
    <mergeCell ref="AA50:AB50"/>
    <mergeCell ref="AC50:AD50"/>
    <mergeCell ref="AE50:AF50"/>
    <mergeCell ref="L50:M50"/>
    <mergeCell ref="N50:O50"/>
    <mergeCell ref="P50:Q50"/>
    <mergeCell ref="R50:S50"/>
    <mergeCell ref="T50:U50"/>
    <mergeCell ref="B50:C50"/>
    <mergeCell ref="D50:E50"/>
    <mergeCell ref="F50:G50"/>
    <mergeCell ref="H50:I50"/>
    <mergeCell ref="J50:K50"/>
    <mergeCell ref="AQ37:AR37"/>
    <mergeCell ref="B49:C49"/>
    <mergeCell ref="D49:E49"/>
    <mergeCell ref="F49:G49"/>
    <mergeCell ref="H49:I49"/>
    <mergeCell ref="J49:S49"/>
    <mergeCell ref="T49:AF49"/>
    <mergeCell ref="AG49:AH49"/>
    <mergeCell ref="AI49:AR49"/>
    <mergeCell ref="AG37:AH37"/>
    <mergeCell ref="AI37:AJ37"/>
    <mergeCell ref="AK37:AL37"/>
    <mergeCell ref="AM37:AN37"/>
    <mergeCell ref="AO37:AP37"/>
    <mergeCell ref="V37:X37"/>
    <mergeCell ref="Y37:Z37"/>
    <mergeCell ref="AA37:AB37"/>
    <mergeCell ref="AC37:AD37"/>
    <mergeCell ref="AE37:AF37"/>
    <mergeCell ref="L37:M37"/>
    <mergeCell ref="N37:O37"/>
    <mergeCell ref="P37:Q37"/>
    <mergeCell ref="R37:S37"/>
    <mergeCell ref="T37:U37"/>
    <mergeCell ref="B37:C37"/>
    <mergeCell ref="D37:E37"/>
    <mergeCell ref="F37:G37"/>
    <mergeCell ref="H37:I37"/>
    <mergeCell ref="J37:K37"/>
    <mergeCell ref="AO24:AP24"/>
    <mergeCell ref="AQ24:AR24"/>
    <mergeCell ref="B36:C36"/>
    <mergeCell ref="D36:E36"/>
    <mergeCell ref="F36:G36"/>
    <mergeCell ref="H36:I36"/>
    <mergeCell ref="J36:S36"/>
    <mergeCell ref="T36:AF36"/>
    <mergeCell ref="AG36:AH36"/>
    <mergeCell ref="AI36:AR36"/>
    <mergeCell ref="AE24:AF24"/>
    <mergeCell ref="AG24:AH24"/>
    <mergeCell ref="AI24:AJ24"/>
    <mergeCell ref="AK24:AL24"/>
    <mergeCell ref="AM24:AN24"/>
    <mergeCell ref="AG23:AH23"/>
    <mergeCell ref="AI23:AR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X24"/>
    <mergeCell ref="Y24:Z24"/>
    <mergeCell ref="AA24:AB24"/>
    <mergeCell ref="AC24:AD24"/>
    <mergeCell ref="T1:AF1"/>
    <mergeCell ref="B23:C23"/>
    <mergeCell ref="D23:E23"/>
    <mergeCell ref="F23:G23"/>
    <mergeCell ref="H23:I23"/>
    <mergeCell ref="J23:S23"/>
    <mergeCell ref="T23:AF23"/>
    <mergeCell ref="AC2:AD2"/>
    <mergeCell ref="AG1:AH1"/>
    <mergeCell ref="AI1:AR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S1"/>
    <mergeCell ref="R2:S2"/>
    <mergeCell ref="T2:U2"/>
    <mergeCell ref="V2:X2"/>
    <mergeCell ref="Y2:Z2"/>
    <mergeCell ref="AA2:AB2"/>
    <mergeCell ref="AQ2:AR2"/>
    <mergeCell ref="AE2:AF2"/>
    <mergeCell ref="AG2:AH2"/>
    <mergeCell ref="AI2:AJ2"/>
    <mergeCell ref="AK2:AL2"/>
    <mergeCell ref="AM2:AN2"/>
    <mergeCell ref="AO2:AP2"/>
  </mergeCells>
  <conditionalFormatting sqref="D4 B4:B11">
    <cfRule type="cellIs" dxfId="52" priority="53" operator="greaterThan">
      <formula>0.5</formula>
    </cfRule>
  </conditionalFormatting>
  <conditionalFormatting sqref="E4">
    <cfRule type="cellIs" dxfId="51" priority="52" operator="greaterThan">
      <formula>0.5</formula>
    </cfRule>
  </conditionalFormatting>
  <conditionalFormatting sqref="F4">
    <cfRule type="cellIs" dxfId="50" priority="51" operator="greaterThan">
      <formula>0.5</formula>
    </cfRule>
  </conditionalFormatting>
  <conditionalFormatting sqref="G4">
    <cfRule type="cellIs" dxfId="49" priority="50" operator="greaterThan">
      <formula>0.5</formula>
    </cfRule>
  </conditionalFormatting>
  <conditionalFormatting sqref="H4">
    <cfRule type="cellIs" dxfId="48" priority="49" operator="greaterThan">
      <formula>0.5</formula>
    </cfRule>
  </conditionalFormatting>
  <conditionalFormatting sqref="I4">
    <cfRule type="cellIs" dxfId="47" priority="48" operator="greaterThan">
      <formula>0.5</formula>
    </cfRule>
  </conditionalFormatting>
  <conditionalFormatting sqref="J4">
    <cfRule type="cellIs" dxfId="46" priority="47" operator="greaterThan">
      <formula>0.5</formula>
    </cfRule>
  </conditionalFormatting>
  <conditionalFormatting sqref="K4">
    <cfRule type="cellIs" dxfId="45" priority="46" operator="greaterThan">
      <formula>0.5</formula>
    </cfRule>
  </conditionalFormatting>
  <conditionalFormatting sqref="AI4">
    <cfRule type="cellIs" dxfId="44" priority="45" operator="greaterThan">
      <formula>0.5</formula>
    </cfRule>
  </conditionalFormatting>
  <conditionalFormatting sqref="AJ4">
    <cfRule type="cellIs" dxfId="43" priority="44" operator="greaterThan">
      <formula>0.5</formula>
    </cfRule>
  </conditionalFormatting>
  <conditionalFormatting sqref="AK4">
    <cfRule type="cellIs" dxfId="42" priority="43" operator="greaterThan">
      <formula>0.5</formula>
    </cfRule>
  </conditionalFormatting>
  <conditionalFormatting sqref="AL4">
    <cfRule type="cellIs" dxfId="41" priority="42" operator="greaterThan">
      <formula>0.5</formula>
    </cfRule>
  </conditionalFormatting>
  <conditionalFormatting sqref="AM4">
    <cfRule type="cellIs" dxfId="40" priority="41" operator="greaterThan">
      <formula>0.5</formula>
    </cfRule>
  </conditionalFormatting>
  <conditionalFormatting sqref="AN4">
    <cfRule type="cellIs" dxfId="39" priority="40" operator="greaterThan">
      <formula>0.5</formula>
    </cfRule>
  </conditionalFormatting>
  <conditionalFormatting sqref="AO4">
    <cfRule type="cellIs" dxfId="38" priority="39" operator="greaterThan">
      <formula>0.5</formula>
    </cfRule>
  </conditionalFormatting>
  <conditionalFormatting sqref="AP4">
    <cfRule type="cellIs" dxfId="37" priority="38" operator="greaterThan">
      <formula>0.5</formula>
    </cfRule>
  </conditionalFormatting>
  <conditionalFormatting sqref="AQ4">
    <cfRule type="cellIs" dxfId="36" priority="37" operator="greaterThan">
      <formula>0.5</formula>
    </cfRule>
  </conditionalFormatting>
  <conditionalFormatting sqref="AR4">
    <cfRule type="cellIs" dxfId="35" priority="36" operator="greaterThan">
      <formula>0.5</formula>
    </cfRule>
  </conditionalFormatting>
  <conditionalFormatting sqref="AG4">
    <cfRule type="cellIs" dxfId="34" priority="35" operator="greaterThan">
      <formula>0.5</formula>
    </cfRule>
  </conditionalFormatting>
  <conditionalFormatting sqref="AH4">
    <cfRule type="cellIs" dxfId="33" priority="34" operator="greaterThan">
      <formula>0.5</formula>
    </cfRule>
  </conditionalFormatting>
  <conditionalFormatting sqref="T4">
    <cfRule type="cellIs" dxfId="32" priority="33" operator="greaterThan">
      <formula>0.5</formula>
    </cfRule>
  </conditionalFormatting>
  <conditionalFormatting sqref="U4">
    <cfRule type="cellIs" dxfId="31" priority="32" operator="greaterThan">
      <formula>0.5</formula>
    </cfRule>
  </conditionalFormatting>
  <conditionalFormatting sqref="W4">
    <cfRule type="cellIs" dxfId="30" priority="31" operator="greaterThan">
      <formula>0.5</formula>
    </cfRule>
  </conditionalFormatting>
  <conditionalFormatting sqref="X4:X11">
    <cfRule type="expression" dxfId="29" priority="15">
      <formula>X4&gt;V4</formula>
    </cfRule>
  </conditionalFormatting>
  <conditionalFormatting sqref="Y4">
    <cfRule type="cellIs" dxfId="28" priority="30" operator="greaterThan">
      <formula>0.5</formula>
    </cfRule>
  </conditionalFormatting>
  <conditionalFormatting sqref="Z4">
    <cfRule type="cellIs" dxfId="27" priority="29" operator="greaterThan">
      <formula>0.5</formula>
    </cfRule>
  </conditionalFormatting>
  <conditionalFormatting sqref="AA4">
    <cfRule type="cellIs" dxfId="26" priority="28" operator="greaterThan">
      <formula>0.5</formula>
    </cfRule>
  </conditionalFormatting>
  <conditionalFormatting sqref="AB4">
    <cfRule type="cellIs" dxfId="25" priority="27" operator="greaterThan">
      <formula>0.5</formula>
    </cfRule>
  </conditionalFormatting>
  <conditionalFormatting sqref="AC4">
    <cfRule type="cellIs" dxfId="24" priority="26" operator="greaterThan">
      <formula>0.5</formula>
    </cfRule>
  </conditionalFormatting>
  <conditionalFormatting sqref="AD4">
    <cfRule type="cellIs" dxfId="23" priority="25" operator="greaterThan">
      <formula>0.5</formula>
    </cfRule>
  </conditionalFormatting>
  <conditionalFormatting sqref="AE4">
    <cfRule type="cellIs" dxfId="22" priority="24" operator="greaterThan">
      <formula>0.5</formula>
    </cfRule>
  </conditionalFormatting>
  <conditionalFormatting sqref="AF4">
    <cfRule type="cellIs" dxfId="21" priority="23" operator="greaterThan">
      <formula>0.5</formula>
    </cfRule>
  </conditionalFormatting>
  <conditionalFormatting sqref="L4">
    <cfRule type="cellIs" dxfId="20" priority="22" operator="greaterThan">
      <formula>0.5</formula>
    </cfRule>
  </conditionalFormatting>
  <conditionalFormatting sqref="M4">
    <cfRule type="cellIs" dxfId="19" priority="21" operator="greaterThan">
      <formula>0.5</formula>
    </cfRule>
  </conditionalFormatting>
  <conditionalFormatting sqref="C5:C11">
    <cfRule type="cellIs" dxfId="18" priority="20" operator="greaterThan">
      <formula>0.5</formula>
    </cfRule>
  </conditionalFormatting>
  <conditionalFormatting sqref="C4">
    <cfRule type="cellIs" dxfId="17" priority="19" operator="greaterThan">
      <formula>0.5</formula>
    </cfRule>
  </conditionalFormatting>
  <conditionalFormatting sqref="R4:R11">
    <cfRule type="cellIs" dxfId="16" priority="18" operator="greaterThan">
      <formula>0.5</formula>
    </cfRule>
  </conditionalFormatting>
  <conditionalFormatting sqref="S4:S11">
    <cfRule type="cellIs" dxfId="15" priority="17" operator="greaterThan">
      <formula>0.5</formula>
    </cfRule>
  </conditionalFormatting>
  <conditionalFormatting sqref="V4:V11">
    <cfRule type="expression" dxfId="14" priority="16">
      <formula>V4&gt;X4</formula>
    </cfRule>
  </conditionalFormatting>
  <conditionalFormatting sqref="N4">
    <cfRule type="cellIs" dxfId="13" priority="14" operator="greaterThan">
      <formula>0.5</formula>
    </cfRule>
  </conditionalFormatting>
  <conditionalFormatting sqref="O4">
    <cfRule type="cellIs" dxfId="12" priority="13" operator="greaterThan">
      <formula>0.5</formula>
    </cfRule>
  </conditionalFormatting>
  <conditionalFormatting sqref="P4">
    <cfRule type="cellIs" dxfId="11" priority="12" operator="greaterThan">
      <formula>0.5</formula>
    </cfRule>
  </conditionalFormatting>
  <conditionalFormatting sqref="Q4">
    <cfRule type="cellIs" dxfId="10" priority="11" operator="greaterThan">
      <formula>0.5</formula>
    </cfRule>
  </conditionalFormatting>
  <conditionalFormatting sqref="Z5:Z11 AB5:AB11 AD5:AD11 AF5:AF11 AH5:AH11 AJ5:AJ11 AL5:AL11 AN5:AN11 AP5:AP11 AR5:AR11">
    <cfRule type="cellIs" dxfId="9" priority="1" operator="greaterThan">
      <formula>0.5</formula>
    </cfRule>
  </conditionalFormatting>
  <conditionalFormatting sqref="D5:D11 F5:F11 H5:H11 J5:J11 L5:L11">
    <cfRule type="cellIs" dxfId="8" priority="10" operator="greaterThan">
      <formula>0.5</formula>
    </cfRule>
  </conditionalFormatting>
  <conditionalFormatting sqref="E5:E11 G5:G11 I5:I11 K5:K11 M5:M11">
    <cfRule type="cellIs" dxfId="7" priority="9" operator="greaterThan">
      <formula>0.5</formula>
    </cfRule>
  </conditionalFormatting>
  <conditionalFormatting sqref="N5:N11">
    <cfRule type="cellIs" dxfId="6" priority="8" operator="greaterThan">
      <formula>0.5</formula>
    </cfRule>
  </conditionalFormatting>
  <conditionalFormatting sqref="O5:O11">
    <cfRule type="cellIs" dxfId="5" priority="7" operator="greaterThan">
      <formula>0.5</formula>
    </cfRule>
  </conditionalFormatting>
  <conditionalFormatting sqref="P5:P11">
    <cfRule type="cellIs" dxfId="4" priority="6" operator="greaterThan">
      <formula>0.5</formula>
    </cfRule>
  </conditionalFormatting>
  <conditionalFormatting sqref="Q5:Q11">
    <cfRule type="cellIs" dxfId="3" priority="5" operator="greaterThan">
      <formula>0.5</formula>
    </cfRule>
  </conditionalFormatting>
  <conditionalFormatting sqref="T5:T11">
    <cfRule type="cellIs" dxfId="2" priority="4" operator="greaterThan">
      <formula>0.5</formula>
    </cfRule>
  </conditionalFormatting>
  <conditionalFormatting sqref="U5:U11">
    <cfRule type="cellIs" dxfId="1" priority="3" operator="greaterThan">
      <formula>0.5</formula>
    </cfRule>
  </conditionalFormatting>
  <conditionalFormatting sqref="Y5:Y11 AA5:AA11 AC5:AC11 AE5:AE11 AG5:AG11 AI5:AI11 AK5:AK11 AM5:AM11 AO5:AO11 AQ5:AQ11">
    <cfRule type="cellIs" dxfId="0" priority="2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CD-Education Board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2019-09-25T01:15:04Z</dcterms:created>
  <dcterms:modified xsi:type="dcterms:W3CDTF">2019-09-27T13:53:57Z</dcterms:modified>
</cp:coreProperties>
</file>