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Professional/Projects/Redistricting/P2-norms4r/data/MD/WIP/"/>
    </mc:Choice>
  </mc:AlternateContent>
  <xr:revisionPtr revIDLastSave="0" documentId="13_ncr:1_{042BA402-72B1-D94C-A109-C5ACED3BE1E3}" xr6:coauthVersionLast="43" xr6:coauthVersionMax="43" xr10:uidLastSave="{00000000-0000-0000-0000-000000000000}"/>
  <bookViews>
    <workbookView xWindow="1160" yWindow="460" windowWidth="24440" windowHeight="15540" xr2:uid="{F32BBCD2-0D58-8B4A-A5C2-AF2E42215748}"/>
  </bookViews>
  <sheets>
    <sheet name="CD Detai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6" i="1" l="1"/>
  <c r="AA65" i="1"/>
  <c r="AA64" i="1"/>
  <c r="AA63" i="1"/>
  <c r="AA62" i="1"/>
  <c r="AA61" i="1"/>
  <c r="AA60" i="1"/>
  <c r="AA59" i="1"/>
  <c r="AA58" i="1"/>
  <c r="Y66" i="1"/>
  <c r="Y65" i="1"/>
  <c r="Y64" i="1"/>
  <c r="Y63" i="1"/>
  <c r="Y62" i="1"/>
  <c r="Y61" i="1"/>
  <c r="Y60" i="1"/>
  <c r="Y59" i="1"/>
  <c r="Y58" i="1"/>
  <c r="W66" i="1"/>
  <c r="W65" i="1"/>
  <c r="W64" i="1"/>
  <c r="W63" i="1"/>
  <c r="W62" i="1"/>
  <c r="W61" i="1"/>
  <c r="W60" i="1"/>
  <c r="W59" i="1"/>
  <c r="W58" i="1"/>
  <c r="U66" i="1"/>
  <c r="U65" i="1"/>
  <c r="U64" i="1"/>
  <c r="U63" i="1"/>
  <c r="U62" i="1"/>
  <c r="U61" i="1"/>
  <c r="U60" i="1"/>
  <c r="U59" i="1"/>
  <c r="U58" i="1"/>
  <c r="S66" i="1"/>
  <c r="S65" i="1"/>
  <c r="S64" i="1"/>
  <c r="S63" i="1"/>
  <c r="S62" i="1"/>
  <c r="S61" i="1"/>
  <c r="S60" i="1"/>
  <c r="S59" i="1"/>
  <c r="S58" i="1"/>
  <c r="Q66" i="1"/>
  <c r="Q65" i="1"/>
  <c r="Q64" i="1"/>
  <c r="Q63" i="1"/>
  <c r="Q62" i="1"/>
  <c r="Q61" i="1"/>
  <c r="Q60" i="1"/>
  <c r="Q59" i="1"/>
  <c r="Q58" i="1"/>
  <c r="O66" i="1"/>
  <c r="O65" i="1"/>
  <c r="O64" i="1"/>
  <c r="O63" i="1"/>
  <c r="O62" i="1"/>
  <c r="O61" i="1"/>
  <c r="O60" i="1"/>
  <c r="O59" i="1"/>
  <c r="O58" i="1"/>
  <c r="L66" i="1"/>
  <c r="L65" i="1"/>
  <c r="L64" i="1"/>
  <c r="L63" i="1"/>
  <c r="L62" i="1"/>
  <c r="L61" i="1"/>
  <c r="L60" i="1"/>
  <c r="L59" i="1"/>
  <c r="L58" i="1"/>
  <c r="H66" i="1"/>
  <c r="H65" i="1"/>
  <c r="H64" i="1"/>
  <c r="H63" i="1"/>
  <c r="H62" i="1"/>
  <c r="H61" i="1"/>
  <c r="H60" i="1"/>
  <c r="H59" i="1"/>
  <c r="H58" i="1"/>
  <c r="F66" i="1"/>
  <c r="F65" i="1"/>
  <c r="F64" i="1"/>
  <c r="F63" i="1"/>
  <c r="F62" i="1"/>
  <c r="F61" i="1"/>
  <c r="F60" i="1"/>
  <c r="F59" i="1"/>
  <c r="F58" i="1"/>
  <c r="D66" i="1"/>
  <c r="D65" i="1"/>
  <c r="D64" i="1"/>
  <c r="D63" i="1"/>
  <c r="D62" i="1"/>
  <c r="D61" i="1"/>
  <c r="D60" i="1"/>
  <c r="D59" i="1"/>
  <c r="D58" i="1"/>
  <c r="B66" i="1"/>
  <c r="B65" i="1"/>
  <c r="B64" i="1"/>
  <c r="B63" i="1"/>
  <c r="B62" i="1"/>
  <c r="B61" i="1"/>
  <c r="B60" i="1"/>
  <c r="B59" i="1"/>
  <c r="B58" i="1"/>
  <c r="D5" i="1" l="1"/>
  <c r="E5" i="1"/>
  <c r="F5" i="1"/>
  <c r="F29" i="1" s="1"/>
  <c r="G5" i="1"/>
  <c r="G29" i="1" s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R30" i="1" s="1"/>
  <c r="S6" i="1"/>
  <c r="T6" i="1"/>
  <c r="U6" i="1"/>
  <c r="V6" i="1"/>
  <c r="V30" i="1" s="1"/>
  <c r="W6" i="1"/>
  <c r="X6" i="1"/>
  <c r="Y6" i="1"/>
  <c r="Z6" i="1"/>
  <c r="Z30" i="1" s="1"/>
  <c r="AA6" i="1"/>
  <c r="AB6" i="1"/>
  <c r="D7" i="1"/>
  <c r="E7" i="1"/>
  <c r="E31" i="1" s="1"/>
  <c r="F7" i="1"/>
  <c r="G7" i="1"/>
  <c r="H7" i="1"/>
  <c r="I7" i="1"/>
  <c r="I31" i="1" s="1"/>
  <c r="J7" i="1"/>
  <c r="K7" i="1"/>
  <c r="L7" i="1"/>
  <c r="M7" i="1"/>
  <c r="N7" i="1"/>
  <c r="O7" i="1"/>
  <c r="P7" i="1"/>
  <c r="Q7" i="1"/>
  <c r="B7" i="1" s="1"/>
  <c r="R7" i="1"/>
  <c r="S7" i="1"/>
  <c r="T7" i="1"/>
  <c r="U7" i="1"/>
  <c r="U31" i="1" s="1"/>
  <c r="V7" i="1"/>
  <c r="W7" i="1"/>
  <c r="X7" i="1"/>
  <c r="Y7" i="1"/>
  <c r="Y31" i="1" s="1"/>
  <c r="Z7" i="1"/>
  <c r="AA7" i="1"/>
  <c r="AB7" i="1"/>
  <c r="D8" i="1"/>
  <c r="D32" i="1" s="1"/>
  <c r="E8" i="1"/>
  <c r="F8" i="1"/>
  <c r="G8" i="1"/>
  <c r="H8" i="1"/>
  <c r="H32" i="1" s="1"/>
  <c r="I8" i="1"/>
  <c r="J8" i="1"/>
  <c r="K8" i="1"/>
  <c r="L8" i="1"/>
  <c r="M8" i="1"/>
  <c r="N8" i="1"/>
  <c r="O8" i="1"/>
  <c r="P8" i="1"/>
  <c r="P32" i="1" s="1"/>
  <c r="Q8" i="1"/>
  <c r="R8" i="1"/>
  <c r="S8" i="1"/>
  <c r="T8" i="1"/>
  <c r="T32" i="1" s="1"/>
  <c r="U8" i="1"/>
  <c r="V8" i="1"/>
  <c r="W8" i="1"/>
  <c r="X8" i="1"/>
  <c r="X32" i="1" s="1"/>
  <c r="Y8" i="1"/>
  <c r="Z8" i="1"/>
  <c r="AA8" i="1"/>
  <c r="AB8" i="1"/>
  <c r="AB32" i="1" s="1"/>
  <c r="D9" i="1"/>
  <c r="E9" i="1"/>
  <c r="F9" i="1"/>
  <c r="G9" i="1"/>
  <c r="G33" i="1" s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R34" i="1" s="1"/>
  <c r="S10" i="1"/>
  <c r="T10" i="1"/>
  <c r="U10" i="1"/>
  <c r="V10" i="1"/>
  <c r="V34" i="1" s="1"/>
  <c r="W10" i="1"/>
  <c r="X10" i="1"/>
  <c r="Y10" i="1"/>
  <c r="Z10" i="1"/>
  <c r="Z34" i="1" s="1"/>
  <c r="AA10" i="1"/>
  <c r="AB10" i="1"/>
  <c r="D11" i="1"/>
  <c r="E11" i="1"/>
  <c r="E35" i="1" s="1"/>
  <c r="F11" i="1"/>
  <c r="G11" i="1"/>
  <c r="H11" i="1"/>
  <c r="I11" i="1"/>
  <c r="I35" i="1" s="1"/>
  <c r="J11" i="1"/>
  <c r="K11" i="1"/>
  <c r="L11" i="1"/>
  <c r="M11" i="1"/>
  <c r="N11" i="1"/>
  <c r="O11" i="1"/>
  <c r="P11" i="1"/>
  <c r="Q11" i="1"/>
  <c r="B11" i="1" s="1"/>
  <c r="R11" i="1"/>
  <c r="S11" i="1"/>
  <c r="T11" i="1"/>
  <c r="U11" i="1"/>
  <c r="U35" i="1" s="1"/>
  <c r="V11" i="1"/>
  <c r="W11" i="1"/>
  <c r="X11" i="1"/>
  <c r="Y11" i="1"/>
  <c r="Y35" i="1" s="1"/>
  <c r="Z11" i="1"/>
  <c r="AA11" i="1"/>
  <c r="AB11" i="1"/>
  <c r="D12" i="1"/>
  <c r="D36" i="1" s="1"/>
  <c r="E12" i="1"/>
  <c r="F12" i="1"/>
  <c r="G12" i="1"/>
  <c r="H12" i="1"/>
  <c r="H36" i="1" s="1"/>
  <c r="I12" i="1"/>
  <c r="J12" i="1"/>
  <c r="K12" i="1"/>
  <c r="L12" i="1"/>
  <c r="M12" i="1"/>
  <c r="N12" i="1"/>
  <c r="O12" i="1"/>
  <c r="P12" i="1"/>
  <c r="P36" i="1" s="1"/>
  <c r="Q12" i="1"/>
  <c r="R12" i="1"/>
  <c r="S12" i="1"/>
  <c r="T12" i="1"/>
  <c r="T36" i="1" s="1"/>
  <c r="U12" i="1"/>
  <c r="V12" i="1"/>
  <c r="W12" i="1"/>
  <c r="X12" i="1"/>
  <c r="X36" i="1" s="1"/>
  <c r="Y12" i="1"/>
  <c r="Z12" i="1"/>
  <c r="AA12" i="1"/>
  <c r="AB12" i="1"/>
  <c r="AB36" i="1" s="1"/>
  <c r="D14" i="1"/>
  <c r="D4" i="1" s="1"/>
  <c r="D28" i="1" s="1"/>
  <c r="E14" i="1"/>
  <c r="F14" i="1"/>
  <c r="G14" i="1"/>
  <c r="G4" i="1" s="1"/>
  <c r="G28" i="1" s="1"/>
  <c r="H14" i="1"/>
  <c r="H4" i="1" s="1"/>
  <c r="H28" i="1" s="1"/>
  <c r="I14" i="1"/>
  <c r="J14" i="1"/>
  <c r="K14" i="1"/>
  <c r="K4" i="1" s="1"/>
  <c r="L14" i="1"/>
  <c r="L28" i="1" s="1"/>
  <c r="M14" i="1"/>
  <c r="N14" i="1"/>
  <c r="N4" i="1" s="1"/>
  <c r="O14" i="1"/>
  <c r="O4" i="1" s="1"/>
  <c r="P14" i="1"/>
  <c r="Q14" i="1"/>
  <c r="R14" i="1"/>
  <c r="R4" i="1" s="1"/>
  <c r="R28" i="1" s="1"/>
  <c r="S14" i="1"/>
  <c r="S4" i="1" s="1"/>
  <c r="S28" i="1" s="1"/>
  <c r="T14" i="1"/>
  <c r="U14" i="1"/>
  <c r="V14" i="1"/>
  <c r="V4" i="1" s="1"/>
  <c r="V28" i="1" s="1"/>
  <c r="W14" i="1"/>
  <c r="W4" i="1" s="1"/>
  <c r="W28" i="1" s="1"/>
  <c r="X14" i="1"/>
  <c r="Y14" i="1"/>
  <c r="Z14" i="1"/>
  <c r="Z4" i="1" s="1"/>
  <c r="Z28" i="1" s="1"/>
  <c r="AA14" i="1"/>
  <c r="AA4" i="1" s="1"/>
  <c r="AA28" i="1" s="1"/>
  <c r="AB14" i="1"/>
  <c r="M28" i="1"/>
  <c r="D29" i="1"/>
  <c r="E29" i="1"/>
  <c r="H29" i="1"/>
  <c r="I29" i="1"/>
  <c r="L29" i="1"/>
  <c r="M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D30" i="1"/>
  <c r="E30" i="1"/>
  <c r="F30" i="1"/>
  <c r="G30" i="1"/>
  <c r="H30" i="1"/>
  <c r="I30" i="1"/>
  <c r="L30" i="1"/>
  <c r="M30" i="1"/>
  <c r="O30" i="1"/>
  <c r="P30" i="1"/>
  <c r="Q30" i="1"/>
  <c r="S30" i="1"/>
  <c r="T30" i="1"/>
  <c r="U30" i="1"/>
  <c r="W30" i="1"/>
  <c r="X30" i="1"/>
  <c r="Y30" i="1"/>
  <c r="AA30" i="1"/>
  <c r="AB30" i="1"/>
  <c r="D31" i="1"/>
  <c r="F31" i="1"/>
  <c r="G31" i="1"/>
  <c r="H31" i="1"/>
  <c r="L31" i="1"/>
  <c r="M31" i="1"/>
  <c r="O31" i="1"/>
  <c r="P31" i="1"/>
  <c r="R31" i="1"/>
  <c r="S31" i="1"/>
  <c r="T31" i="1"/>
  <c r="V31" i="1"/>
  <c r="W31" i="1"/>
  <c r="X31" i="1"/>
  <c r="Z31" i="1"/>
  <c r="AA31" i="1"/>
  <c r="AB31" i="1"/>
  <c r="E32" i="1"/>
  <c r="F32" i="1"/>
  <c r="G32" i="1"/>
  <c r="I32" i="1"/>
  <c r="L32" i="1"/>
  <c r="M32" i="1"/>
  <c r="O32" i="1"/>
  <c r="Q32" i="1"/>
  <c r="R32" i="1"/>
  <c r="S32" i="1"/>
  <c r="U32" i="1"/>
  <c r="V32" i="1"/>
  <c r="W32" i="1"/>
  <c r="Y32" i="1"/>
  <c r="Z32" i="1"/>
  <c r="AA32" i="1"/>
  <c r="D33" i="1"/>
  <c r="E33" i="1"/>
  <c r="F33" i="1"/>
  <c r="H33" i="1"/>
  <c r="I33" i="1"/>
  <c r="L33" i="1"/>
  <c r="M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D34" i="1"/>
  <c r="E34" i="1"/>
  <c r="F34" i="1"/>
  <c r="G34" i="1"/>
  <c r="H34" i="1"/>
  <c r="I34" i="1"/>
  <c r="L34" i="1"/>
  <c r="M34" i="1"/>
  <c r="O34" i="1"/>
  <c r="P34" i="1"/>
  <c r="Q34" i="1"/>
  <c r="S34" i="1"/>
  <c r="T34" i="1"/>
  <c r="U34" i="1"/>
  <c r="W34" i="1"/>
  <c r="X34" i="1"/>
  <c r="Y34" i="1"/>
  <c r="AA34" i="1"/>
  <c r="AB34" i="1"/>
  <c r="D35" i="1"/>
  <c r="F35" i="1"/>
  <c r="G35" i="1"/>
  <c r="H35" i="1"/>
  <c r="L35" i="1"/>
  <c r="M35" i="1"/>
  <c r="O35" i="1"/>
  <c r="P35" i="1"/>
  <c r="R35" i="1"/>
  <c r="S35" i="1"/>
  <c r="T35" i="1"/>
  <c r="V35" i="1"/>
  <c r="W35" i="1"/>
  <c r="X35" i="1"/>
  <c r="Z35" i="1"/>
  <c r="AA35" i="1"/>
  <c r="AB35" i="1"/>
  <c r="E36" i="1"/>
  <c r="F36" i="1"/>
  <c r="G36" i="1"/>
  <c r="I36" i="1"/>
  <c r="L36" i="1"/>
  <c r="M36" i="1"/>
  <c r="O36" i="1"/>
  <c r="Q36" i="1"/>
  <c r="R36" i="1"/>
  <c r="S36" i="1"/>
  <c r="U36" i="1"/>
  <c r="V36" i="1"/>
  <c r="W36" i="1"/>
  <c r="Y36" i="1"/>
  <c r="Z36" i="1"/>
  <c r="AA36" i="1"/>
  <c r="B9" i="1" l="1"/>
  <c r="B5" i="1"/>
  <c r="J4" i="1"/>
  <c r="F4" i="1"/>
  <c r="F28" i="1" s="1"/>
  <c r="B12" i="1"/>
  <c r="B8" i="1"/>
  <c r="Y4" i="1"/>
  <c r="Y28" i="1" s="1"/>
  <c r="U4" i="1"/>
  <c r="U28" i="1" s="1"/>
  <c r="Q4" i="1"/>
  <c r="Q28" i="1" s="1"/>
  <c r="M4" i="1"/>
  <c r="I4" i="1"/>
  <c r="I28" i="1" s="1"/>
  <c r="E4" i="1"/>
  <c r="E28" i="1" s="1"/>
  <c r="Q35" i="1"/>
  <c r="Q31" i="1"/>
  <c r="AB4" i="1"/>
  <c r="AB28" i="1" s="1"/>
  <c r="X4" i="1"/>
  <c r="X28" i="1" s="1"/>
  <c r="T4" i="1"/>
  <c r="T28" i="1" s="1"/>
  <c r="P4" i="1"/>
  <c r="P28" i="1" s="1"/>
  <c r="L4" i="1"/>
  <c r="B10" i="1"/>
  <c r="C10" i="1" s="1"/>
  <c r="C34" i="1" s="1"/>
  <c r="B6" i="1"/>
  <c r="C9" i="1"/>
  <c r="C33" i="1" s="1"/>
  <c r="B33" i="1"/>
  <c r="C5" i="1"/>
  <c r="C29" i="1" s="1"/>
  <c r="B29" i="1"/>
  <c r="B36" i="1"/>
  <c r="C12" i="1"/>
  <c r="C36" i="1" s="1"/>
  <c r="B32" i="1"/>
  <c r="C8" i="1"/>
  <c r="C32" i="1" s="1"/>
  <c r="B4" i="1"/>
  <c r="O28" i="1"/>
  <c r="B35" i="1"/>
  <c r="C11" i="1"/>
  <c r="C35" i="1" s="1"/>
  <c r="B31" i="1"/>
  <c r="C7" i="1"/>
  <c r="C31" i="1" s="1"/>
  <c r="B34" i="1"/>
  <c r="B30" i="1"/>
  <c r="C6" i="1"/>
  <c r="C30" i="1" s="1"/>
  <c r="B28" i="1" l="1"/>
  <c r="C4" i="1"/>
  <c r="C28" i="1" s="1"/>
</calcChain>
</file>

<file path=xl/sharedStrings.xml><?xml version="1.0" encoding="utf-8"?>
<sst xmlns="http://schemas.openxmlformats.org/spreadsheetml/2006/main" count="234" uniqueCount="49">
  <si>
    <t>CD 8</t>
  </si>
  <si>
    <t>CD 7</t>
  </si>
  <si>
    <t>CD 6</t>
  </si>
  <si>
    <t>CD 5</t>
  </si>
  <si>
    <t>CD 4</t>
  </si>
  <si>
    <t>CD 3</t>
  </si>
  <si>
    <t>CD 2</t>
  </si>
  <si>
    <t>CD 1</t>
  </si>
  <si>
    <t>Percentage:</t>
  </si>
  <si>
    <t>Rep</t>
  </si>
  <si>
    <t>Dem</t>
  </si>
  <si>
    <t>Candidate:</t>
  </si>
  <si>
    <t>Comptroller</t>
  </si>
  <si>
    <t>Attorney General</t>
  </si>
  <si>
    <t>Governor</t>
  </si>
  <si>
    <t>US Senate</t>
  </si>
  <si>
    <t>President</t>
  </si>
  <si>
    <t>Downballot Average</t>
  </si>
  <si>
    <t>Office:</t>
  </si>
  <si>
    <t>Year:</t>
  </si>
  <si>
    <t>Total:</t>
  </si>
  <si>
    <t>McCarthy</t>
  </si>
  <si>
    <t>Franchot</t>
  </si>
  <si>
    <t>Rolle</t>
  </si>
  <si>
    <t>Gansler</t>
  </si>
  <si>
    <t>Ehrlich</t>
  </si>
  <si>
    <t>O'Malley</t>
  </si>
  <si>
    <t>Steele</t>
  </si>
  <si>
    <t>Cardin</t>
  </si>
  <si>
    <t>Campbell</t>
  </si>
  <si>
    <t>Wargotz</t>
  </si>
  <si>
    <t>Mikulski</t>
  </si>
  <si>
    <t>Sobhani</t>
  </si>
  <si>
    <t>Bongino</t>
  </si>
  <si>
    <t>Republican</t>
  </si>
  <si>
    <t>Democrat</t>
  </si>
  <si>
    <t>Bush</t>
  </si>
  <si>
    <t>Kerry</t>
  </si>
  <si>
    <t>McCain</t>
  </si>
  <si>
    <t>Obama</t>
  </si>
  <si>
    <t>Romney</t>
  </si>
  <si>
    <t>US House</t>
  </si>
  <si>
    <t>VERIFIED</t>
  </si>
  <si>
    <t>Yes</t>
  </si>
  <si>
    <t xml:space="preserve"> </t>
  </si>
  <si>
    <t>TPTOT</t>
  </si>
  <si>
    <t>NOTE: CONVERTED TO FRACTIONS &amp; TRIMMED VALUES TO 6 DECIMAL PLACES</t>
  </si>
  <si>
    <t>NOTE: COPIED RAW VALUES</t>
  </si>
  <si>
    <t>NOTE: TWO-PARTY TOTALS (TRIMMED TO INTEGERS AND RAW VALUES COPIED)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</si>
</sst>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185D9"/>
        <bgColor indexed="64"/>
      </patternFill>
    </fill>
    <fill>
      <patternFill patternType="solid">
        <fgColor rgb="FFBEBFC1"/>
        <bgColor indexed="64"/>
      </patternFill>
    </fill>
    <fill>
      <patternFill patternType="solid">
        <fgColor rgb="FF43A1A1"/>
        <bgColor indexed="64"/>
      </patternFill>
    </fill>
    <fill>
      <patternFill patternType="solid">
        <fgColor rgb="FFFDE046"/>
        <bgColor indexed="64"/>
      </patternFill>
    </fill>
    <fill>
      <patternFill patternType="solid">
        <fgColor rgb="FFFC4444"/>
        <bgColor indexed="64"/>
      </patternFill>
    </fill>
    <fill>
      <patternFill patternType="solid">
        <fgColor rgb="FFA843A9"/>
        <bgColor indexed="64"/>
      </patternFill>
    </fill>
    <fill>
      <patternFill patternType="solid">
        <fgColor rgb="FF42A145"/>
        <bgColor indexed="64"/>
      </patternFill>
    </fill>
    <fill>
      <patternFill patternType="solid">
        <fgColor rgb="FF4243F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4444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0">
    <xf numFmtId="0" fontId="0" fillId="0" borderId="0" xfId="0"/>
    <xf numFmtId="0" fontId="0" fillId="0" borderId="0" xfId="0" applyBorder="1"/>
    <xf numFmtId="0" fontId="0" fillId="0" borderId="0" xfId="0" applyFont="1" applyFill="1" applyAlignment="1"/>
    <xf numFmtId="0" fontId="0" fillId="0" borderId="0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 applyBorder="1"/>
    <xf numFmtId="0" fontId="0" fillId="2" borderId="3" xfId="0" applyFill="1" applyBorder="1" applyAlignment="1">
      <alignment horizontal="center"/>
    </xf>
    <xf numFmtId="164" fontId="0" fillId="0" borderId="4" xfId="0" applyNumberFormat="1" applyBorder="1"/>
    <xf numFmtId="164" fontId="0" fillId="0" borderId="5" xfId="0" applyNumberFormat="1" applyBorder="1"/>
    <xf numFmtId="0" fontId="0" fillId="3" borderId="6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8" xfId="0" applyFill="1" applyBorder="1"/>
    <xf numFmtId="0" fontId="0" fillId="0" borderId="9" xfId="0" applyBorder="1"/>
    <xf numFmtId="0" fontId="0" fillId="0" borderId="5" xfId="0" applyFont="1" applyFill="1" applyBorder="1" applyAlignment="1"/>
    <xf numFmtId="0" fontId="0" fillId="0" borderId="0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0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10" borderId="0" xfId="0" applyFont="1" applyFill="1" applyAlignment="1"/>
    <xf numFmtId="0" fontId="0" fillId="10" borderId="0" xfId="0" applyFill="1" applyBorder="1"/>
    <xf numFmtId="0" fontId="0" fillId="10" borderId="0" xfId="0" applyNumberFormat="1" applyFill="1" applyBorder="1"/>
    <xf numFmtId="1" fontId="0" fillId="0" borderId="0" xfId="0" applyNumberFormat="1" applyBorder="1"/>
    <xf numFmtId="1" fontId="0" fillId="0" borderId="0" xfId="0" applyNumberFormat="1" applyFont="1" applyFill="1" applyBorder="1" applyAlignment="1"/>
    <xf numFmtId="1" fontId="0" fillId="10" borderId="0" xfId="0" applyNumberFormat="1" applyFont="1" applyFill="1" applyBorder="1" applyAlignment="1"/>
    <xf numFmtId="0" fontId="0" fillId="0" borderId="0" xfId="0" applyFill="1" applyBorder="1"/>
    <xf numFmtId="1" fontId="0" fillId="0" borderId="1" xfId="0" applyNumberFormat="1" applyBorder="1"/>
    <xf numFmtId="1" fontId="0" fillId="0" borderId="2" xfId="0" applyNumberFormat="1" applyBorder="1"/>
    <xf numFmtId="1" fontId="0" fillId="0" borderId="15" xfId="0" applyNumberFormat="1" applyBorder="1"/>
    <xf numFmtId="1" fontId="0" fillId="0" borderId="2" xfId="0" applyNumberFormat="1" applyFont="1" applyFill="1" applyBorder="1" applyAlignment="1"/>
    <xf numFmtId="1" fontId="0" fillId="0" borderId="4" xfId="0" applyNumberFormat="1" applyBorder="1"/>
    <xf numFmtId="1" fontId="0" fillId="0" borderId="5" xfId="0" applyNumberFormat="1" applyBorder="1"/>
    <xf numFmtId="1" fontId="0" fillId="0" borderId="5" xfId="0" applyNumberFormat="1" applyFont="1" applyFill="1" applyBorder="1" applyAlignment="1"/>
    <xf numFmtId="3" fontId="0" fillId="0" borderId="4" xfId="0" applyNumberFormat="1" applyBorder="1"/>
    <xf numFmtId="3" fontId="0" fillId="0" borderId="5" xfId="0" applyNumberFormat="1" applyBorder="1"/>
    <xf numFmtId="3" fontId="0" fillId="0" borderId="0" xfId="0" applyNumberFormat="1" applyBorder="1"/>
    <xf numFmtId="3" fontId="0" fillId="0" borderId="8" xfId="0" applyNumberFormat="1" applyBorder="1"/>
    <xf numFmtId="3" fontId="0" fillId="0" borderId="9" xfId="0" applyNumberFormat="1" applyBorder="1"/>
    <xf numFmtId="3" fontId="0" fillId="0" borderId="10" xfId="0" applyNumberFormat="1" applyBorder="1"/>
    <xf numFmtId="1" fontId="0" fillId="0" borderId="10" xfId="0" applyNumberFormat="1" applyBorder="1"/>
    <xf numFmtId="1" fontId="0" fillId="0" borderId="9" xfId="0" applyNumberFormat="1" applyBorder="1"/>
    <xf numFmtId="0" fontId="0" fillId="0" borderId="10" xfId="0" applyBorder="1"/>
    <xf numFmtId="0" fontId="0" fillId="0" borderId="9" xfId="0" applyFont="1" applyFill="1" applyBorder="1" applyAlignment="1"/>
    <xf numFmtId="0" fontId="0" fillId="0" borderId="8" xfId="0" applyBorder="1"/>
    <xf numFmtId="3" fontId="0" fillId="0" borderId="11" xfId="0" applyNumberFormat="1" applyBorder="1"/>
    <xf numFmtId="3" fontId="0" fillId="0" borderId="13" xfId="0" applyNumberFormat="1" applyBorder="1"/>
    <xf numFmtId="3" fontId="0" fillId="0" borderId="12" xfId="0" applyNumberFormat="1" applyBorder="1"/>
    <xf numFmtId="0" fontId="0" fillId="0" borderId="12" xfId="0" applyBorder="1"/>
    <xf numFmtId="0" fontId="0" fillId="0" borderId="13" xfId="0" applyBorder="1"/>
    <xf numFmtId="0" fontId="0" fillId="0" borderId="13" xfId="0" applyFont="1" applyFill="1" applyBorder="1" applyAlignment="1"/>
    <xf numFmtId="0" fontId="0" fillId="0" borderId="12" xfId="0" applyFont="1" applyFill="1" applyBorder="1" applyAlignment="1"/>
    <xf numFmtId="165" fontId="0" fillId="0" borderId="1" xfId="1" applyNumberFormat="1" applyFont="1" applyBorder="1" applyAlignment="1">
      <alignment horizontal="center"/>
    </xf>
    <xf numFmtId="165" fontId="0" fillId="0" borderId="2" xfId="1" applyNumberFormat="1" applyFont="1" applyFill="1" applyBorder="1" applyAlignment="1">
      <alignment horizontal="center"/>
    </xf>
    <xf numFmtId="165" fontId="0" fillId="0" borderId="15" xfId="1" applyNumberFormat="1" applyFont="1" applyBorder="1" applyAlignment="1">
      <alignment horizontal="center"/>
    </xf>
    <xf numFmtId="165" fontId="0" fillId="11" borderId="2" xfId="1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65" fontId="0" fillId="0" borderId="4" xfId="1" applyNumberFormat="1" applyFont="1" applyBorder="1" applyAlignment="1">
      <alignment horizontal="center"/>
    </xf>
    <xf numFmtId="165" fontId="0" fillId="0" borderId="5" xfId="1" applyNumberFormat="1" applyFont="1" applyFill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5" fontId="0" fillId="11" borderId="5" xfId="1" applyNumberFormat="1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165" fontId="0" fillId="0" borderId="8" xfId="1" applyNumberFormat="1" applyFont="1" applyBorder="1" applyAlignment="1">
      <alignment horizontal="center"/>
    </xf>
    <xf numFmtId="165" fontId="0" fillId="0" borderId="9" xfId="1" applyNumberFormat="1" applyFont="1" applyFill="1" applyBorder="1" applyAlignment="1">
      <alignment horizontal="center"/>
    </xf>
    <xf numFmtId="165" fontId="0" fillId="12" borderId="10" xfId="1" applyNumberFormat="1" applyFont="1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" fontId="0" fillId="9" borderId="7" xfId="0" applyNumberFormat="1" applyFill="1" applyBorder="1" applyAlignment="1">
      <alignment horizontal="center"/>
    </xf>
    <xf numFmtId="1" fontId="0" fillId="8" borderId="6" xfId="0" applyNumberFormat="1" applyFill="1" applyBorder="1" applyAlignment="1">
      <alignment horizontal="center"/>
    </xf>
    <xf numFmtId="1" fontId="0" fillId="7" borderId="6" xfId="0" applyNumberFormat="1" applyFill="1" applyBorder="1" applyAlignment="1">
      <alignment horizontal="center"/>
    </xf>
    <xf numFmtId="1" fontId="0" fillId="6" borderId="6" xfId="0" applyNumberFormat="1" applyFill="1" applyBorder="1" applyAlignment="1">
      <alignment horizontal="center"/>
    </xf>
    <xf numFmtId="1" fontId="0" fillId="5" borderId="6" xfId="0" applyNumberFormat="1" applyFill="1" applyBorder="1" applyAlignment="1">
      <alignment horizontal="center"/>
    </xf>
    <xf numFmtId="1" fontId="0" fillId="4" borderId="6" xfId="0" applyNumberFormat="1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0" fontId="0" fillId="13" borderId="3" xfId="0" applyNumberFormat="1" applyFill="1" applyBorder="1" applyAlignment="1">
      <alignment horizontal="center"/>
    </xf>
    <xf numFmtId="164" fontId="0" fillId="13" borderId="9" xfId="0" applyNumberFormat="1" applyFill="1" applyBorder="1"/>
    <xf numFmtId="164" fontId="0" fillId="13" borderId="8" xfId="0" applyNumberFormat="1" applyFill="1" applyBorder="1"/>
    <xf numFmtId="164" fontId="0" fillId="13" borderId="0" xfId="0" applyNumberFormat="1" applyFill="1" applyBorder="1"/>
    <xf numFmtId="164" fontId="0" fillId="13" borderId="10" xfId="0" applyNumberFormat="1" applyFill="1" applyBorder="1"/>
    <xf numFmtId="0" fontId="0" fillId="13" borderId="0" xfId="0" applyFill="1" applyBorder="1"/>
    <xf numFmtId="1" fontId="0" fillId="13" borderId="3" xfId="0" applyNumberFormat="1" applyFill="1" applyBorder="1" applyAlignment="1">
      <alignment horizontal="center"/>
    </xf>
    <xf numFmtId="1" fontId="0" fillId="13" borderId="9" xfId="0" applyNumberFormat="1" applyFill="1" applyBorder="1"/>
    <xf numFmtId="1" fontId="0" fillId="13" borderId="8" xfId="0" applyNumberFormat="1" applyFill="1" applyBorder="1"/>
    <xf numFmtId="1" fontId="0" fillId="13" borderId="0" xfId="0" applyNumberFormat="1" applyFill="1" applyBorder="1"/>
    <xf numFmtId="1" fontId="0" fillId="13" borderId="10" xfId="0" applyNumberFormat="1" applyFill="1" applyBorder="1"/>
    <xf numFmtId="0" fontId="0" fillId="0" borderId="13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9" xfId="0" applyFont="1" applyFill="1" applyBorder="1" applyAlignment="1"/>
    <xf numFmtId="0" fontId="0" fillId="0" borderId="8" xfId="0" applyFont="1" applyFill="1" applyBorder="1" applyAlignment="1"/>
    <xf numFmtId="0" fontId="0" fillId="0" borderId="10" xfId="0" applyFont="1" applyFill="1" applyBorder="1" applyAlignment="1"/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10" borderId="9" xfId="0" applyFont="1" applyFill="1" applyBorder="1" applyAlignment="1"/>
    <xf numFmtId="0" fontId="0" fillId="10" borderId="10" xfId="0" applyFont="1" applyFill="1" applyBorder="1" applyAlignment="1"/>
    <xf numFmtId="0" fontId="0" fillId="10" borderId="8" xfId="0" applyFont="1" applyFill="1" applyBorder="1" applyAlignme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10" borderId="9" xfId="0" applyFill="1" applyBorder="1" applyAlignment="1">
      <alignment horizontal="left"/>
    </xf>
    <xf numFmtId="0" fontId="0" fillId="10" borderId="10" xfId="0" applyFill="1" applyBorder="1" applyAlignment="1">
      <alignment horizontal="left"/>
    </xf>
    <xf numFmtId="0" fontId="0" fillId="10" borderId="0" xfId="0" applyFill="1"/>
  </cellXfs>
  <cellStyles count="2">
    <cellStyle name="Normal" xfId="0" builtinId="0"/>
    <cellStyle name="Percent" xfId="1" builtinId="5"/>
  </cellStyles>
  <dxfs count="31"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4D88B-F8A7-154E-B03F-3772E5DF4F9E}">
  <dimension ref="A1:AB68"/>
  <sheetViews>
    <sheetView tabSelected="1" topLeftCell="A34" workbookViewId="0">
      <pane xSplit="1" topLeftCell="B1" activePane="topRight" state="frozen"/>
      <selection sqref="A1:B1"/>
      <selection pane="topRight" activeCell="S43" sqref="S43"/>
    </sheetView>
  </sheetViews>
  <sheetFormatPr baseColWidth="10" defaultColWidth="9.1640625" defaultRowHeight="15" x14ac:dyDescent="0.2"/>
  <cols>
    <col min="1" max="1" width="11.5" style="3" customWidth="1"/>
    <col min="2" max="3" width="9.1640625" style="1"/>
    <col min="4" max="4" width="9.1640625" style="2"/>
    <col min="6" max="6" width="9.1640625" style="2"/>
    <col min="7" max="11" width="8.83203125" customWidth="1"/>
    <col min="12" max="16384" width="9.1640625" style="1"/>
  </cols>
  <sheetData>
    <row r="1" spans="1:28" x14ac:dyDescent="0.2">
      <c r="A1" s="26" t="s">
        <v>19</v>
      </c>
      <c r="B1" s="107">
        <v>2010</v>
      </c>
      <c r="C1" s="108"/>
      <c r="D1" s="109">
        <v>2012</v>
      </c>
      <c r="E1" s="110"/>
      <c r="F1" s="109">
        <v>2008</v>
      </c>
      <c r="G1" s="110"/>
      <c r="H1" s="107">
        <v>2004</v>
      </c>
      <c r="I1" s="108"/>
      <c r="J1" s="107">
        <v>2012</v>
      </c>
      <c r="K1" s="111"/>
      <c r="L1" s="111"/>
      <c r="M1" s="111"/>
      <c r="N1" s="108"/>
      <c r="O1" s="99">
        <v>2010</v>
      </c>
      <c r="P1" s="100"/>
      <c r="Q1" s="100"/>
      <c r="R1" s="100"/>
      <c r="S1" s="100"/>
      <c r="T1" s="101"/>
      <c r="U1" s="99">
        <v>2006</v>
      </c>
      <c r="V1" s="100"/>
      <c r="W1" s="100"/>
      <c r="X1" s="100"/>
      <c r="Y1" s="100"/>
      <c r="Z1" s="100"/>
      <c r="AA1" s="100"/>
      <c r="AB1" s="101"/>
    </row>
    <row r="2" spans="1:28" x14ac:dyDescent="0.2">
      <c r="A2" s="25" t="s">
        <v>18</v>
      </c>
      <c r="B2" s="115" t="s">
        <v>17</v>
      </c>
      <c r="C2" s="116"/>
      <c r="D2" s="104" t="s">
        <v>16</v>
      </c>
      <c r="E2" s="105"/>
      <c r="F2" s="104" t="s">
        <v>16</v>
      </c>
      <c r="G2" s="105"/>
      <c r="H2" s="104" t="s">
        <v>16</v>
      </c>
      <c r="I2" s="105"/>
      <c r="J2" s="104" t="s">
        <v>41</v>
      </c>
      <c r="K2" s="105"/>
      <c r="L2" s="104" t="s">
        <v>15</v>
      </c>
      <c r="M2" s="106"/>
      <c r="N2" s="105"/>
      <c r="O2" s="104" t="s">
        <v>15</v>
      </c>
      <c r="P2" s="105"/>
      <c r="Q2" s="104" t="s">
        <v>14</v>
      </c>
      <c r="R2" s="105"/>
      <c r="S2" s="104" t="s">
        <v>12</v>
      </c>
      <c r="T2" s="105"/>
      <c r="U2" s="104" t="s">
        <v>15</v>
      </c>
      <c r="V2" s="105"/>
      <c r="W2" s="104" t="s">
        <v>14</v>
      </c>
      <c r="X2" s="105"/>
      <c r="Y2" s="104" t="s">
        <v>13</v>
      </c>
      <c r="Z2" s="105"/>
      <c r="AA2" s="104" t="s">
        <v>12</v>
      </c>
      <c r="AB2" s="105"/>
    </row>
    <row r="3" spans="1:28" x14ac:dyDescent="0.2">
      <c r="A3" s="25" t="s">
        <v>11</v>
      </c>
      <c r="B3" s="79" t="s">
        <v>10</v>
      </c>
      <c r="C3" s="78" t="s">
        <v>9</v>
      </c>
      <c r="D3" s="22" t="s">
        <v>39</v>
      </c>
      <c r="E3" s="1" t="s">
        <v>40</v>
      </c>
      <c r="F3" s="22" t="s">
        <v>39</v>
      </c>
      <c r="G3" s="1" t="s">
        <v>38</v>
      </c>
      <c r="H3" s="19" t="s">
        <v>37</v>
      </c>
      <c r="I3" s="1" t="s">
        <v>36</v>
      </c>
      <c r="J3" s="19" t="s">
        <v>35</v>
      </c>
      <c r="K3" s="1" t="s">
        <v>34</v>
      </c>
      <c r="L3" s="19" t="s">
        <v>28</v>
      </c>
      <c r="M3" s="33" t="s">
        <v>33</v>
      </c>
      <c r="N3" s="18" t="s">
        <v>32</v>
      </c>
      <c r="O3" s="19" t="s">
        <v>31</v>
      </c>
      <c r="P3" s="1" t="s">
        <v>30</v>
      </c>
      <c r="Q3" s="19" t="s">
        <v>26</v>
      </c>
      <c r="R3" s="1" t="s">
        <v>25</v>
      </c>
      <c r="S3" s="19" t="s">
        <v>22</v>
      </c>
      <c r="T3" s="1" t="s">
        <v>29</v>
      </c>
      <c r="U3" s="19" t="s">
        <v>28</v>
      </c>
      <c r="V3" s="1" t="s">
        <v>27</v>
      </c>
      <c r="W3" s="19" t="s">
        <v>26</v>
      </c>
      <c r="X3" s="1" t="s">
        <v>25</v>
      </c>
      <c r="Y3" s="19" t="s">
        <v>24</v>
      </c>
      <c r="Z3" s="1" t="s">
        <v>23</v>
      </c>
      <c r="AA3" s="19" t="s">
        <v>22</v>
      </c>
      <c r="AB3" s="18" t="s">
        <v>21</v>
      </c>
    </row>
    <row r="4" spans="1:28" x14ac:dyDescent="0.2">
      <c r="A4" s="17" t="s">
        <v>8</v>
      </c>
      <c r="B4" s="65">
        <f t="shared" ref="B4:B12" si="0">(O4+Q4+S4)/3</f>
        <v>0.60670201505174681</v>
      </c>
      <c r="C4" s="64">
        <f t="shared" ref="C4:C12" si="1">1-B4</f>
        <v>0.39329798494825319</v>
      </c>
      <c r="D4" s="60">
        <f t="shared" ref="D4:D12" si="2">D14/(D14+E14)</f>
        <v>0.6332172578690598</v>
      </c>
      <c r="E4" s="61">
        <f t="shared" ref="E4:E12" si="3">E14/(D14+E14)</f>
        <v>0.3667827421309402</v>
      </c>
      <c r="F4" s="60">
        <f t="shared" ref="F4:F12" si="4">F14/(F14+G14)</f>
        <v>0.62930101609296618</v>
      </c>
      <c r="G4" s="61">
        <f t="shared" ref="G4:G12" si="5">G14/(F14+G14)</f>
        <v>0.37069898390703387</v>
      </c>
      <c r="H4" s="60">
        <f t="shared" ref="H4:H12" si="6">H14/(H14+I14)</f>
        <v>0.56565584200625041</v>
      </c>
      <c r="I4" s="59">
        <f t="shared" ref="I4:I12" si="7">I14/(H14+I14)</f>
        <v>0.4343441579937497</v>
      </c>
      <c r="J4" s="60">
        <f t="shared" ref="J4:J12" si="8">J14/(J14+K14)</f>
        <v>0.65665627789848235</v>
      </c>
      <c r="K4" s="61">
        <f t="shared" ref="K4:K12" si="9">K14/(J14+K14)</f>
        <v>0.3433437221015177</v>
      </c>
      <c r="L4" s="67">
        <f t="shared" ref="L4:L12" si="10">L14/(L14+M14+N14)</f>
        <v>0.56731503821991158</v>
      </c>
      <c r="M4" s="66">
        <f t="shared" ref="M4:M12" si="11">M14/(L14+M14+N14)</f>
        <v>0.26682967363070492</v>
      </c>
      <c r="N4" s="64">
        <f t="shared" ref="N4:N12" si="12">N14/(L14+M14+N14)</f>
        <v>0.16585528814938344</v>
      </c>
      <c r="O4" s="60">
        <f t="shared" ref="O4:O12" si="13">O14/(O14+P14)</f>
        <v>0.6349698835902996</v>
      </c>
      <c r="P4" s="59">
        <f t="shared" ref="P4:P12" si="14">P14/(O14+P14)</f>
        <v>0.3650301164097004</v>
      </c>
      <c r="Q4" s="60">
        <f t="shared" ref="Q4:Q12" si="15">Q14/(Q14+R14)</f>
        <v>0.57375087851464346</v>
      </c>
      <c r="R4" s="61">
        <f t="shared" ref="R4:R12" si="16">R14/(Q14+R14)</f>
        <v>0.42624912148535649</v>
      </c>
      <c r="S4" s="60">
        <f t="shared" ref="S4:S12" si="17">S14/(S14+T14)</f>
        <v>0.61138528305029716</v>
      </c>
      <c r="T4" s="61">
        <f t="shared" ref="T4:T12" si="18">T14/(S14+T14)</f>
        <v>0.38861471694970284</v>
      </c>
      <c r="U4" s="60">
        <f t="shared" ref="U4:U12" si="19">U14/(U14+V14)</f>
        <v>0.55086414418146834</v>
      </c>
      <c r="V4" s="61">
        <f t="shared" ref="V4:V12" si="20">V14/(U14+V14)</f>
        <v>0.4491358558185316</v>
      </c>
      <c r="W4" s="60">
        <f t="shared" ref="W4:W12" si="21">W14/(W14+X14)</f>
        <v>0.53304071914225004</v>
      </c>
      <c r="X4" s="59">
        <f t="shared" ref="X4:X12" si="22">X14/(W14+X14)</f>
        <v>0.46695928085775007</v>
      </c>
      <c r="Y4" s="60">
        <f t="shared" ref="Y4:Y12" si="23">Y14/(Y14+Z14)</f>
        <v>0.61060535750347433</v>
      </c>
      <c r="Z4" s="61">
        <f t="shared" ref="Z4:Z12" si="24">Z14/(Y14+Z14)</f>
        <v>0.38939464249652572</v>
      </c>
      <c r="AA4" s="60">
        <f t="shared" ref="AA4:AA12" si="25">AA14/(AA14+AB14)</f>
        <v>0.59090198426788243</v>
      </c>
      <c r="AB4" s="59">
        <f t="shared" ref="AB4:AB12" si="26">AB14/(AA14+AB14)</f>
        <v>0.40909801573211751</v>
      </c>
    </row>
    <row r="5" spans="1:28" x14ac:dyDescent="0.2">
      <c r="A5" s="77" t="s">
        <v>7</v>
      </c>
      <c r="B5" s="75">
        <f t="shared" si="0"/>
        <v>0.40074363558809534</v>
      </c>
      <c r="C5" s="74">
        <f t="shared" si="1"/>
        <v>0.59925636441190466</v>
      </c>
      <c r="D5" s="75">
        <f t="shared" si="2"/>
        <v>0.38523748247228745</v>
      </c>
      <c r="E5" s="74">
        <f t="shared" si="3"/>
        <v>0.61476251752771249</v>
      </c>
      <c r="F5" s="75">
        <f t="shared" si="4"/>
        <v>0.39176653112074261</v>
      </c>
      <c r="G5" s="74">
        <f t="shared" si="5"/>
        <v>0.60823346887925744</v>
      </c>
      <c r="H5" s="75">
        <f t="shared" si="6"/>
        <v>0.3471251404295736</v>
      </c>
      <c r="I5" s="74">
        <f t="shared" si="7"/>
        <v>0.65287485957042646</v>
      </c>
      <c r="J5" s="75">
        <f t="shared" si="8"/>
        <v>0.33450977711775415</v>
      </c>
      <c r="K5" s="74">
        <f t="shared" si="9"/>
        <v>0.6654902228822458</v>
      </c>
      <c r="L5" s="75">
        <f t="shared" si="10"/>
        <v>0.34065219249804496</v>
      </c>
      <c r="M5" s="76">
        <f t="shared" si="11"/>
        <v>0.42918922026455592</v>
      </c>
      <c r="N5" s="74">
        <f t="shared" si="12"/>
        <v>0.23015858723739913</v>
      </c>
      <c r="O5" s="75">
        <f t="shared" si="13"/>
        <v>0.443751218862657</v>
      </c>
      <c r="P5" s="74">
        <f t="shared" si="14"/>
        <v>0.556248781137343</v>
      </c>
      <c r="Q5" s="75">
        <f t="shared" si="15"/>
        <v>0.33890234632467775</v>
      </c>
      <c r="R5" s="74">
        <f t="shared" si="16"/>
        <v>0.66109765367532236</v>
      </c>
      <c r="S5" s="75">
        <f t="shared" si="17"/>
        <v>0.41957734157695131</v>
      </c>
      <c r="T5" s="74">
        <f t="shared" si="18"/>
        <v>0.58042265842304863</v>
      </c>
      <c r="U5" s="75">
        <f t="shared" si="19"/>
        <v>0.3490276961392676</v>
      </c>
      <c r="V5" s="74">
        <f t="shared" si="20"/>
        <v>0.65097230386073235</v>
      </c>
      <c r="W5" s="75">
        <f t="shared" si="21"/>
        <v>0.33690040706340924</v>
      </c>
      <c r="X5" s="74">
        <f t="shared" si="22"/>
        <v>0.66309959293659082</v>
      </c>
      <c r="Y5" s="75">
        <f t="shared" si="23"/>
        <v>0.4116164574301997</v>
      </c>
      <c r="Z5" s="74">
        <f t="shared" si="24"/>
        <v>0.5883835425698003</v>
      </c>
      <c r="AA5" s="75">
        <f t="shared" si="25"/>
        <v>0.39741628258220679</v>
      </c>
      <c r="AB5" s="74">
        <f t="shared" si="26"/>
        <v>0.60258371741779315</v>
      </c>
    </row>
    <row r="6" spans="1:28" x14ac:dyDescent="0.2">
      <c r="A6" s="73" t="s">
        <v>6</v>
      </c>
      <c r="B6" s="65">
        <f t="shared" si="0"/>
        <v>0.60822636674370478</v>
      </c>
      <c r="C6" s="64">
        <f t="shared" si="1"/>
        <v>0.39177363325629522</v>
      </c>
      <c r="D6" s="65">
        <f t="shared" si="2"/>
        <v>0.64159287690066613</v>
      </c>
      <c r="E6" s="64">
        <f t="shared" si="3"/>
        <v>0.35840712309933387</v>
      </c>
      <c r="F6" s="65">
        <f t="shared" si="4"/>
        <v>0.61768048607338433</v>
      </c>
      <c r="G6" s="64">
        <f t="shared" si="5"/>
        <v>0.38231951392661573</v>
      </c>
      <c r="H6" s="65">
        <f t="shared" si="6"/>
        <v>0.56465585461737045</v>
      </c>
      <c r="I6" s="64">
        <f t="shared" si="7"/>
        <v>0.4353441453826295</v>
      </c>
      <c r="J6" s="65">
        <f t="shared" si="8"/>
        <v>0.67825230029459149</v>
      </c>
      <c r="K6" s="64">
        <f t="shared" si="9"/>
        <v>0.32174769970540851</v>
      </c>
      <c r="L6" s="67">
        <f t="shared" si="10"/>
        <v>0.58160003753889178</v>
      </c>
      <c r="M6" s="66">
        <f t="shared" si="11"/>
        <v>0.23302728502487577</v>
      </c>
      <c r="N6" s="64">
        <f t="shared" si="12"/>
        <v>0.18537267743623231</v>
      </c>
      <c r="O6" s="65">
        <f t="shared" si="13"/>
        <v>0.64423581468918367</v>
      </c>
      <c r="P6" s="64">
        <f t="shared" si="14"/>
        <v>0.35576418531081622</v>
      </c>
      <c r="Q6" s="65">
        <f t="shared" si="15"/>
        <v>0.55531379858955177</v>
      </c>
      <c r="R6" s="64">
        <f t="shared" si="16"/>
        <v>0.44468620141044818</v>
      </c>
      <c r="S6" s="65">
        <f t="shared" si="17"/>
        <v>0.6251294869523788</v>
      </c>
      <c r="T6" s="64">
        <f t="shared" si="18"/>
        <v>0.3748705130476212</v>
      </c>
      <c r="U6" s="65">
        <f t="shared" si="19"/>
        <v>0.56616243784123998</v>
      </c>
      <c r="V6" s="64">
        <f t="shared" si="20"/>
        <v>0.43383756215876007</v>
      </c>
      <c r="W6" s="65">
        <f t="shared" si="21"/>
        <v>0.53584562134888347</v>
      </c>
      <c r="X6" s="64">
        <f t="shared" si="22"/>
        <v>0.46415437865111658</v>
      </c>
      <c r="Y6" s="65">
        <f t="shared" si="23"/>
        <v>0.6160197688416561</v>
      </c>
      <c r="Z6" s="64">
        <f t="shared" si="24"/>
        <v>0.3839802311583439</v>
      </c>
      <c r="AA6" s="65">
        <f t="shared" si="25"/>
        <v>0.60795522672532809</v>
      </c>
      <c r="AB6" s="64">
        <f t="shared" si="26"/>
        <v>0.3920447732746718</v>
      </c>
    </row>
    <row r="7" spans="1:28" x14ac:dyDescent="0.2">
      <c r="A7" s="72" t="s">
        <v>5</v>
      </c>
      <c r="B7" s="65">
        <f t="shared" si="0"/>
        <v>0.59938963297078285</v>
      </c>
      <c r="C7" s="64">
        <f t="shared" si="1"/>
        <v>0.40061036702921715</v>
      </c>
      <c r="D7" s="65">
        <f t="shared" si="2"/>
        <v>0.61981269321694854</v>
      </c>
      <c r="E7" s="64">
        <f t="shared" si="3"/>
        <v>0.38018730678305146</v>
      </c>
      <c r="F7" s="65">
        <f t="shared" si="4"/>
        <v>0.61274918493815489</v>
      </c>
      <c r="G7" s="64">
        <f t="shared" si="5"/>
        <v>0.38725081506184517</v>
      </c>
      <c r="H7" s="65">
        <f t="shared" si="6"/>
        <v>0.54895068114758461</v>
      </c>
      <c r="I7" s="64">
        <f t="shared" si="7"/>
        <v>0.45104931885241523</v>
      </c>
      <c r="J7" s="65">
        <f t="shared" si="8"/>
        <v>0.69331746114124093</v>
      </c>
      <c r="K7" s="64">
        <f t="shared" si="9"/>
        <v>0.30668253885875912</v>
      </c>
      <c r="L7" s="67">
        <f t="shared" si="10"/>
        <v>0.53314740378627368</v>
      </c>
      <c r="M7" s="66">
        <f t="shared" si="11"/>
        <v>0.25841797399366173</v>
      </c>
      <c r="N7" s="64">
        <f t="shared" si="12"/>
        <v>0.20843462222006462</v>
      </c>
      <c r="O7" s="65">
        <f t="shared" si="13"/>
        <v>0.63201618793896763</v>
      </c>
      <c r="P7" s="64">
        <f t="shared" si="14"/>
        <v>0.36798381206103231</v>
      </c>
      <c r="Q7" s="65">
        <f t="shared" si="15"/>
        <v>0.55534928572817399</v>
      </c>
      <c r="R7" s="64">
        <f t="shared" si="16"/>
        <v>0.44465071427182601</v>
      </c>
      <c r="S7" s="65">
        <f t="shared" si="17"/>
        <v>0.61080342524520692</v>
      </c>
      <c r="T7" s="64">
        <f t="shared" si="18"/>
        <v>0.38919657475479313</v>
      </c>
      <c r="U7" s="65">
        <f t="shared" si="19"/>
        <v>0.5439683689442173</v>
      </c>
      <c r="V7" s="64">
        <f t="shared" si="20"/>
        <v>0.45603163105578276</v>
      </c>
      <c r="W7" s="65">
        <f t="shared" si="21"/>
        <v>0.51663283875867883</v>
      </c>
      <c r="X7" s="64">
        <f t="shared" si="22"/>
        <v>0.48336716124132123</v>
      </c>
      <c r="Y7" s="65">
        <f t="shared" si="23"/>
        <v>0.60361131551149971</v>
      </c>
      <c r="Z7" s="64">
        <f t="shared" si="24"/>
        <v>0.39638868448850029</v>
      </c>
      <c r="AA7" s="65">
        <f t="shared" si="25"/>
        <v>0.58355311070925153</v>
      </c>
      <c r="AB7" s="64">
        <f t="shared" si="26"/>
        <v>0.41644688929074841</v>
      </c>
    </row>
    <row r="8" spans="1:28" x14ac:dyDescent="0.2">
      <c r="A8" s="71" t="s">
        <v>4</v>
      </c>
      <c r="B8" s="65">
        <f t="shared" si="0"/>
        <v>0.74595156946533236</v>
      </c>
      <c r="C8" s="64">
        <f t="shared" si="1"/>
        <v>0.25404843053466764</v>
      </c>
      <c r="D8" s="65">
        <f t="shared" si="2"/>
        <v>0.79089043551357963</v>
      </c>
      <c r="E8" s="64">
        <f t="shared" si="3"/>
        <v>0.20910956448642035</v>
      </c>
      <c r="F8" s="65">
        <f t="shared" si="4"/>
        <v>0.78013755192868983</v>
      </c>
      <c r="G8" s="64">
        <f t="shared" si="5"/>
        <v>0.21986244807131014</v>
      </c>
      <c r="H8" s="65">
        <f t="shared" si="6"/>
        <v>0.71660974263313704</v>
      </c>
      <c r="I8" s="64">
        <f t="shared" si="7"/>
        <v>0.28339025736686296</v>
      </c>
      <c r="J8" s="65">
        <f t="shared" si="8"/>
        <v>0.78828969158372819</v>
      </c>
      <c r="K8" s="64">
        <f t="shared" si="9"/>
        <v>0.21171030841627178</v>
      </c>
      <c r="L8" s="67">
        <f t="shared" si="10"/>
        <v>0.72405045497119125</v>
      </c>
      <c r="M8" s="66">
        <f t="shared" si="11"/>
        <v>0.16021127697962392</v>
      </c>
      <c r="N8" s="64">
        <f t="shared" si="12"/>
        <v>0.11573826804918474</v>
      </c>
      <c r="O8" s="65">
        <f t="shared" si="13"/>
        <v>0.76324847697453491</v>
      </c>
      <c r="P8" s="64">
        <f t="shared" si="14"/>
        <v>0.23675152302546507</v>
      </c>
      <c r="Q8" s="65">
        <f t="shared" si="15"/>
        <v>0.72548243174958249</v>
      </c>
      <c r="R8" s="64">
        <f t="shared" si="16"/>
        <v>0.2745175682504174</v>
      </c>
      <c r="S8" s="65">
        <f t="shared" si="17"/>
        <v>0.7491237996718797</v>
      </c>
      <c r="T8" s="64">
        <f t="shared" si="18"/>
        <v>0.2508762003281203</v>
      </c>
      <c r="U8" s="65">
        <f t="shared" si="19"/>
        <v>0.65955855251987416</v>
      </c>
      <c r="V8" s="64">
        <f t="shared" si="20"/>
        <v>0.34044144748012578</v>
      </c>
      <c r="W8" s="65">
        <f t="shared" si="21"/>
        <v>0.66637975928525961</v>
      </c>
      <c r="X8" s="64">
        <f t="shared" si="22"/>
        <v>0.33362024071474033</v>
      </c>
      <c r="Y8" s="65">
        <f t="shared" si="23"/>
        <v>0.73266499305013</v>
      </c>
      <c r="Z8" s="64">
        <f t="shared" si="24"/>
        <v>0.26733500694987</v>
      </c>
      <c r="AA8" s="65">
        <f t="shared" si="25"/>
        <v>0.71473174866470357</v>
      </c>
      <c r="AB8" s="64">
        <f t="shared" si="26"/>
        <v>0.28526825133529643</v>
      </c>
    </row>
    <row r="9" spans="1:28" x14ac:dyDescent="0.2">
      <c r="A9" s="70" t="s">
        <v>3</v>
      </c>
      <c r="B9" s="65">
        <f t="shared" si="0"/>
        <v>0.65472519924289641</v>
      </c>
      <c r="C9" s="64">
        <f t="shared" si="1"/>
        <v>0.34527480075710359</v>
      </c>
      <c r="D9" s="65">
        <f t="shared" si="2"/>
        <v>0.67208059680999566</v>
      </c>
      <c r="E9" s="64">
        <f t="shared" si="3"/>
        <v>0.32791940319000434</v>
      </c>
      <c r="F9" s="65">
        <f t="shared" si="4"/>
        <v>0.65937883547253018</v>
      </c>
      <c r="G9" s="64">
        <f t="shared" si="5"/>
        <v>0.34062116452746977</v>
      </c>
      <c r="H9" s="65">
        <f t="shared" si="6"/>
        <v>0.56974403995703871</v>
      </c>
      <c r="I9" s="64">
        <f t="shared" si="7"/>
        <v>0.43025596004296124</v>
      </c>
      <c r="J9" s="65">
        <f t="shared" si="8"/>
        <v>0.71466265735019718</v>
      </c>
      <c r="K9" s="64">
        <f t="shared" si="9"/>
        <v>0.28533734264980276</v>
      </c>
      <c r="L9" s="67">
        <f t="shared" si="10"/>
        <v>0.58903820257338002</v>
      </c>
      <c r="M9" s="66">
        <f t="shared" si="11"/>
        <v>0.23302695433480042</v>
      </c>
      <c r="N9" s="64">
        <f t="shared" si="12"/>
        <v>0.17793484309181956</v>
      </c>
      <c r="O9" s="65">
        <f t="shared" si="13"/>
        <v>0.67677798521928301</v>
      </c>
      <c r="P9" s="64">
        <f t="shared" si="14"/>
        <v>0.32322201478071705</v>
      </c>
      <c r="Q9" s="65">
        <f t="shared" si="15"/>
        <v>0.64035694917632136</v>
      </c>
      <c r="R9" s="64">
        <f t="shared" si="16"/>
        <v>0.35964305082367853</v>
      </c>
      <c r="S9" s="65">
        <f t="shared" si="17"/>
        <v>0.64704066333308485</v>
      </c>
      <c r="T9" s="64">
        <f t="shared" si="18"/>
        <v>0.35295933666691515</v>
      </c>
      <c r="U9" s="65">
        <f t="shared" si="19"/>
        <v>0.54688570358289812</v>
      </c>
      <c r="V9" s="64">
        <f t="shared" si="20"/>
        <v>0.45311429641710183</v>
      </c>
      <c r="W9" s="65">
        <f t="shared" si="21"/>
        <v>0.56025499722478189</v>
      </c>
      <c r="X9" s="64">
        <f t="shared" si="22"/>
        <v>0.43974500277521816</v>
      </c>
      <c r="Y9" s="65">
        <f t="shared" si="23"/>
        <v>0.64945558823113514</v>
      </c>
      <c r="Z9" s="64">
        <f t="shared" si="24"/>
        <v>0.35054441176886486</v>
      </c>
      <c r="AA9" s="65">
        <f t="shared" si="25"/>
        <v>0.60672041152213951</v>
      </c>
      <c r="AB9" s="64">
        <f t="shared" si="26"/>
        <v>0.39327958847786054</v>
      </c>
    </row>
    <row r="10" spans="1:28" x14ac:dyDescent="0.2">
      <c r="A10" s="69" t="s">
        <v>2</v>
      </c>
      <c r="B10" s="65">
        <f t="shared" si="0"/>
        <v>0.54203487842456388</v>
      </c>
      <c r="C10" s="64">
        <f t="shared" si="1"/>
        <v>0.45796512157543612</v>
      </c>
      <c r="D10" s="65">
        <f t="shared" si="2"/>
        <v>0.5653611682590971</v>
      </c>
      <c r="E10" s="64">
        <f t="shared" si="3"/>
        <v>0.43463883174090295</v>
      </c>
      <c r="F10" s="65">
        <f t="shared" si="4"/>
        <v>0.57264437294432646</v>
      </c>
      <c r="G10" s="64">
        <f t="shared" si="5"/>
        <v>0.42735562705567359</v>
      </c>
      <c r="H10" s="65">
        <f t="shared" si="6"/>
        <v>0.50695844052877992</v>
      </c>
      <c r="I10" s="64">
        <f t="shared" si="7"/>
        <v>0.49304155947122014</v>
      </c>
      <c r="J10" s="65">
        <f t="shared" si="8"/>
        <v>0.60795564675137181</v>
      </c>
      <c r="K10" s="64">
        <f t="shared" si="9"/>
        <v>0.39204435324862819</v>
      </c>
      <c r="L10" s="67">
        <f t="shared" si="10"/>
        <v>0.51134025322724808</v>
      </c>
      <c r="M10" s="66">
        <f t="shared" si="11"/>
        <v>0.348620068638195</v>
      </c>
      <c r="N10" s="64">
        <f t="shared" si="12"/>
        <v>0.14003967813455692</v>
      </c>
      <c r="O10" s="65">
        <f t="shared" si="13"/>
        <v>0.57140381007639907</v>
      </c>
      <c r="P10" s="64">
        <f t="shared" si="14"/>
        <v>0.42859618992360088</v>
      </c>
      <c r="Q10" s="65">
        <f t="shared" si="15"/>
        <v>0.52223054317522788</v>
      </c>
      <c r="R10" s="64">
        <f t="shared" si="16"/>
        <v>0.47776945682477201</v>
      </c>
      <c r="S10" s="65">
        <f t="shared" si="17"/>
        <v>0.53247028202206481</v>
      </c>
      <c r="T10" s="64">
        <f t="shared" si="18"/>
        <v>0.46752971797793524</v>
      </c>
      <c r="U10" s="65">
        <f t="shared" si="19"/>
        <v>0.51669351313119849</v>
      </c>
      <c r="V10" s="64">
        <f t="shared" si="20"/>
        <v>0.48330648686880157</v>
      </c>
      <c r="W10" s="65">
        <f t="shared" si="21"/>
        <v>0.49135243760973185</v>
      </c>
      <c r="X10" s="64">
        <f t="shared" si="22"/>
        <v>0.5086475623902682</v>
      </c>
      <c r="Y10" s="65">
        <f t="shared" si="23"/>
        <v>0.55745792372311298</v>
      </c>
      <c r="Z10" s="64">
        <f t="shared" si="24"/>
        <v>0.44254207627688708</v>
      </c>
      <c r="AA10" s="65">
        <f t="shared" si="25"/>
        <v>0.53812436504385941</v>
      </c>
      <c r="AB10" s="64">
        <f t="shared" si="26"/>
        <v>0.46187563495614059</v>
      </c>
    </row>
    <row r="11" spans="1:28" x14ac:dyDescent="0.2">
      <c r="A11" s="68" t="s">
        <v>1</v>
      </c>
      <c r="B11" s="65">
        <f t="shared" si="0"/>
        <v>0.72054986950945477</v>
      </c>
      <c r="C11" s="64">
        <f t="shared" si="1"/>
        <v>0.27945013049054523</v>
      </c>
      <c r="D11" s="65">
        <f t="shared" si="2"/>
        <v>0.77144449992188913</v>
      </c>
      <c r="E11" s="64">
        <f t="shared" si="3"/>
        <v>0.22855550007811087</v>
      </c>
      <c r="F11" s="65">
        <f t="shared" si="4"/>
        <v>0.77278462166584294</v>
      </c>
      <c r="G11" s="64">
        <f t="shared" si="5"/>
        <v>0.22721537833415706</v>
      </c>
      <c r="H11" s="65">
        <f t="shared" si="6"/>
        <v>0.72296077560448868</v>
      </c>
      <c r="I11" s="64">
        <f t="shared" si="7"/>
        <v>0.27703922439551143</v>
      </c>
      <c r="J11" s="65">
        <f t="shared" si="8"/>
        <v>0.78613468707860712</v>
      </c>
      <c r="K11" s="64">
        <f t="shared" si="9"/>
        <v>0.21386531292139288</v>
      </c>
      <c r="L11" s="67">
        <f t="shared" si="10"/>
        <v>0.71104515435393778</v>
      </c>
      <c r="M11" s="66">
        <f t="shared" si="11"/>
        <v>0.16351741955980617</v>
      </c>
      <c r="N11" s="64">
        <f t="shared" si="12"/>
        <v>0.12543742608625605</v>
      </c>
      <c r="O11" s="65">
        <f t="shared" si="13"/>
        <v>0.74407833932419476</v>
      </c>
      <c r="P11" s="64">
        <f t="shared" si="14"/>
        <v>0.25592166067580524</v>
      </c>
      <c r="Q11" s="65">
        <f t="shared" si="15"/>
        <v>0.69328478933226245</v>
      </c>
      <c r="R11" s="64">
        <f t="shared" si="16"/>
        <v>0.30671521066773749</v>
      </c>
      <c r="S11" s="65">
        <f t="shared" si="17"/>
        <v>0.7242864798719072</v>
      </c>
      <c r="T11" s="64">
        <f t="shared" si="18"/>
        <v>0.2757135201280928</v>
      </c>
      <c r="U11" s="65">
        <f t="shared" si="19"/>
        <v>0.67107056303536772</v>
      </c>
      <c r="V11" s="64">
        <f t="shared" si="20"/>
        <v>0.32892943696463234</v>
      </c>
      <c r="W11" s="65">
        <f t="shared" si="21"/>
        <v>0.64697160867311587</v>
      </c>
      <c r="X11" s="64">
        <f t="shared" si="22"/>
        <v>0.35302839132688413</v>
      </c>
      <c r="Y11" s="65">
        <f t="shared" si="23"/>
        <v>0.71307587245280168</v>
      </c>
      <c r="Z11" s="64">
        <f t="shared" si="24"/>
        <v>0.28692412754719832</v>
      </c>
      <c r="AA11" s="65">
        <f t="shared" si="25"/>
        <v>0.69862397522338004</v>
      </c>
      <c r="AB11" s="64">
        <f t="shared" si="26"/>
        <v>0.30137602477661996</v>
      </c>
    </row>
    <row r="12" spans="1:28" x14ac:dyDescent="0.2">
      <c r="A12" s="63" t="s">
        <v>0</v>
      </c>
      <c r="B12" s="60">
        <f t="shared" si="0"/>
        <v>0.61561703030767001</v>
      </c>
      <c r="C12" s="59">
        <f t="shared" si="1"/>
        <v>0.38438296969232999</v>
      </c>
      <c r="D12" s="60">
        <f t="shared" si="2"/>
        <v>0.63203998234397918</v>
      </c>
      <c r="E12" s="59">
        <f t="shared" si="3"/>
        <v>0.36796001765602082</v>
      </c>
      <c r="F12" s="60">
        <f t="shared" si="4"/>
        <v>0.63851997190270271</v>
      </c>
      <c r="G12" s="59">
        <f t="shared" si="5"/>
        <v>0.36148002809729729</v>
      </c>
      <c r="H12" s="60">
        <f t="shared" si="6"/>
        <v>0.57830866407723958</v>
      </c>
      <c r="I12" s="59">
        <f t="shared" si="7"/>
        <v>0.42169133592276048</v>
      </c>
      <c r="J12" s="60">
        <f t="shared" si="8"/>
        <v>0.65806016384119259</v>
      </c>
      <c r="K12" s="59">
        <f t="shared" si="9"/>
        <v>0.34193983615880735</v>
      </c>
      <c r="L12" s="62">
        <f t="shared" si="10"/>
        <v>0.57434271282059413</v>
      </c>
      <c r="M12" s="61">
        <f t="shared" si="11"/>
        <v>0.29052948128660355</v>
      </c>
      <c r="N12" s="59">
        <f t="shared" si="12"/>
        <v>0.13512780589280227</v>
      </c>
      <c r="O12" s="60">
        <f t="shared" si="13"/>
        <v>0.63534700955845813</v>
      </c>
      <c r="P12" s="59">
        <f t="shared" si="14"/>
        <v>0.36465299044154181</v>
      </c>
      <c r="Q12" s="60">
        <f t="shared" si="15"/>
        <v>0.59778503786352022</v>
      </c>
      <c r="R12" s="59">
        <f t="shared" si="16"/>
        <v>0.40221496213647973</v>
      </c>
      <c r="S12" s="60">
        <f t="shared" si="17"/>
        <v>0.6137190435010319</v>
      </c>
      <c r="T12" s="59">
        <f t="shared" si="18"/>
        <v>0.3862809564989681</v>
      </c>
      <c r="U12" s="60">
        <f t="shared" si="19"/>
        <v>0.59716716752577537</v>
      </c>
      <c r="V12" s="59">
        <f t="shared" si="20"/>
        <v>0.40283283247422463</v>
      </c>
      <c r="W12" s="60">
        <f t="shared" si="21"/>
        <v>0.5600337985316145</v>
      </c>
      <c r="X12" s="59">
        <f t="shared" si="22"/>
        <v>0.4399662014683855</v>
      </c>
      <c r="Y12" s="60">
        <f t="shared" si="23"/>
        <v>0.63817103852992718</v>
      </c>
      <c r="Z12" s="59">
        <f t="shared" si="24"/>
        <v>0.36182896147007276</v>
      </c>
      <c r="AA12" s="60">
        <f t="shared" si="25"/>
        <v>0.61929696926492028</v>
      </c>
      <c r="AB12" s="59">
        <f t="shared" si="26"/>
        <v>0.38070303073507966</v>
      </c>
    </row>
    <row r="13" spans="1:28" x14ac:dyDescent="0.2">
      <c r="D13" s="58"/>
      <c r="E13" s="55"/>
      <c r="F13" s="58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</row>
    <row r="14" spans="1:28" x14ac:dyDescent="0.2">
      <c r="A14" s="26" t="s">
        <v>20</v>
      </c>
      <c r="D14" s="57">
        <f t="shared" ref="D14:AB14" si="27">SUM(D15:D22)</f>
        <v>1677844</v>
      </c>
      <c r="E14" s="55">
        <f t="shared" si="27"/>
        <v>971869</v>
      </c>
      <c r="F14" s="57">
        <f t="shared" si="27"/>
        <v>1629468</v>
      </c>
      <c r="G14" s="55">
        <f t="shared" si="27"/>
        <v>959862</v>
      </c>
      <c r="H14" s="56">
        <f t="shared" si="27"/>
        <v>1334492.9998999999</v>
      </c>
      <c r="I14" s="55">
        <f t="shared" si="27"/>
        <v>1024703.0002100001</v>
      </c>
      <c r="J14" s="56">
        <f t="shared" si="27"/>
        <v>1641730</v>
      </c>
      <c r="K14" s="55">
        <f t="shared" si="27"/>
        <v>858406</v>
      </c>
      <c r="L14" s="53">
        <f t="shared" si="27"/>
        <v>1474028</v>
      </c>
      <c r="M14" s="54">
        <f t="shared" si="27"/>
        <v>693291</v>
      </c>
      <c r="N14" s="52">
        <f t="shared" si="27"/>
        <v>430934</v>
      </c>
      <c r="O14" s="53">
        <f t="shared" si="27"/>
        <v>1140530.9998999999</v>
      </c>
      <c r="P14" s="54">
        <f t="shared" si="27"/>
        <v>655665.99995000008</v>
      </c>
      <c r="Q14" s="53">
        <f t="shared" si="27"/>
        <v>1044961.00009</v>
      </c>
      <c r="R14" s="54">
        <f t="shared" si="27"/>
        <v>776319.00003</v>
      </c>
      <c r="S14" s="53">
        <f t="shared" si="27"/>
        <v>1087836</v>
      </c>
      <c r="T14" s="54">
        <f t="shared" si="27"/>
        <v>691461.00004000007</v>
      </c>
      <c r="U14" s="53">
        <f t="shared" si="27"/>
        <v>965477.00011000002</v>
      </c>
      <c r="V14" s="54">
        <f t="shared" si="27"/>
        <v>787181.99994999997</v>
      </c>
      <c r="W14" s="53">
        <f t="shared" si="27"/>
        <v>942279</v>
      </c>
      <c r="X14" s="54">
        <f t="shared" si="27"/>
        <v>825464.00003999996</v>
      </c>
      <c r="Y14" s="53">
        <f t="shared" si="27"/>
        <v>1043458.0000199999</v>
      </c>
      <c r="Z14" s="54">
        <f t="shared" si="27"/>
        <v>665433.00003</v>
      </c>
      <c r="AA14" s="53">
        <f t="shared" si="27"/>
        <v>1016676.9998100001</v>
      </c>
      <c r="AB14" s="52">
        <f t="shared" si="27"/>
        <v>703873.99998000008</v>
      </c>
    </row>
    <row r="15" spans="1:28" x14ac:dyDescent="0.2">
      <c r="A15" s="16" t="s">
        <v>7</v>
      </c>
      <c r="B15" s="33"/>
      <c r="C15" s="33"/>
      <c r="D15" s="50">
        <v>133521</v>
      </c>
      <c r="E15" s="51">
        <v>213073</v>
      </c>
      <c r="F15" s="50">
        <v>134591</v>
      </c>
      <c r="G15" s="49">
        <v>208958</v>
      </c>
      <c r="H15" s="48">
        <v>110139.1519</v>
      </c>
      <c r="I15" s="47">
        <v>207150.31830000001</v>
      </c>
      <c r="J15" s="45">
        <v>107670</v>
      </c>
      <c r="K15" s="46">
        <v>214204</v>
      </c>
      <c r="L15" s="45">
        <v>117514.97569000001</v>
      </c>
      <c r="M15" s="46">
        <v>148057.64324</v>
      </c>
      <c r="N15" s="44">
        <v>79397.935429999998</v>
      </c>
      <c r="O15" s="45">
        <v>114426.2628</v>
      </c>
      <c r="P15" s="46">
        <v>143435.02960000001</v>
      </c>
      <c r="Q15" s="45">
        <v>88503.70779</v>
      </c>
      <c r="R15" s="46">
        <v>172644.4039</v>
      </c>
      <c r="S15" s="45">
        <v>107345.5953</v>
      </c>
      <c r="T15" s="46">
        <v>148496.617</v>
      </c>
      <c r="U15" s="45">
        <v>87319.753909999999</v>
      </c>
      <c r="V15" s="46">
        <v>162860.26010000001</v>
      </c>
      <c r="W15" s="45">
        <v>85610.5049</v>
      </c>
      <c r="X15" s="46">
        <v>168501.69889999999</v>
      </c>
      <c r="Y15" s="45">
        <v>98354.323420000001</v>
      </c>
      <c r="Z15" s="46">
        <v>140592.2047</v>
      </c>
      <c r="AA15" s="45">
        <v>96443.939209999997</v>
      </c>
      <c r="AB15" s="44">
        <v>146233.4332</v>
      </c>
    </row>
    <row r="16" spans="1:28" x14ac:dyDescent="0.2">
      <c r="A16" s="15" t="s">
        <v>6</v>
      </c>
      <c r="B16" s="33"/>
      <c r="C16" s="33"/>
      <c r="D16" s="22">
        <v>195997</v>
      </c>
      <c r="E16" s="18">
        <v>109488</v>
      </c>
      <c r="F16" s="22">
        <v>185327</v>
      </c>
      <c r="G16" s="30">
        <v>114710</v>
      </c>
      <c r="H16" s="39">
        <v>155547.9755</v>
      </c>
      <c r="I16" s="30">
        <v>119925.96890000001</v>
      </c>
      <c r="J16" s="39">
        <v>194088</v>
      </c>
      <c r="K16" s="30">
        <v>92071</v>
      </c>
      <c r="L16" s="42">
        <v>173356.50846000001</v>
      </c>
      <c r="M16" s="43">
        <v>69458.03628</v>
      </c>
      <c r="N16" s="41">
        <v>55253.71054</v>
      </c>
      <c r="O16" s="42">
        <v>138604.10740000001</v>
      </c>
      <c r="P16" s="43">
        <v>76540.881810000006</v>
      </c>
      <c r="Q16" s="42">
        <v>120897.1038</v>
      </c>
      <c r="R16" s="43">
        <v>96812.422070000001</v>
      </c>
      <c r="S16" s="42">
        <v>133286.38949999999</v>
      </c>
      <c r="T16" s="43">
        <v>79927.660199999998</v>
      </c>
      <c r="U16" s="42">
        <v>118741.82309999999</v>
      </c>
      <c r="V16" s="43">
        <v>90989.19253</v>
      </c>
      <c r="W16" s="42">
        <v>113119.1936</v>
      </c>
      <c r="X16" s="43">
        <v>97984.880210000003</v>
      </c>
      <c r="Y16" s="42">
        <v>127337.8609</v>
      </c>
      <c r="Z16" s="43">
        <v>79372.81194</v>
      </c>
      <c r="AA16" s="42">
        <v>126958.0181</v>
      </c>
      <c r="AB16" s="41">
        <v>81869.889809999993</v>
      </c>
    </row>
    <row r="17" spans="1:28" x14ac:dyDescent="0.2">
      <c r="A17" s="14" t="s">
        <v>5</v>
      </c>
      <c r="B17" s="33"/>
      <c r="C17" s="33"/>
      <c r="D17" s="40">
        <v>204501</v>
      </c>
      <c r="E17" s="38">
        <v>125439</v>
      </c>
      <c r="F17" s="40">
        <v>196967</v>
      </c>
      <c r="G17" s="30">
        <v>124481</v>
      </c>
      <c r="H17" s="39">
        <v>164874.96599999999</v>
      </c>
      <c r="I17" s="30">
        <v>135470.71470000001</v>
      </c>
      <c r="J17" s="39">
        <v>213747</v>
      </c>
      <c r="K17" s="30">
        <v>94549</v>
      </c>
      <c r="L17" s="39">
        <v>178974.82605</v>
      </c>
      <c r="M17" s="30">
        <v>86749.577350000007</v>
      </c>
      <c r="N17" s="38">
        <v>69970.424669999993</v>
      </c>
      <c r="O17" s="39">
        <v>148578.90169999999</v>
      </c>
      <c r="P17" s="30">
        <v>86508.275710000002</v>
      </c>
      <c r="Q17" s="39">
        <v>132379.7015</v>
      </c>
      <c r="R17" s="30">
        <v>105992.2653</v>
      </c>
      <c r="S17" s="39">
        <v>141949.34469999999</v>
      </c>
      <c r="T17" s="30">
        <v>90448.410180000006</v>
      </c>
      <c r="U17" s="39">
        <v>127562.5055</v>
      </c>
      <c r="V17" s="30">
        <v>106941.02959999999</v>
      </c>
      <c r="W17" s="39">
        <v>121968.42389999999</v>
      </c>
      <c r="X17" s="30">
        <v>114114.95050000001</v>
      </c>
      <c r="Y17" s="39">
        <v>136143.6073</v>
      </c>
      <c r="Z17" s="30">
        <v>89404.860400000005</v>
      </c>
      <c r="AA17" s="39">
        <v>133661.98250000001</v>
      </c>
      <c r="AB17" s="38">
        <v>95386.548039999994</v>
      </c>
    </row>
    <row r="18" spans="1:28" x14ac:dyDescent="0.2">
      <c r="A18" s="13" t="s">
        <v>4</v>
      </c>
      <c r="B18" s="33"/>
      <c r="C18" s="33"/>
      <c r="D18" s="40">
        <v>255910</v>
      </c>
      <c r="E18" s="38">
        <v>67662</v>
      </c>
      <c r="F18" s="40">
        <v>247508</v>
      </c>
      <c r="G18" s="30">
        <v>69754</v>
      </c>
      <c r="H18" s="39">
        <v>195728.6415</v>
      </c>
      <c r="I18" s="30">
        <v>77402.785350000006</v>
      </c>
      <c r="J18" s="39">
        <v>240385</v>
      </c>
      <c r="K18" s="30">
        <v>64560</v>
      </c>
      <c r="L18" s="39">
        <v>223941.31495</v>
      </c>
      <c r="M18" s="30">
        <v>49551.690479999997</v>
      </c>
      <c r="N18" s="38">
        <v>35796.64892</v>
      </c>
      <c r="O18" s="39">
        <v>158114.04190000001</v>
      </c>
      <c r="P18" s="30">
        <v>49045.286509999998</v>
      </c>
      <c r="Q18" s="39">
        <v>152383.13089999999</v>
      </c>
      <c r="R18" s="30">
        <v>57660.729890000002</v>
      </c>
      <c r="S18" s="39">
        <v>154167.61319999999</v>
      </c>
      <c r="T18" s="30">
        <v>51629.630550000002</v>
      </c>
      <c r="U18" s="39">
        <v>121330.613</v>
      </c>
      <c r="V18" s="30">
        <v>62626.690770000001</v>
      </c>
      <c r="W18" s="39">
        <v>124884.6381</v>
      </c>
      <c r="X18" s="30">
        <v>62522.971989999998</v>
      </c>
      <c r="Y18" s="39">
        <v>134943.91930000001</v>
      </c>
      <c r="Z18" s="30">
        <v>49238.374900000003</v>
      </c>
      <c r="AA18" s="39">
        <v>131615.24960000001</v>
      </c>
      <c r="AB18" s="38">
        <v>52531.109989999997</v>
      </c>
    </row>
    <row r="19" spans="1:28" x14ac:dyDescent="0.2">
      <c r="A19" s="12" t="s">
        <v>3</v>
      </c>
      <c r="B19" s="33"/>
      <c r="C19" s="33"/>
      <c r="D19" s="40">
        <v>234954</v>
      </c>
      <c r="E19" s="38">
        <v>114638</v>
      </c>
      <c r="F19" s="40">
        <v>221879</v>
      </c>
      <c r="G19" s="30">
        <v>114618</v>
      </c>
      <c r="H19" s="39">
        <v>168558.2451</v>
      </c>
      <c r="I19" s="30">
        <v>127290.8262</v>
      </c>
      <c r="J19" s="39">
        <v>238618</v>
      </c>
      <c r="K19" s="30">
        <v>95271</v>
      </c>
      <c r="L19" s="39">
        <v>205447.89199</v>
      </c>
      <c r="M19" s="30">
        <v>81276.386379999996</v>
      </c>
      <c r="N19" s="38">
        <v>62061.065419999999</v>
      </c>
      <c r="O19" s="39">
        <v>153486.5189</v>
      </c>
      <c r="P19" s="30">
        <v>73303.539659999995</v>
      </c>
      <c r="Q19" s="39">
        <v>147017.0092</v>
      </c>
      <c r="R19" s="30">
        <v>82569.019950000002</v>
      </c>
      <c r="S19" s="39">
        <v>145611.8126</v>
      </c>
      <c r="T19" s="30">
        <v>79430.941049999994</v>
      </c>
      <c r="U19" s="39">
        <v>116445.94590000001</v>
      </c>
      <c r="V19" s="30">
        <v>96479.616309999998</v>
      </c>
      <c r="W19" s="39">
        <v>119301.58620000001</v>
      </c>
      <c r="X19" s="30">
        <v>93639.997170000002</v>
      </c>
      <c r="Y19" s="39">
        <v>131798.1361</v>
      </c>
      <c r="Z19" s="30">
        <v>71138.197790000006</v>
      </c>
      <c r="AA19" s="39">
        <v>124576.74490000001</v>
      </c>
      <c r="AB19" s="38">
        <v>80751.347800000003</v>
      </c>
    </row>
    <row r="20" spans="1:28" x14ac:dyDescent="0.2">
      <c r="A20" s="11" t="s">
        <v>2</v>
      </c>
      <c r="B20" s="33"/>
      <c r="C20" s="33"/>
      <c r="D20" s="40">
        <v>179172</v>
      </c>
      <c r="E20" s="38">
        <v>137744</v>
      </c>
      <c r="F20" s="40">
        <v>176020</v>
      </c>
      <c r="G20" s="30">
        <v>131361</v>
      </c>
      <c r="H20" s="39">
        <v>148066.31169999999</v>
      </c>
      <c r="I20" s="30">
        <v>144001.63680000001</v>
      </c>
      <c r="J20" s="39">
        <v>181921</v>
      </c>
      <c r="K20" s="30">
        <v>117313</v>
      </c>
      <c r="L20" s="39">
        <v>158223.29576000001</v>
      </c>
      <c r="M20" s="30">
        <v>107873.01777999999</v>
      </c>
      <c r="N20" s="38">
        <v>43332.280749999998</v>
      </c>
      <c r="O20" s="39">
        <v>111806.3974</v>
      </c>
      <c r="P20" s="30">
        <v>83863.276880000005</v>
      </c>
      <c r="Q20" s="39">
        <v>103746.7889</v>
      </c>
      <c r="R20" s="30">
        <v>94914.109540000005</v>
      </c>
      <c r="S20" s="39">
        <v>103242.00380000001</v>
      </c>
      <c r="T20" s="30">
        <v>90650.514309999999</v>
      </c>
      <c r="U20" s="39">
        <v>105877.8449</v>
      </c>
      <c r="V20" s="30">
        <v>99036.368669999996</v>
      </c>
      <c r="W20" s="39">
        <v>101839.8977</v>
      </c>
      <c r="X20" s="30">
        <v>105424.5624</v>
      </c>
      <c r="Y20" s="39">
        <v>110270.6127</v>
      </c>
      <c r="Z20" s="30">
        <v>87539.137610000005</v>
      </c>
      <c r="AA20" s="39">
        <v>107107.3772</v>
      </c>
      <c r="AB20" s="38">
        <v>91930.956980000003</v>
      </c>
    </row>
    <row r="21" spans="1:28" x14ac:dyDescent="0.2">
      <c r="A21" s="10" t="s">
        <v>1</v>
      </c>
      <c r="B21" s="33"/>
      <c r="C21" s="33"/>
      <c r="D21" s="40">
        <v>251845</v>
      </c>
      <c r="E21" s="38">
        <v>74614</v>
      </c>
      <c r="F21" s="40">
        <v>251740</v>
      </c>
      <c r="G21" s="30">
        <v>74017</v>
      </c>
      <c r="H21" s="39">
        <v>208307.25229999999</v>
      </c>
      <c r="I21" s="30">
        <v>79823.527860000002</v>
      </c>
      <c r="J21" s="39">
        <v>247770</v>
      </c>
      <c r="K21" s="30">
        <v>67405</v>
      </c>
      <c r="L21" s="39">
        <v>218920.39650999999</v>
      </c>
      <c r="M21" s="30">
        <v>50344.620320000002</v>
      </c>
      <c r="N21" s="38">
        <v>38620.347650000003</v>
      </c>
      <c r="O21" s="39">
        <v>165730.60569999999</v>
      </c>
      <c r="P21" s="30">
        <v>57002.132160000001</v>
      </c>
      <c r="Q21" s="39">
        <v>156874.66510000001</v>
      </c>
      <c r="R21" s="30">
        <v>69402.714000000007</v>
      </c>
      <c r="S21" s="39">
        <v>158202.44339999999</v>
      </c>
      <c r="T21" s="30">
        <v>60222.789980000001</v>
      </c>
      <c r="U21" s="39">
        <v>141863.96669999999</v>
      </c>
      <c r="V21" s="30">
        <v>69535.511259999999</v>
      </c>
      <c r="W21" s="39">
        <v>138376.96739999999</v>
      </c>
      <c r="X21" s="30">
        <v>75507.174570000003</v>
      </c>
      <c r="Y21" s="39">
        <v>149204.7377</v>
      </c>
      <c r="Z21" s="30">
        <v>60036.303070000002</v>
      </c>
      <c r="AA21" s="39">
        <v>147169.829</v>
      </c>
      <c r="AB21" s="38">
        <v>63486.88222</v>
      </c>
    </row>
    <row r="22" spans="1:28" x14ac:dyDescent="0.2">
      <c r="A22" s="7" t="s">
        <v>0</v>
      </c>
      <c r="B22" s="33"/>
      <c r="C22" s="33"/>
      <c r="D22" s="37">
        <v>221944</v>
      </c>
      <c r="E22" s="34">
        <v>129211</v>
      </c>
      <c r="F22" s="37">
        <v>215436</v>
      </c>
      <c r="G22" s="36">
        <v>121963</v>
      </c>
      <c r="H22" s="35">
        <v>183270.4559</v>
      </c>
      <c r="I22" s="36">
        <v>133637.22210000001</v>
      </c>
      <c r="J22" s="35">
        <v>217531</v>
      </c>
      <c r="K22" s="36">
        <v>113033</v>
      </c>
      <c r="L22" s="35">
        <v>197648.79058999999</v>
      </c>
      <c r="M22" s="36">
        <v>99980.028170000005</v>
      </c>
      <c r="N22" s="34">
        <v>46501.586620000002</v>
      </c>
      <c r="O22" s="35">
        <v>149784.16409999999</v>
      </c>
      <c r="P22" s="36">
        <v>85967.577619999996</v>
      </c>
      <c r="Q22" s="35">
        <v>143158.89290000001</v>
      </c>
      <c r="R22" s="36">
        <v>96323.335380000004</v>
      </c>
      <c r="S22" s="35">
        <v>144030.79749999999</v>
      </c>
      <c r="T22" s="36">
        <v>90654.43677</v>
      </c>
      <c r="U22" s="35">
        <v>146334.5471</v>
      </c>
      <c r="V22" s="36">
        <v>98713.330709999995</v>
      </c>
      <c r="W22" s="35">
        <v>137177.78820000001</v>
      </c>
      <c r="X22" s="36">
        <v>107767.7643</v>
      </c>
      <c r="Y22" s="35">
        <v>155404.8026</v>
      </c>
      <c r="Z22" s="36">
        <v>88111.109620000003</v>
      </c>
      <c r="AA22" s="35">
        <v>149143.85930000001</v>
      </c>
      <c r="AB22" s="34">
        <v>91683.831940000004</v>
      </c>
    </row>
    <row r="23" spans="1:28" x14ac:dyDescent="0.2">
      <c r="B23" s="33"/>
      <c r="C23" s="33"/>
      <c r="D23" s="31"/>
      <c r="E23" s="30"/>
      <c r="F23" s="31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29" t="s">
        <v>46</v>
      </c>
      <c r="B24" s="28"/>
      <c r="C24" s="28"/>
      <c r="D24" s="32"/>
      <c r="E24" s="30"/>
      <c r="F24" s="31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26" t="s">
        <v>19</v>
      </c>
      <c r="B25" s="107">
        <v>2010</v>
      </c>
      <c r="C25" s="108"/>
      <c r="D25" s="109">
        <v>2012</v>
      </c>
      <c r="E25" s="110"/>
      <c r="F25" s="109">
        <v>2008</v>
      </c>
      <c r="G25" s="110"/>
      <c r="H25" s="107">
        <v>2004</v>
      </c>
      <c r="I25" s="108"/>
      <c r="J25" s="107">
        <v>2012</v>
      </c>
      <c r="K25" s="111"/>
      <c r="L25" s="111"/>
      <c r="M25" s="111"/>
      <c r="N25" s="108"/>
      <c r="O25" s="99">
        <v>2010</v>
      </c>
      <c r="P25" s="100"/>
      <c r="Q25" s="100"/>
      <c r="R25" s="100"/>
      <c r="S25" s="100"/>
      <c r="T25" s="101"/>
      <c r="U25" s="99">
        <v>2006</v>
      </c>
      <c r="V25" s="100"/>
      <c r="W25" s="100"/>
      <c r="X25" s="100"/>
      <c r="Y25" s="100"/>
      <c r="Z25" s="100"/>
      <c r="AA25" s="100"/>
      <c r="AB25" s="101"/>
    </row>
    <row r="26" spans="1:28" x14ac:dyDescent="0.2">
      <c r="A26" s="25" t="s">
        <v>18</v>
      </c>
      <c r="B26" s="117" t="s">
        <v>17</v>
      </c>
      <c r="C26" s="118"/>
      <c r="D26" s="104" t="s">
        <v>16</v>
      </c>
      <c r="E26" s="105"/>
      <c r="F26" s="104" t="s">
        <v>16</v>
      </c>
      <c r="G26" s="105"/>
      <c r="H26" s="104" t="s">
        <v>16</v>
      </c>
      <c r="I26" s="105"/>
      <c r="J26" s="104"/>
      <c r="K26" s="105"/>
      <c r="L26" s="112" t="s">
        <v>15</v>
      </c>
      <c r="M26" s="113"/>
      <c r="N26" s="114"/>
      <c r="O26" s="104" t="s">
        <v>15</v>
      </c>
      <c r="P26" s="105"/>
      <c r="Q26" s="104" t="s">
        <v>14</v>
      </c>
      <c r="R26" s="105"/>
      <c r="S26" s="104" t="s">
        <v>12</v>
      </c>
      <c r="T26" s="105"/>
      <c r="U26" s="104" t="s">
        <v>15</v>
      </c>
      <c r="V26" s="105"/>
      <c r="W26" s="104" t="s">
        <v>14</v>
      </c>
      <c r="X26" s="105"/>
      <c r="Y26" s="104" t="s">
        <v>13</v>
      </c>
      <c r="Z26" s="105"/>
      <c r="AA26" s="104" t="s">
        <v>12</v>
      </c>
      <c r="AB26" s="105"/>
    </row>
    <row r="27" spans="1:28" x14ac:dyDescent="0.2">
      <c r="A27" s="25" t="s">
        <v>11</v>
      </c>
      <c r="B27" s="24" t="s">
        <v>10</v>
      </c>
      <c r="C27" s="23" t="s">
        <v>9</v>
      </c>
      <c r="D27" s="22" t="s">
        <v>10</v>
      </c>
      <c r="E27" s="1" t="s">
        <v>9</v>
      </c>
      <c r="F27" s="22" t="s">
        <v>10</v>
      </c>
      <c r="G27" s="1" t="s">
        <v>9</v>
      </c>
      <c r="H27" s="19" t="s">
        <v>10</v>
      </c>
      <c r="I27" s="1" t="s">
        <v>9</v>
      </c>
      <c r="J27" s="19"/>
      <c r="K27" s="1"/>
      <c r="L27" s="21" t="s">
        <v>10</v>
      </c>
      <c r="M27" s="20" t="s">
        <v>9</v>
      </c>
      <c r="N27" s="18"/>
      <c r="O27" s="19" t="s">
        <v>10</v>
      </c>
      <c r="P27" s="1" t="s">
        <v>9</v>
      </c>
      <c r="Q27" s="19" t="s">
        <v>10</v>
      </c>
      <c r="R27" s="1" t="s">
        <v>9</v>
      </c>
      <c r="S27" s="19" t="s">
        <v>10</v>
      </c>
      <c r="T27" s="1" t="s">
        <v>9</v>
      </c>
      <c r="U27" s="19" t="s">
        <v>10</v>
      </c>
      <c r="V27" s="1" t="s">
        <v>9</v>
      </c>
      <c r="W27" s="19" t="s">
        <v>10</v>
      </c>
      <c r="X27" s="1" t="s">
        <v>9</v>
      </c>
      <c r="Y27" s="19" t="s">
        <v>10</v>
      </c>
      <c r="Z27" s="1" t="s">
        <v>9</v>
      </c>
      <c r="AA27" s="19" t="s">
        <v>10</v>
      </c>
      <c r="AB27" s="18" t="s">
        <v>9</v>
      </c>
    </row>
    <row r="28" spans="1:28" s="93" customFormat="1" x14ac:dyDescent="0.2">
      <c r="A28" s="88" t="s">
        <v>8</v>
      </c>
      <c r="B28" s="89">
        <f t="shared" ref="B28:I36" si="28">ROUND(B4, 6)</f>
        <v>0.60670199999999996</v>
      </c>
      <c r="C28" s="90">
        <f t="shared" si="28"/>
        <v>0.39329799999999998</v>
      </c>
      <c r="D28" s="89">
        <f t="shared" si="28"/>
        <v>0.63321700000000003</v>
      </c>
      <c r="E28" s="90">
        <f t="shared" si="28"/>
        <v>0.36678300000000003</v>
      </c>
      <c r="F28" s="89">
        <f t="shared" si="28"/>
        <v>0.629301</v>
      </c>
      <c r="G28" s="90">
        <f t="shared" si="28"/>
        <v>0.370699</v>
      </c>
      <c r="H28" s="89">
        <f t="shared" si="28"/>
        <v>0.56565600000000005</v>
      </c>
      <c r="I28" s="90">
        <f t="shared" si="28"/>
        <v>0.43434400000000001</v>
      </c>
      <c r="J28" s="91"/>
      <c r="K28" s="91"/>
      <c r="L28" s="89">
        <f t="shared" ref="L28:L36" si="29">ROUND(L14/SUM(L14:M14),6)</f>
        <v>0.68011600000000005</v>
      </c>
      <c r="M28" s="90">
        <f t="shared" ref="M28:M36" si="30">ROUND(M14/SUM(L14:M14), 6)</f>
        <v>0.319884</v>
      </c>
      <c r="N28" s="92"/>
      <c r="O28" s="89">
        <f t="shared" ref="O28:AB28" si="31">ROUND(O4, 6)</f>
        <v>0.63497000000000003</v>
      </c>
      <c r="P28" s="90">
        <f t="shared" si="31"/>
        <v>0.36503000000000002</v>
      </c>
      <c r="Q28" s="89">
        <f t="shared" si="31"/>
        <v>0.57375100000000001</v>
      </c>
      <c r="R28" s="90">
        <f t="shared" si="31"/>
        <v>0.42624899999999999</v>
      </c>
      <c r="S28" s="89">
        <f t="shared" si="31"/>
        <v>0.61138499999999996</v>
      </c>
      <c r="T28" s="90">
        <f t="shared" si="31"/>
        <v>0.38861499999999999</v>
      </c>
      <c r="U28" s="89">
        <f t="shared" si="31"/>
        <v>0.55086400000000002</v>
      </c>
      <c r="V28" s="90">
        <f t="shared" si="31"/>
        <v>0.44913599999999998</v>
      </c>
      <c r="W28" s="89">
        <f t="shared" si="31"/>
        <v>0.53304099999999999</v>
      </c>
      <c r="X28" s="90">
        <f t="shared" si="31"/>
        <v>0.46695900000000001</v>
      </c>
      <c r="Y28" s="89">
        <f t="shared" si="31"/>
        <v>0.61060499999999995</v>
      </c>
      <c r="Z28" s="90">
        <f t="shared" si="31"/>
        <v>0.38939499999999999</v>
      </c>
      <c r="AA28" s="89">
        <f t="shared" si="31"/>
        <v>0.59090200000000004</v>
      </c>
      <c r="AB28" s="90">
        <f t="shared" si="31"/>
        <v>0.40909800000000002</v>
      </c>
    </row>
    <row r="29" spans="1:28" x14ac:dyDescent="0.2">
      <c r="A29" s="16" t="s">
        <v>7</v>
      </c>
      <c r="B29" s="9">
        <f t="shared" si="28"/>
        <v>0.40074399999999999</v>
      </c>
      <c r="C29" s="8">
        <f t="shared" si="28"/>
        <v>0.59925600000000001</v>
      </c>
      <c r="D29" s="9">
        <f t="shared" si="28"/>
        <v>0.385237</v>
      </c>
      <c r="E29" s="8">
        <f t="shared" si="28"/>
        <v>0.61476299999999995</v>
      </c>
      <c r="F29" s="9">
        <f t="shared" si="28"/>
        <v>0.39176699999999998</v>
      </c>
      <c r="G29" s="8">
        <f t="shared" si="28"/>
        <v>0.60823300000000002</v>
      </c>
      <c r="H29" s="9">
        <f t="shared" si="28"/>
        <v>0.34712500000000002</v>
      </c>
      <c r="I29" s="8">
        <f t="shared" si="28"/>
        <v>0.65287499999999998</v>
      </c>
      <c r="J29" s="6"/>
      <c r="K29" s="6"/>
      <c r="L29" s="9">
        <f t="shared" si="29"/>
        <v>0.44249699999999997</v>
      </c>
      <c r="M29" s="8">
        <f t="shared" si="30"/>
        <v>0.55750299999999997</v>
      </c>
      <c r="N29" s="6"/>
      <c r="O29" s="9">
        <f t="shared" ref="O29:AB29" si="32">ROUND(O5, 6)</f>
        <v>0.44375100000000001</v>
      </c>
      <c r="P29" s="8">
        <f t="shared" si="32"/>
        <v>0.55624899999999999</v>
      </c>
      <c r="Q29" s="9">
        <f t="shared" si="32"/>
        <v>0.33890199999999998</v>
      </c>
      <c r="R29" s="8">
        <f t="shared" si="32"/>
        <v>0.66109799999999996</v>
      </c>
      <c r="S29" s="9">
        <f t="shared" si="32"/>
        <v>0.41957699999999998</v>
      </c>
      <c r="T29" s="8">
        <f t="shared" si="32"/>
        <v>0.58042300000000002</v>
      </c>
      <c r="U29" s="9">
        <f t="shared" si="32"/>
        <v>0.349028</v>
      </c>
      <c r="V29" s="8">
        <f t="shared" si="32"/>
        <v>0.650972</v>
      </c>
      <c r="W29" s="9">
        <f t="shared" si="32"/>
        <v>0.33689999999999998</v>
      </c>
      <c r="X29" s="8">
        <f t="shared" si="32"/>
        <v>0.66310000000000002</v>
      </c>
      <c r="Y29" s="9">
        <f t="shared" si="32"/>
        <v>0.41161599999999998</v>
      </c>
      <c r="Z29" s="8">
        <f t="shared" si="32"/>
        <v>0.58838400000000002</v>
      </c>
      <c r="AA29" s="9">
        <f t="shared" si="32"/>
        <v>0.39741599999999999</v>
      </c>
      <c r="AB29" s="8">
        <f t="shared" si="32"/>
        <v>0.60258400000000001</v>
      </c>
    </row>
    <row r="30" spans="1:28" x14ac:dyDescent="0.2">
      <c r="A30" s="15" t="s">
        <v>6</v>
      </c>
      <c r="B30" s="9">
        <f t="shared" si="28"/>
        <v>0.60822600000000004</v>
      </c>
      <c r="C30" s="8">
        <f t="shared" si="28"/>
        <v>0.39177400000000001</v>
      </c>
      <c r="D30" s="9">
        <f t="shared" si="28"/>
        <v>0.64159299999999997</v>
      </c>
      <c r="E30" s="8">
        <f t="shared" si="28"/>
        <v>0.35840699999999998</v>
      </c>
      <c r="F30" s="9">
        <f t="shared" si="28"/>
        <v>0.61768000000000001</v>
      </c>
      <c r="G30" s="8">
        <f t="shared" si="28"/>
        <v>0.38231999999999999</v>
      </c>
      <c r="H30" s="9">
        <f t="shared" si="28"/>
        <v>0.56465600000000005</v>
      </c>
      <c r="I30" s="8">
        <f t="shared" si="28"/>
        <v>0.43534400000000001</v>
      </c>
      <c r="J30" s="6"/>
      <c r="K30" s="6"/>
      <c r="L30" s="9">
        <f t="shared" si="29"/>
        <v>0.71394599999999997</v>
      </c>
      <c r="M30" s="8">
        <f t="shared" si="30"/>
        <v>0.28605399999999997</v>
      </c>
      <c r="N30" s="6"/>
      <c r="O30" s="9">
        <f t="shared" ref="O30:AB30" si="33">ROUND(O6, 6)</f>
        <v>0.64423600000000003</v>
      </c>
      <c r="P30" s="8">
        <f t="shared" si="33"/>
        <v>0.35576400000000002</v>
      </c>
      <c r="Q30" s="9">
        <f t="shared" si="33"/>
        <v>0.55531399999999997</v>
      </c>
      <c r="R30" s="8">
        <f t="shared" si="33"/>
        <v>0.44468600000000003</v>
      </c>
      <c r="S30" s="9">
        <f t="shared" si="33"/>
        <v>0.62512900000000005</v>
      </c>
      <c r="T30" s="8">
        <f t="shared" si="33"/>
        <v>0.37487100000000001</v>
      </c>
      <c r="U30" s="9">
        <f t="shared" si="33"/>
        <v>0.56616200000000005</v>
      </c>
      <c r="V30" s="8">
        <f t="shared" si="33"/>
        <v>0.433838</v>
      </c>
      <c r="W30" s="9">
        <f t="shared" si="33"/>
        <v>0.53584600000000004</v>
      </c>
      <c r="X30" s="8">
        <f t="shared" si="33"/>
        <v>0.46415400000000001</v>
      </c>
      <c r="Y30" s="9">
        <f t="shared" si="33"/>
        <v>0.61602000000000001</v>
      </c>
      <c r="Z30" s="8">
        <f t="shared" si="33"/>
        <v>0.38397999999999999</v>
      </c>
      <c r="AA30" s="9">
        <f t="shared" si="33"/>
        <v>0.60795500000000002</v>
      </c>
      <c r="AB30" s="8">
        <f t="shared" si="33"/>
        <v>0.39204499999999998</v>
      </c>
    </row>
    <row r="31" spans="1:28" x14ac:dyDescent="0.2">
      <c r="A31" s="14" t="s">
        <v>5</v>
      </c>
      <c r="B31" s="9">
        <f t="shared" si="28"/>
        <v>0.59938999999999998</v>
      </c>
      <c r="C31" s="8">
        <f t="shared" si="28"/>
        <v>0.40061000000000002</v>
      </c>
      <c r="D31" s="9">
        <f t="shared" si="28"/>
        <v>0.61981299999999995</v>
      </c>
      <c r="E31" s="8">
        <f t="shared" si="28"/>
        <v>0.380187</v>
      </c>
      <c r="F31" s="9">
        <f t="shared" si="28"/>
        <v>0.61274899999999999</v>
      </c>
      <c r="G31" s="8">
        <f t="shared" si="28"/>
        <v>0.38725100000000001</v>
      </c>
      <c r="H31" s="9">
        <f t="shared" si="28"/>
        <v>0.54895099999999997</v>
      </c>
      <c r="I31" s="8">
        <f t="shared" si="28"/>
        <v>0.45104899999999998</v>
      </c>
      <c r="J31" s="6"/>
      <c r="K31" s="6"/>
      <c r="L31" s="9">
        <f t="shared" si="29"/>
        <v>0.67353600000000002</v>
      </c>
      <c r="M31" s="8">
        <f t="shared" si="30"/>
        <v>0.32646399999999998</v>
      </c>
      <c r="N31" s="6"/>
      <c r="O31" s="9">
        <f t="shared" ref="O31:AB31" si="34">ROUND(O7, 6)</f>
        <v>0.63201600000000002</v>
      </c>
      <c r="P31" s="8">
        <f t="shared" si="34"/>
        <v>0.36798399999999998</v>
      </c>
      <c r="Q31" s="9">
        <f t="shared" si="34"/>
        <v>0.55534899999999998</v>
      </c>
      <c r="R31" s="8">
        <f t="shared" si="34"/>
        <v>0.44465100000000002</v>
      </c>
      <c r="S31" s="9">
        <f t="shared" si="34"/>
        <v>0.61080299999999998</v>
      </c>
      <c r="T31" s="8">
        <f t="shared" si="34"/>
        <v>0.38919700000000002</v>
      </c>
      <c r="U31" s="9">
        <f t="shared" si="34"/>
        <v>0.54396800000000001</v>
      </c>
      <c r="V31" s="8">
        <f t="shared" si="34"/>
        <v>0.45603199999999999</v>
      </c>
      <c r="W31" s="9">
        <f t="shared" si="34"/>
        <v>0.51663300000000001</v>
      </c>
      <c r="X31" s="8">
        <f t="shared" si="34"/>
        <v>0.48336699999999999</v>
      </c>
      <c r="Y31" s="9">
        <f t="shared" si="34"/>
        <v>0.60361100000000001</v>
      </c>
      <c r="Z31" s="8">
        <f t="shared" si="34"/>
        <v>0.39638899999999999</v>
      </c>
      <c r="AA31" s="9">
        <f t="shared" si="34"/>
        <v>0.58355299999999999</v>
      </c>
      <c r="AB31" s="8">
        <f t="shared" si="34"/>
        <v>0.41644700000000001</v>
      </c>
    </row>
    <row r="32" spans="1:28" x14ac:dyDescent="0.2">
      <c r="A32" s="13" t="s">
        <v>4</v>
      </c>
      <c r="B32" s="9">
        <f t="shared" si="28"/>
        <v>0.74595199999999995</v>
      </c>
      <c r="C32" s="8">
        <f t="shared" si="28"/>
        <v>0.254048</v>
      </c>
      <c r="D32" s="9">
        <f t="shared" si="28"/>
        <v>0.79088999999999998</v>
      </c>
      <c r="E32" s="8">
        <f t="shared" si="28"/>
        <v>0.20910999999999999</v>
      </c>
      <c r="F32" s="9">
        <f t="shared" si="28"/>
        <v>0.780138</v>
      </c>
      <c r="G32" s="8">
        <f t="shared" si="28"/>
        <v>0.219862</v>
      </c>
      <c r="H32" s="9">
        <f t="shared" si="28"/>
        <v>0.71660999999999997</v>
      </c>
      <c r="I32" s="8">
        <f t="shared" si="28"/>
        <v>0.28338999999999998</v>
      </c>
      <c r="J32" s="6"/>
      <c r="K32" s="6"/>
      <c r="L32" s="9">
        <f t="shared" si="29"/>
        <v>0.81881899999999996</v>
      </c>
      <c r="M32" s="8">
        <f t="shared" si="30"/>
        <v>0.18118100000000001</v>
      </c>
      <c r="N32" s="6"/>
      <c r="O32" s="9">
        <f t="shared" ref="O32:AB32" si="35">ROUND(O8, 6)</f>
        <v>0.76324800000000004</v>
      </c>
      <c r="P32" s="8">
        <f t="shared" si="35"/>
        <v>0.23675199999999999</v>
      </c>
      <c r="Q32" s="9">
        <f t="shared" si="35"/>
        <v>0.72548199999999996</v>
      </c>
      <c r="R32" s="8">
        <f t="shared" si="35"/>
        <v>0.27451799999999998</v>
      </c>
      <c r="S32" s="9">
        <f t="shared" si="35"/>
        <v>0.74912400000000001</v>
      </c>
      <c r="T32" s="8">
        <f t="shared" si="35"/>
        <v>0.25087599999999999</v>
      </c>
      <c r="U32" s="9">
        <f t="shared" si="35"/>
        <v>0.65955900000000001</v>
      </c>
      <c r="V32" s="8">
        <f t="shared" si="35"/>
        <v>0.34044099999999999</v>
      </c>
      <c r="W32" s="9">
        <f t="shared" si="35"/>
        <v>0.66637999999999997</v>
      </c>
      <c r="X32" s="8">
        <f t="shared" si="35"/>
        <v>0.33362000000000003</v>
      </c>
      <c r="Y32" s="9">
        <f t="shared" si="35"/>
        <v>0.73266500000000001</v>
      </c>
      <c r="Z32" s="8">
        <f t="shared" si="35"/>
        <v>0.26733499999999999</v>
      </c>
      <c r="AA32" s="9">
        <f t="shared" si="35"/>
        <v>0.71473200000000003</v>
      </c>
      <c r="AB32" s="8">
        <f t="shared" si="35"/>
        <v>0.28526800000000002</v>
      </c>
    </row>
    <row r="33" spans="1:28" x14ac:dyDescent="0.2">
      <c r="A33" s="12" t="s">
        <v>3</v>
      </c>
      <c r="B33" s="9">
        <f t="shared" si="28"/>
        <v>0.654725</v>
      </c>
      <c r="C33" s="8">
        <f t="shared" si="28"/>
        <v>0.345275</v>
      </c>
      <c r="D33" s="9">
        <f t="shared" si="28"/>
        <v>0.67208100000000004</v>
      </c>
      <c r="E33" s="8">
        <f t="shared" si="28"/>
        <v>0.32791900000000002</v>
      </c>
      <c r="F33" s="9">
        <f t="shared" si="28"/>
        <v>0.65937900000000005</v>
      </c>
      <c r="G33" s="8">
        <f t="shared" si="28"/>
        <v>0.34062100000000001</v>
      </c>
      <c r="H33" s="9">
        <f t="shared" si="28"/>
        <v>0.56974400000000003</v>
      </c>
      <c r="I33" s="8">
        <f t="shared" si="28"/>
        <v>0.43025600000000003</v>
      </c>
      <c r="J33" s="6"/>
      <c r="K33" s="6"/>
      <c r="L33" s="9">
        <f t="shared" si="29"/>
        <v>0.71653500000000003</v>
      </c>
      <c r="M33" s="8">
        <f t="shared" si="30"/>
        <v>0.28346500000000002</v>
      </c>
      <c r="N33" s="6"/>
      <c r="O33" s="9">
        <f t="shared" ref="O33:AB33" si="36">ROUND(O9, 6)</f>
        <v>0.67677799999999999</v>
      </c>
      <c r="P33" s="8">
        <f t="shared" si="36"/>
        <v>0.32322200000000001</v>
      </c>
      <c r="Q33" s="9">
        <f t="shared" si="36"/>
        <v>0.64035699999999995</v>
      </c>
      <c r="R33" s="8">
        <f t="shared" si="36"/>
        <v>0.35964299999999999</v>
      </c>
      <c r="S33" s="9">
        <f t="shared" si="36"/>
        <v>0.64704099999999998</v>
      </c>
      <c r="T33" s="8">
        <f t="shared" si="36"/>
        <v>0.35295900000000002</v>
      </c>
      <c r="U33" s="9">
        <f t="shared" si="36"/>
        <v>0.54688599999999998</v>
      </c>
      <c r="V33" s="8">
        <f t="shared" si="36"/>
        <v>0.45311400000000002</v>
      </c>
      <c r="W33" s="9">
        <f t="shared" si="36"/>
        <v>0.56025499999999995</v>
      </c>
      <c r="X33" s="8">
        <f t="shared" si="36"/>
        <v>0.439745</v>
      </c>
      <c r="Y33" s="9">
        <f t="shared" si="36"/>
        <v>0.64945600000000003</v>
      </c>
      <c r="Z33" s="8">
        <f t="shared" si="36"/>
        <v>0.35054400000000002</v>
      </c>
      <c r="AA33" s="9">
        <f t="shared" si="36"/>
        <v>0.60672000000000004</v>
      </c>
      <c r="AB33" s="8">
        <f t="shared" si="36"/>
        <v>0.39328000000000002</v>
      </c>
    </row>
    <row r="34" spans="1:28" x14ac:dyDescent="0.2">
      <c r="A34" s="11" t="s">
        <v>2</v>
      </c>
      <c r="B34" s="9">
        <f t="shared" si="28"/>
        <v>0.54203500000000004</v>
      </c>
      <c r="C34" s="8">
        <f t="shared" si="28"/>
        <v>0.45796500000000001</v>
      </c>
      <c r="D34" s="9">
        <f t="shared" si="28"/>
        <v>0.565361</v>
      </c>
      <c r="E34" s="8">
        <f t="shared" si="28"/>
        <v>0.434639</v>
      </c>
      <c r="F34" s="9">
        <f t="shared" si="28"/>
        <v>0.57264400000000004</v>
      </c>
      <c r="G34" s="8">
        <f t="shared" si="28"/>
        <v>0.42735600000000001</v>
      </c>
      <c r="H34" s="9">
        <f t="shared" si="28"/>
        <v>0.50695800000000002</v>
      </c>
      <c r="I34" s="8">
        <f t="shared" si="28"/>
        <v>0.49304199999999998</v>
      </c>
      <c r="J34" s="6"/>
      <c r="K34" s="6"/>
      <c r="L34" s="9">
        <f t="shared" si="29"/>
        <v>0.59460900000000005</v>
      </c>
      <c r="M34" s="8">
        <f t="shared" si="30"/>
        <v>0.405391</v>
      </c>
      <c r="N34" s="6"/>
      <c r="O34" s="9">
        <f t="shared" ref="O34:AB34" si="37">ROUND(O10, 6)</f>
        <v>0.57140400000000002</v>
      </c>
      <c r="P34" s="8">
        <f t="shared" si="37"/>
        <v>0.42859599999999998</v>
      </c>
      <c r="Q34" s="9">
        <f t="shared" si="37"/>
        <v>0.522231</v>
      </c>
      <c r="R34" s="8">
        <f t="shared" si="37"/>
        <v>0.477769</v>
      </c>
      <c r="S34" s="9">
        <f t="shared" si="37"/>
        <v>0.53247</v>
      </c>
      <c r="T34" s="8">
        <f t="shared" si="37"/>
        <v>0.46753</v>
      </c>
      <c r="U34" s="9">
        <f t="shared" si="37"/>
        <v>0.51669399999999999</v>
      </c>
      <c r="V34" s="8">
        <f t="shared" si="37"/>
        <v>0.48330600000000001</v>
      </c>
      <c r="W34" s="9">
        <f t="shared" si="37"/>
        <v>0.49135200000000001</v>
      </c>
      <c r="X34" s="8">
        <f t="shared" si="37"/>
        <v>0.50864799999999999</v>
      </c>
      <c r="Y34" s="9">
        <f t="shared" si="37"/>
        <v>0.55745800000000001</v>
      </c>
      <c r="Z34" s="8">
        <f t="shared" si="37"/>
        <v>0.44254199999999999</v>
      </c>
      <c r="AA34" s="9">
        <f t="shared" si="37"/>
        <v>0.53812400000000005</v>
      </c>
      <c r="AB34" s="8">
        <f t="shared" si="37"/>
        <v>0.46187600000000001</v>
      </c>
    </row>
    <row r="35" spans="1:28" x14ac:dyDescent="0.2">
      <c r="A35" s="10" t="s">
        <v>1</v>
      </c>
      <c r="B35" s="9">
        <f t="shared" si="28"/>
        <v>0.72055000000000002</v>
      </c>
      <c r="C35" s="8">
        <f t="shared" si="28"/>
        <v>0.27944999999999998</v>
      </c>
      <c r="D35" s="9">
        <f t="shared" si="28"/>
        <v>0.77144400000000002</v>
      </c>
      <c r="E35" s="8">
        <f t="shared" si="28"/>
        <v>0.22855600000000001</v>
      </c>
      <c r="F35" s="9">
        <f t="shared" si="28"/>
        <v>0.77278500000000006</v>
      </c>
      <c r="G35" s="8">
        <f t="shared" si="28"/>
        <v>0.227215</v>
      </c>
      <c r="H35" s="9">
        <f t="shared" si="28"/>
        <v>0.72296099999999996</v>
      </c>
      <c r="I35" s="8">
        <f t="shared" si="28"/>
        <v>0.27703899999999998</v>
      </c>
      <c r="J35" s="6"/>
      <c r="K35" s="6"/>
      <c r="L35" s="9">
        <f t="shared" si="29"/>
        <v>0.813029</v>
      </c>
      <c r="M35" s="8">
        <f t="shared" si="30"/>
        <v>0.186971</v>
      </c>
      <c r="N35" s="6"/>
      <c r="O35" s="9">
        <f t="shared" ref="O35:AB35" si="38">ROUND(O11, 6)</f>
        <v>0.74407800000000002</v>
      </c>
      <c r="P35" s="8">
        <f t="shared" si="38"/>
        <v>0.25592199999999998</v>
      </c>
      <c r="Q35" s="9">
        <f t="shared" si="38"/>
        <v>0.69328500000000004</v>
      </c>
      <c r="R35" s="8">
        <f t="shared" si="38"/>
        <v>0.30671500000000002</v>
      </c>
      <c r="S35" s="9">
        <f t="shared" si="38"/>
        <v>0.72428599999999999</v>
      </c>
      <c r="T35" s="8">
        <f t="shared" si="38"/>
        <v>0.27571400000000001</v>
      </c>
      <c r="U35" s="9">
        <f t="shared" si="38"/>
        <v>0.67107099999999997</v>
      </c>
      <c r="V35" s="8">
        <f t="shared" si="38"/>
        <v>0.32892900000000003</v>
      </c>
      <c r="W35" s="9">
        <f t="shared" si="38"/>
        <v>0.64697199999999999</v>
      </c>
      <c r="X35" s="8">
        <f t="shared" si="38"/>
        <v>0.35302800000000001</v>
      </c>
      <c r="Y35" s="9">
        <f t="shared" si="38"/>
        <v>0.71307600000000004</v>
      </c>
      <c r="Z35" s="8">
        <f t="shared" si="38"/>
        <v>0.28692400000000001</v>
      </c>
      <c r="AA35" s="9">
        <f t="shared" si="38"/>
        <v>0.69862400000000002</v>
      </c>
      <c r="AB35" s="8">
        <f t="shared" si="38"/>
        <v>0.30137599999999998</v>
      </c>
    </row>
    <row r="36" spans="1:28" x14ac:dyDescent="0.2">
      <c r="A36" s="7" t="s">
        <v>0</v>
      </c>
      <c r="B36" s="5">
        <f t="shared" si="28"/>
        <v>0.61561699999999997</v>
      </c>
      <c r="C36" s="4">
        <f t="shared" si="28"/>
        <v>0.38438299999999997</v>
      </c>
      <c r="D36" s="5">
        <f t="shared" si="28"/>
        <v>0.63204000000000005</v>
      </c>
      <c r="E36" s="4">
        <f t="shared" si="28"/>
        <v>0.36796000000000001</v>
      </c>
      <c r="F36" s="5">
        <f t="shared" si="28"/>
        <v>0.63851999999999998</v>
      </c>
      <c r="G36" s="4">
        <f t="shared" si="28"/>
        <v>0.36148000000000002</v>
      </c>
      <c r="H36" s="5">
        <f t="shared" si="28"/>
        <v>0.57830899999999996</v>
      </c>
      <c r="I36" s="4">
        <f t="shared" si="28"/>
        <v>0.42169099999999998</v>
      </c>
      <c r="J36" s="6"/>
      <c r="K36" s="6"/>
      <c r="L36" s="5">
        <f t="shared" si="29"/>
        <v>0.66407799999999995</v>
      </c>
      <c r="M36" s="4">
        <f t="shared" si="30"/>
        <v>0.335922</v>
      </c>
      <c r="N36" s="6"/>
      <c r="O36" s="5">
        <f t="shared" ref="O36:AB36" si="39">ROUND(O12, 6)</f>
        <v>0.635347</v>
      </c>
      <c r="P36" s="4">
        <f t="shared" si="39"/>
        <v>0.364653</v>
      </c>
      <c r="Q36" s="5">
        <f t="shared" si="39"/>
        <v>0.59778500000000001</v>
      </c>
      <c r="R36" s="4">
        <f t="shared" si="39"/>
        <v>0.40221499999999999</v>
      </c>
      <c r="S36" s="5">
        <f t="shared" si="39"/>
        <v>0.61371900000000001</v>
      </c>
      <c r="T36" s="4">
        <f t="shared" si="39"/>
        <v>0.38628099999999999</v>
      </c>
      <c r="U36" s="5">
        <f t="shared" si="39"/>
        <v>0.597167</v>
      </c>
      <c r="V36" s="4">
        <f t="shared" si="39"/>
        <v>0.402833</v>
      </c>
      <c r="W36" s="5">
        <f t="shared" si="39"/>
        <v>0.56003400000000003</v>
      </c>
      <c r="X36" s="4">
        <f t="shared" si="39"/>
        <v>0.43996600000000002</v>
      </c>
      <c r="Y36" s="5">
        <f t="shared" si="39"/>
        <v>0.63817100000000004</v>
      </c>
      <c r="Z36" s="4">
        <f t="shared" si="39"/>
        <v>0.36182900000000001</v>
      </c>
      <c r="AA36" s="5">
        <f t="shared" si="39"/>
        <v>0.61929699999999999</v>
      </c>
      <c r="AB36" s="4">
        <f t="shared" si="39"/>
        <v>0.38070300000000001</v>
      </c>
    </row>
    <row r="37" spans="1:28" x14ac:dyDescent="0.2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x14ac:dyDescent="0.2">
      <c r="A38" s="29" t="s">
        <v>47</v>
      </c>
      <c r="B38" s="28"/>
      <c r="C38" s="28"/>
      <c r="D38" s="27"/>
    </row>
    <row r="39" spans="1:28" x14ac:dyDescent="0.2">
      <c r="A39" s="26" t="s">
        <v>19</v>
      </c>
      <c r="B39" s="107">
        <v>2010</v>
      </c>
      <c r="C39" s="108"/>
      <c r="D39" s="109">
        <v>2012</v>
      </c>
      <c r="E39" s="110"/>
      <c r="F39" s="109">
        <v>2008</v>
      </c>
      <c r="G39" s="110"/>
      <c r="H39" s="107">
        <v>2004</v>
      </c>
      <c r="I39" s="108"/>
      <c r="J39" s="107">
        <v>2012</v>
      </c>
      <c r="K39" s="111"/>
      <c r="L39" s="111"/>
      <c r="M39" s="111"/>
      <c r="N39" s="108"/>
      <c r="O39" s="99">
        <v>2010</v>
      </c>
      <c r="P39" s="100"/>
      <c r="Q39" s="100"/>
      <c r="R39" s="100"/>
      <c r="S39" s="100"/>
      <c r="T39" s="101"/>
      <c r="U39" s="99">
        <v>2006</v>
      </c>
      <c r="V39" s="100"/>
      <c r="W39" s="100"/>
      <c r="X39" s="100"/>
      <c r="Y39" s="100"/>
      <c r="Z39" s="100"/>
      <c r="AA39" s="100"/>
      <c r="AB39" s="101"/>
    </row>
    <row r="40" spans="1:28" x14ac:dyDescent="0.2">
      <c r="A40" s="25" t="s">
        <v>18</v>
      </c>
      <c r="B40" s="102" t="s">
        <v>17</v>
      </c>
      <c r="C40" s="103"/>
      <c r="D40" s="104" t="s">
        <v>16</v>
      </c>
      <c r="E40" s="105"/>
      <c r="F40" s="104" t="s">
        <v>16</v>
      </c>
      <c r="G40" s="105"/>
      <c r="H40" s="104" t="s">
        <v>16</v>
      </c>
      <c r="I40" s="105"/>
      <c r="J40" s="104"/>
      <c r="K40" s="105"/>
      <c r="L40" s="104" t="s">
        <v>15</v>
      </c>
      <c r="M40" s="106"/>
      <c r="N40" s="105"/>
      <c r="O40" s="104" t="s">
        <v>15</v>
      </c>
      <c r="P40" s="105"/>
      <c r="Q40" s="104" t="s">
        <v>14</v>
      </c>
      <c r="R40" s="105"/>
      <c r="S40" s="104" t="s">
        <v>12</v>
      </c>
      <c r="T40" s="105"/>
      <c r="U40" s="104" t="s">
        <v>15</v>
      </c>
      <c r="V40" s="105"/>
      <c r="W40" s="104" t="s">
        <v>14</v>
      </c>
      <c r="X40" s="105"/>
      <c r="Y40" s="104" t="s">
        <v>13</v>
      </c>
      <c r="Z40" s="105"/>
      <c r="AA40" s="104" t="s">
        <v>12</v>
      </c>
      <c r="AB40" s="105"/>
    </row>
    <row r="41" spans="1:28" x14ac:dyDescent="0.2">
      <c r="A41" s="25" t="s">
        <v>11</v>
      </c>
      <c r="B41" s="24" t="s">
        <v>10</v>
      </c>
      <c r="C41" s="23" t="s">
        <v>9</v>
      </c>
      <c r="D41" s="22" t="s">
        <v>10</v>
      </c>
      <c r="E41" s="1" t="s">
        <v>9</v>
      </c>
      <c r="F41" s="22" t="s">
        <v>10</v>
      </c>
      <c r="G41" s="1" t="s">
        <v>9</v>
      </c>
      <c r="H41" s="19" t="s">
        <v>10</v>
      </c>
      <c r="I41" s="1" t="s">
        <v>9</v>
      </c>
      <c r="J41" s="19"/>
      <c r="K41" s="1"/>
      <c r="L41" s="21" t="s">
        <v>10</v>
      </c>
      <c r="M41" s="20" t="s">
        <v>9</v>
      </c>
      <c r="N41" s="18"/>
      <c r="O41" s="19" t="s">
        <v>10</v>
      </c>
      <c r="P41" s="1" t="s">
        <v>9</v>
      </c>
      <c r="Q41" s="19" t="s">
        <v>10</v>
      </c>
      <c r="R41" s="1" t="s">
        <v>9</v>
      </c>
      <c r="S41" s="19" t="s">
        <v>10</v>
      </c>
      <c r="T41" s="1" t="s">
        <v>9</v>
      </c>
      <c r="U41" s="19" t="s">
        <v>10</v>
      </c>
      <c r="V41" s="1" t="s">
        <v>9</v>
      </c>
      <c r="W41" s="19" t="s">
        <v>10</v>
      </c>
      <c r="X41" s="1" t="s">
        <v>9</v>
      </c>
      <c r="Y41" s="19" t="s">
        <v>10</v>
      </c>
      <c r="Z41" s="1" t="s">
        <v>9</v>
      </c>
      <c r="AA41" s="19" t="s">
        <v>10</v>
      </c>
      <c r="AB41" s="18" t="s">
        <v>9</v>
      </c>
    </row>
    <row r="42" spans="1:28" s="93" customFormat="1" x14ac:dyDescent="0.2">
      <c r="A42" s="88" t="s">
        <v>8</v>
      </c>
      <c r="B42" s="89">
        <v>0.60670199999999996</v>
      </c>
      <c r="C42" s="90">
        <v>0.39329799999999998</v>
      </c>
      <c r="D42" s="89">
        <v>0.63321700000000003</v>
      </c>
      <c r="E42" s="90">
        <v>0.36678300000000003</v>
      </c>
      <c r="F42" s="89">
        <v>0.629301</v>
      </c>
      <c r="G42" s="90">
        <v>0.370699</v>
      </c>
      <c r="H42" s="89">
        <v>0.56565600000000005</v>
      </c>
      <c r="I42" s="90">
        <v>0.43434400000000001</v>
      </c>
      <c r="J42" s="91"/>
      <c r="K42" s="91"/>
      <c r="L42" s="89">
        <v>0.68011600000000005</v>
      </c>
      <c r="M42" s="90">
        <v>0.319884</v>
      </c>
      <c r="N42" s="92"/>
      <c r="O42" s="89">
        <v>0.63497000000000003</v>
      </c>
      <c r="P42" s="90">
        <v>0.36503000000000002</v>
      </c>
      <c r="Q42" s="89">
        <v>0.57375100000000001</v>
      </c>
      <c r="R42" s="90">
        <v>0.42624899999999999</v>
      </c>
      <c r="S42" s="89">
        <v>0.61138499999999996</v>
      </c>
      <c r="T42" s="90">
        <v>0.38861499999999999</v>
      </c>
      <c r="U42" s="89">
        <v>0.55086400000000002</v>
      </c>
      <c r="V42" s="90">
        <v>0.44913599999999998</v>
      </c>
      <c r="W42" s="89">
        <v>0.53304099999999999</v>
      </c>
      <c r="X42" s="90">
        <v>0.46695900000000001</v>
      </c>
      <c r="Y42" s="89">
        <v>0.61060499999999995</v>
      </c>
      <c r="Z42" s="90">
        <v>0.38939499999999999</v>
      </c>
      <c r="AA42" s="89">
        <v>0.59090200000000004</v>
      </c>
      <c r="AB42" s="90">
        <v>0.40909800000000002</v>
      </c>
    </row>
    <row r="43" spans="1:28" x14ac:dyDescent="0.2">
      <c r="A43" s="16" t="s">
        <v>7</v>
      </c>
      <c r="B43" s="9">
        <v>0.40074399999999999</v>
      </c>
      <c r="C43" s="8">
        <v>0.59925600000000001</v>
      </c>
      <c r="D43" s="9">
        <v>0.385237</v>
      </c>
      <c r="E43" s="8">
        <v>0.61476299999999995</v>
      </c>
      <c r="F43" s="9">
        <v>0.39176699999999998</v>
      </c>
      <c r="G43" s="8">
        <v>0.60823300000000002</v>
      </c>
      <c r="H43" s="9">
        <v>0.34712500000000002</v>
      </c>
      <c r="I43" s="8">
        <v>0.65287499999999998</v>
      </c>
      <c r="J43" s="6"/>
      <c r="K43" s="6"/>
      <c r="L43" s="9">
        <v>0.44249699999999997</v>
      </c>
      <c r="M43" s="8">
        <v>0.55750299999999997</v>
      </c>
      <c r="N43" s="6"/>
      <c r="O43" s="9">
        <v>0.44375100000000001</v>
      </c>
      <c r="P43" s="8">
        <v>0.55624899999999999</v>
      </c>
      <c r="Q43" s="9">
        <v>0.33890199999999998</v>
      </c>
      <c r="R43" s="8">
        <v>0.66109799999999996</v>
      </c>
      <c r="S43" s="9">
        <v>0.41957699999999998</v>
      </c>
      <c r="T43" s="8">
        <v>0.58042300000000002</v>
      </c>
      <c r="U43" s="9">
        <v>0.349028</v>
      </c>
      <c r="V43" s="8">
        <v>0.650972</v>
      </c>
      <c r="W43" s="9">
        <v>0.33689999999999998</v>
      </c>
      <c r="X43" s="8">
        <v>0.66310000000000002</v>
      </c>
      <c r="Y43" s="9">
        <v>0.41161599999999998</v>
      </c>
      <c r="Z43" s="8">
        <v>0.58838400000000002</v>
      </c>
      <c r="AA43" s="9">
        <v>0.39741599999999999</v>
      </c>
      <c r="AB43" s="8">
        <v>0.60258400000000001</v>
      </c>
    </row>
    <row r="44" spans="1:28" x14ac:dyDescent="0.2">
      <c r="A44" s="15" t="s">
        <v>6</v>
      </c>
      <c r="B44" s="9">
        <v>0.60822600000000004</v>
      </c>
      <c r="C44" s="8">
        <v>0.39177400000000001</v>
      </c>
      <c r="D44" s="9">
        <v>0.64159299999999997</v>
      </c>
      <c r="E44" s="8">
        <v>0.35840699999999998</v>
      </c>
      <c r="F44" s="9">
        <v>0.61768000000000001</v>
      </c>
      <c r="G44" s="8">
        <v>0.38231999999999999</v>
      </c>
      <c r="H44" s="9">
        <v>0.56465600000000005</v>
      </c>
      <c r="I44" s="8">
        <v>0.43534400000000001</v>
      </c>
      <c r="J44" s="6"/>
      <c r="K44" s="6"/>
      <c r="L44" s="9">
        <v>0.71394599999999997</v>
      </c>
      <c r="M44" s="8">
        <v>0.28605399999999997</v>
      </c>
      <c r="N44" s="6"/>
      <c r="O44" s="9">
        <v>0.64423600000000003</v>
      </c>
      <c r="P44" s="8">
        <v>0.35576400000000002</v>
      </c>
      <c r="Q44" s="9">
        <v>0.55531399999999997</v>
      </c>
      <c r="R44" s="8">
        <v>0.44468600000000003</v>
      </c>
      <c r="S44" s="9">
        <v>0.62512900000000005</v>
      </c>
      <c r="T44" s="8">
        <v>0.37487100000000001</v>
      </c>
      <c r="U44" s="9">
        <v>0.56616200000000005</v>
      </c>
      <c r="V44" s="8">
        <v>0.433838</v>
      </c>
      <c r="W44" s="9">
        <v>0.53584600000000004</v>
      </c>
      <c r="X44" s="8">
        <v>0.46415400000000001</v>
      </c>
      <c r="Y44" s="9">
        <v>0.61602000000000001</v>
      </c>
      <c r="Z44" s="8">
        <v>0.38397999999999999</v>
      </c>
      <c r="AA44" s="9">
        <v>0.60795500000000002</v>
      </c>
      <c r="AB44" s="8">
        <v>0.39204499999999998</v>
      </c>
    </row>
    <row r="45" spans="1:28" x14ac:dyDescent="0.2">
      <c r="A45" s="14" t="s">
        <v>5</v>
      </c>
      <c r="B45" s="9">
        <v>0.59938999999999998</v>
      </c>
      <c r="C45" s="8">
        <v>0.40061000000000002</v>
      </c>
      <c r="D45" s="9">
        <v>0.61981299999999995</v>
      </c>
      <c r="E45" s="8">
        <v>0.380187</v>
      </c>
      <c r="F45" s="9">
        <v>0.61274899999999999</v>
      </c>
      <c r="G45" s="8">
        <v>0.38725100000000001</v>
      </c>
      <c r="H45" s="9">
        <v>0.54895099999999997</v>
      </c>
      <c r="I45" s="8">
        <v>0.45104899999999998</v>
      </c>
      <c r="J45" s="6"/>
      <c r="K45" s="6"/>
      <c r="L45" s="9">
        <v>0.67353600000000002</v>
      </c>
      <c r="M45" s="8">
        <v>0.32646399999999998</v>
      </c>
      <c r="N45" s="6"/>
      <c r="O45" s="9">
        <v>0.63201600000000002</v>
      </c>
      <c r="P45" s="8">
        <v>0.36798399999999998</v>
      </c>
      <c r="Q45" s="9">
        <v>0.55534899999999998</v>
      </c>
      <c r="R45" s="8">
        <v>0.44465100000000002</v>
      </c>
      <c r="S45" s="9">
        <v>0.61080299999999998</v>
      </c>
      <c r="T45" s="8">
        <v>0.38919700000000002</v>
      </c>
      <c r="U45" s="9">
        <v>0.54396800000000001</v>
      </c>
      <c r="V45" s="8">
        <v>0.45603199999999999</v>
      </c>
      <c r="W45" s="9">
        <v>0.51663300000000001</v>
      </c>
      <c r="X45" s="8">
        <v>0.48336699999999999</v>
      </c>
      <c r="Y45" s="9">
        <v>0.60361100000000001</v>
      </c>
      <c r="Z45" s="8">
        <v>0.39638899999999999</v>
      </c>
      <c r="AA45" s="9">
        <v>0.58355299999999999</v>
      </c>
      <c r="AB45" s="8">
        <v>0.41644700000000001</v>
      </c>
    </row>
    <row r="46" spans="1:28" x14ac:dyDescent="0.2">
      <c r="A46" s="13" t="s">
        <v>4</v>
      </c>
      <c r="B46" s="9">
        <v>0.74595199999999995</v>
      </c>
      <c r="C46" s="8">
        <v>0.254048</v>
      </c>
      <c r="D46" s="9">
        <v>0.79088999999999998</v>
      </c>
      <c r="E46" s="8">
        <v>0.20910999999999999</v>
      </c>
      <c r="F46" s="9">
        <v>0.780138</v>
      </c>
      <c r="G46" s="8">
        <v>0.219862</v>
      </c>
      <c r="H46" s="9">
        <v>0.71660999999999997</v>
      </c>
      <c r="I46" s="8">
        <v>0.28338999999999998</v>
      </c>
      <c r="J46" s="6"/>
      <c r="K46" s="6"/>
      <c r="L46" s="9">
        <v>0.81881899999999996</v>
      </c>
      <c r="M46" s="8">
        <v>0.18118100000000001</v>
      </c>
      <c r="N46" s="6"/>
      <c r="O46" s="9">
        <v>0.76324800000000004</v>
      </c>
      <c r="P46" s="8">
        <v>0.23675199999999999</v>
      </c>
      <c r="Q46" s="9">
        <v>0.72548199999999996</v>
      </c>
      <c r="R46" s="8">
        <v>0.27451799999999998</v>
      </c>
      <c r="S46" s="9">
        <v>0.74912400000000001</v>
      </c>
      <c r="T46" s="8">
        <v>0.25087599999999999</v>
      </c>
      <c r="U46" s="9">
        <v>0.65955900000000001</v>
      </c>
      <c r="V46" s="8">
        <v>0.34044099999999999</v>
      </c>
      <c r="W46" s="9">
        <v>0.66637999999999997</v>
      </c>
      <c r="X46" s="8">
        <v>0.33362000000000003</v>
      </c>
      <c r="Y46" s="9">
        <v>0.73266500000000001</v>
      </c>
      <c r="Z46" s="8">
        <v>0.26733499999999999</v>
      </c>
      <c r="AA46" s="9">
        <v>0.71473200000000003</v>
      </c>
      <c r="AB46" s="8">
        <v>0.28526800000000002</v>
      </c>
    </row>
    <row r="47" spans="1:28" x14ac:dyDescent="0.2">
      <c r="A47" s="12" t="s">
        <v>3</v>
      </c>
      <c r="B47" s="9">
        <v>0.654725</v>
      </c>
      <c r="C47" s="8">
        <v>0.345275</v>
      </c>
      <c r="D47" s="9">
        <v>0.67208100000000004</v>
      </c>
      <c r="E47" s="8">
        <v>0.32791900000000002</v>
      </c>
      <c r="F47" s="9">
        <v>0.65937900000000005</v>
      </c>
      <c r="G47" s="8">
        <v>0.34062100000000001</v>
      </c>
      <c r="H47" s="9">
        <v>0.56974400000000003</v>
      </c>
      <c r="I47" s="8">
        <v>0.43025600000000003</v>
      </c>
      <c r="J47" s="6"/>
      <c r="K47" s="6"/>
      <c r="L47" s="9">
        <v>0.71653500000000003</v>
      </c>
      <c r="M47" s="8">
        <v>0.28346500000000002</v>
      </c>
      <c r="N47" s="6"/>
      <c r="O47" s="9">
        <v>0.67677799999999999</v>
      </c>
      <c r="P47" s="8">
        <v>0.32322200000000001</v>
      </c>
      <c r="Q47" s="9">
        <v>0.64035699999999995</v>
      </c>
      <c r="R47" s="8">
        <v>0.35964299999999999</v>
      </c>
      <c r="S47" s="9">
        <v>0.64704099999999998</v>
      </c>
      <c r="T47" s="8">
        <v>0.35295900000000002</v>
      </c>
      <c r="U47" s="9">
        <v>0.54688599999999998</v>
      </c>
      <c r="V47" s="8">
        <v>0.45311400000000002</v>
      </c>
      <c r="W47" s="9">
        <v>0.56025499999999995</v>
      </c>
      <c r="X47" s="8">
        <v>0.439745</v>
      </c>
      <c r="Y47" s="9">
        <v>0.64945600000000003</v>
      </c>
      <c r="Z47" s="8">
        <v>0.35054400000000002</v>
      </c>
      <c r="AA47" s="9">
        <v>0.60672000000000004</v>
      </c>
      <c r="AB47" s="8">
        <v>0.39328000000000002</v>
      </c>
    </row>
    <row r="48" spans="1:28" x14ac:dyDescent="0.2">
      <c r="A48" s="11" t="s">
        <v>2</v>
      </c>
      <c r="B48" s="9">
        <v>0.54203500000000004</v>
      </c>
      <c r="C48" s="8">
        <v>0.45796500000000001</v>
      </c>
      <c r="D48" s="9">
        <v>0.565361</v>
      </c>
      <c r="E48" s="8">
        <v>0.434639</v>
      </c>
      <c r="F48" s="9">
        <v>0.57264400000000004</v>
      </c>
      <c r="G48" s="8">
        <v>0.42735600000000001</v>
      </c>
      <c r="H48" s="9">
        <v>0.50695800000000002</v>
      </c>
      <c r="I48" s="8">
        <v>0.49304199999999998</v>
      </c>
      <c r="J48" s="6"/>
      <c r="K48" s="6"/>
      <c r="L48" s="9">
        <v>0.59460900000000005</v>
      </c>
      <c r="M48" s="8">
        <v>0.405391</v>
      </c>
      <c r="N48" s="6"/>
      <c r="O48" s="9">
        <v>0.57140400000000002</v>
      </c>
      <c r="P48" s="8">
        <v>0.42859599999999998</v>
      </c>
      <c r="Q48" s="9">
        <v>0.522231</v>
      </c>
      <c r="R48" s="8">
        <v>0.477769</v>
      </c>
      <c r="S48" s="9">
        <v>0.53247</v>
      </c>
      <c r="T48" s="8">
        <v>0.46753</v>
      </c>
      <c r="U48" s="9">
        <v>0.51669399999999999</v>
      </c>
      <c r="V48" s="8">
        <v>0.48330600000000001</v>
      </c>
      <c r="W48" s="9">
        <v>0.49135200000000001</v>
      </c>
      <c r="X48" s="8">
        <v>0.50864799999999999</v>
      </c>
      <c r="Y48" s="9">
        <v>0.55745800000000001</v>
      </c>
      <c r="Z48" s="8">
        <v>0.44254199999999999</v>
      </c>
      <c r="AA48" s="9">
        <v>0.53812400000000005</v>
      </c>
      <c r="AB48" s="8">
        <v>0.46187600000000001</v>
      </c>
    </row>
    <row r="49" spans="1:28" x14ac:dyDescent="0.2">
      <c r="A49" s="10" t="s">
        <v>1</v>
      </c>
      <c r="B49" s="9">
        <v>0.72055000000000002</v>
      </c>
      <c r="C49" s="8">
        <v>0.27944999999999998</v>
      </c>
      <c r="D49" s="9">
        <v>0.77144400000000002</v>
      </c>
      <c r="E49" s="8">
        <v>0.22855600000000001</v>
      </c>
      <c r="F49" s="9">
        <v>0.77278500000000006</v>
      </c>
      <c r="G49" s="8">
        <v>0.227215</v>
      </c>
      <c r="H49" s="9">
        <v>0.72296099999999996</v>
      </c>
      <c r="I49" s="8">
        <v>0.27703899999999998</v>
      </c>
      <c r="J49" s="6"/>
      <c r="K49" s="6"/>
      <c r="L49" s="9">
        <v>0.813029</v>
      </c>
      <c r="M49" s="8">
        <v>0.186971</v>
      </c>
      <c r="N49" s="6"/>
      <c r="O49" s="9">
        <v>0.74407800000000002</v>
      </c>
      <c r="P49" s="8">
        <v>0.25592199999999998</v>
      </c>
      <c r="Q49" s="9">
        <v>0.69328500000000004</v>
      </c>
      <c r="R49" s="8">
        <v>0.30671500000000002</v>
      </c>
      <c r="S49" s="9">
        <v>0.72428599999999999</v>
      </c>
      <c r="T49" s="8">
        <v>0.27571400000000001</v>
      </c>
      <c r="U49" s="9">
        <v>0.67107099999999997</v>
      </c>
      <c r="V49" s="8">
        <v>0.32892900000000003</v>
      </c>
      <c r="W49" s="9">
        <v>0.64697199999999999</v>
      </c>
      <c r="X49" s="8">
        <v>0.35302800000000001</v>
      </c>
      <c r="Y49" s="9">
        <v>0.71307600000000004</v>
      </c>
      <c r="Z49" s="8">
        <v>0.28692400000000001</v>
      </c>
      <c r="AA49" s="9">
        <v>0.69862400000000002</v>
      </c>
      <c r="AB49" s="8">
        <v>0.30137599999999998</v>
      </c>
    </row>
    <row r="50" spans="1:28" x14ac:dyDescent="0.2">
      <c r="A50" s="7" t="s">
        <v>0</v>
      </c>
      <c r="B50" s="5">
        <v>0.61561699999999997</v>
      </c>
      <c r="C50" s="4">
        <v>0.38438299999999997</v>
      </c>
      <c r="D50" s="5">
        <v>0.63204000000000005</v>
      </c>
      <c r="E50" s="4">
        <v>0.36796000000000001</v>
      </c>
      <c r="F50" s="5">
        <v>0.63851999999999998</v>
      </c>
      <c r="G50" s="4">
        <v>0.36148000000000002</v>
      </c>
      <c r="H50" s="5">
        <v>0.57830899999999996</v>
      </c>
      <c r="I50" s="4">
        <v>0.42169099999999998</v>
      </c>
      <c r="J50" s="6"/>
      <c r="K50" s="6"/>
      <c r="L50" s="5">
        <v>0.66407799999999995</v>
      </c>
      <c r="M50" s="4">
        <v>0.335922</v>
      </c>
      <c r="N50" s="6"/>
      <c r="O50" s="5">
        <v>0.635347</v>
      </c>
      <c r="P50" s="4">
        <v>0.364653</v>
      </c>
      <c r="Q50" s="5">
        <v>0.59778500000000001</v>
      </c>
      <c r="R50" s="4">
        <v>0.40221499999999999</v>
      </c>
      <c r="S50" s="5">
        <v>0.61371900000000001</v>
      </c>
      <c r="T50" s="4">
        <v>0.38628099999999999</v>
      </c>
      <c r="U50" s="5">
        <v>0.597167</v>
      </c>
      <c r="V50" s="4">
        <v>0.402833</v>
      </c>
      <c r="W50" s="5">
        <v>0.56003400000000003</v>
      </c>
      <c r="X50" s="4">
        <v>0.43996600000000002</v>
      </c>
      <c r="Y50" s="5">
        <v>0.63817100000000004</v>
      </c>
      <c r="Z50" s="4">
        <v>0.36182900000000001</v>
      </c>
      <c r="AA50" s="5">
        <v>0.61929699999999999</v>
      </c>
      <c r="AB50" s="4">
        <v>0.38070300000000001</v>
      </c>
    </row>
    <row r="52" spans="1:28" x14ac:dyDescent="0.2">
      <c r="A52" s="3" t="s">
        <v>42</v>
      </c>
      <c r="B52" s="1" t="s">
        <v>43</v>
      </c>
      <c r="D52" s="2" t="s">
        <v>43</v>
      </c>
      <c r="F52" s="2" t="s">
        <v>43</v>
      </c>
      <c r="H52" t="s">
        <v>43</v>
      </c>
      <c r="L52" s="1" t="s">
        <v>43</v>
      </c>
      <c r="O52" s="1" t="s">
        <v>43</v>
      </c>
      <c r="Q52" s="1" t="s">
        <v>43</v>
      </c>
      <c r="S52" s="1" t="s">
        <v>43</v>
      </c>
      <c r="U52" s="1" t="s">
        <v>43</v>
      </c>
      <c r="W52" s="1" t="s">
        <v>43</v>
      </c>
      <c r="Y52" s="1" t="s">
        <v>43</v>
      </c>
      <c r="AA52" s="1" t="s">
        <v>43</v>
      </c>
    </row>
    <row r="54" spans="1:28" x14ac:dyDescent="0.2">
      <c r="A54" s="29" t="s">
        <v>48</v>
      </c>
      <c r="B54" s="28"/>
      <c r="C54" s="28"/>
      <c r="D54" s="27"/>
      <c r="E54" s="119"/>
      <c r="F54" s="27"/>
      <c r="G54" s="119"/>
    </row>
    <row r="55" spans="1:28" x14ac:dyDescent="0.2">
      <c r="A55" s="26" t="s">
        <v>19</v>
      </c>
      <c r="B55" s="107">
        <v>2010</v>
      </c>
      <c r="C55" s="108"/>
      <c r="D55" s="109">
        <v>2012</v>
      </c>
      <c r="E55" s="110"/>
      <c r="F55" s="109">
        <v>2008</v>
      </c>
      <c r="G55" s="110"/>
      <c r="H55" s="107">
        <v>2004</v>
      </c>
      <c r="I55" s="108"/>
      <c r="J55" s="107">
        <v>2012</v>
      </c>
      <c r="K55" s="111"/>
      <c r="L55" s="111"/>
      <c r="M55" s="111"/>
      <c r="N55" s="108"/>
      <c r="O55" s="99">
        <v>2010</v>
      </c>
      <c r="P55" s="100"/>
      <c r="Q55" s="100"/>
      <c r="R55" s="100"/>
      <c r="S55" s="100"/>
      <c r="T55" s="101"/>
      <c r="U55" s="99">
        <v>2006</v>
      </c>
      <c r="V55" s="100"/>
      <c r="W55" s="100"/>
      <c r="X55" s="100"/>
      <c r="Y55" s="100"/>
      <c r="Z55" s="100"/>
      <c r="AA55" s="100"/>
      <c r="AB55" s="101"/>
    </row>
    <row r="56" spans="1:28" x14ac:dyDescent="0.2">
      <c r="A56" s="25" t="s">
        <v>18</v>
      </c>
      <c r="B56" s="102" t="s">
        <v>17</v>
      </c>
      <c r="C56" s="103"/>
      <c r="D56" s="104" t="s">
        <v>16</v>
      </c>
      <c r="E56" s="105"/>
      <c r="F56" s="104" t="s">
        <v>16</v>
      </c>
      <c r="G56" s="105"/>
      <c r="H56" s="104" t="s">
        <v>16</v>
      </c>
      <c r="I56" s="105"/>
      <c r="J56" s="104"/>
      <c r="K56" s="105"/>
      <c r="L56" s="104" t="s">
        <v>15</v>
      </c>
      <c r="M56" s="106"/>
      <c r="N56" s="105"/>
      <c r="O56" s="104" t="s">
        <v>15</v>
      </c>
      <c r="P56" s="105"/>
      <c r="Q56" s="104" t="s">
        <v>14</v>
      </c>
      <c r="R56" s="105"/>
      <c r="S56" s="104" t="s">
        <v>12</v>
      </c>
      <c r="T56" s="105"/>
      <c r="U56" s="104" t="s">
        <v>15</v>
      </c>
      <c r="V56" s="105"/>
      <c r="W56" s="104" t="s">
        <v>14</v>
      </c>
      <c r="X56" s="105"/>
      <c r="Y56" s="104" t="s">
        <v>13</v>
      </c>
      <c r="Z56" s="105"/>
      <c r="AA56" s="104" t="s">
        <v>12</v>
      </c>
      <c r="AB56" s="105"/>
    </row>
    <row r="57" spans="1:28" x14ac:dyDescent="0.2">
      <c r="A57" s="25" t="s">
        <v>11</v>
      </c>
      <c r="B57" s="24" t="s">
        <v>44</v>
      </c>
      <c r="C57" s="23" t="s">
        <v>45</v>
      </c>
      <c r="D57" s="22" t="s">
        <v>44</v>
      </c>
      <c r="E57" s="1" t="s">
        <v>45</v>
      </c>
      <c r="F57" s="22" t="s">
        <v>44</v>
      </c>
      <c r="G57" s="1" t="s">
        <v>45</v>
      </c>
      <c r="H57" s="19" t="s">
        <v>44</v>
      </c>
      <c r="I57" s="1" t="s">
        <v>45</v>
      </c>
      <c r="J57" s="19"/>
      <c r="K57" s="1"/>
      <c r="L57" s="21" t="s">
        <v>44</v>
      </c>
      <c r="M57" s="20" t="s">
        <v>45</v>
      </c>
      <c r="N57" s="18"/>
      <c r="O57" s="19" t="s">
        <v>44</v>
      </c>
      <c r="P57" s="1" t="s">
        <v>45</v>
      </c>
      <c r="Q57" s="19" t="s">
        <v>44</v>
      </c>
      <c r="R57" s="1" t="s">
        <v>45</v>
      </c>
      <c r="S57" s="19" t="s">
        <v>44</v>
      </c>
      <c r="T57" s="1" t="s">
        <v>45</v>
      </c>
      <c r="U57" s="19" t="s">
        <v>44</v>
      </c>
      <c r="V57" s="1" t="s">
        <v>45</v>
      </c>
      <c r="W57" s="19" t="s">
        <v>44</v>
      </c>
      <c r="X57" s="1" t="s">
        <v>45</v>
      </c>
      <c r="Y57" s="19" t="s">
        <v>44</v>
      </c>
      <c r="Z57" s="1" t="s">
        <v>45</v>
      </c>
      <c r="AA57" s="19" t="s">
        <v>44</v>
      </c>
      <c r="AB57" s="18" t="s">
        <v>45</v>
      </c>
    </row>
    <row r="58" spans="1:28" s="97" customFormat="1" x14ac:dyDescent="0.2">
      <c r="A58" s="94" t="s">
        <v>8</v>
      </c>
      <c r="B58" s="95">
        <f>ROUND(SUM(O14:T14),0)</f>
        <v>5396774</v>
      </c>
      <c r="C58" s="95">
        <v>5396774</v>
      </c>
      <c r="D58" s="95">
        <f>ROUND(SUM(D14:E14),0)</f>
        <v>2649713</v>
      </c>
      <c r="E58" s="96">
        <v>2649713</v>
      </c>
      <c r="F58" s="95">
        <f>ROUND(SUM(F14:G14),0)</f>
        <v>2589330</v>
      </c>
      <c r="G58" s="96">
        <v>2589330</v>
      </c>
      <c r="H58" s="95">
        <f>ROUND(SUM(H14:I14),0)</f>
        <v>2359196</v>
      </c>
      <c r="I58" s="96">
        <v>2359196</v>
      </c>
      <c r="L58" s="95">
        <f>ROUND(SUM(L14:M14),0)</f>
        <v>2167319</v>
      </c>
      <c r="M58" s="96">
        <v>2167319</v>
      </c>
      <c r="N58" s="98"/>
      <c r="O58" s="95">
        <f>ROUND(SUM(O14:P14),0)</f>
        <v>1796197</v>
      </c>
      <c r="P58" s="96">
        <v>1796197</v>
      </c>
      <c r="Q58" s="95">
        <f>ROUND(SUM(Q14:R14),0)</f>
        <v>1821280</v>
      </c>
      <c r="R58" s="96">
        <v>1821280</v>
      </c>
      <c r="S58" s="95">
        <f>ROUND(SUM(S14:T14),0)</f>
        <v>1779297</v>
      </c>
      <c r="T58" s="96">
        <v>1779297</v>
      </c>
      <c r="U58" s="95">
        <f>ROUND(SUM(U14:V14),0)</f>
        <v>1752659</v>
      </c>
      <c r="V58" s="96">
        <v>1752659</v>
      </c>
      <c r="W58" s="95">
        <f>ROUND(SUM(W14:X14),0)</f>
        <v>1767743</v>
      </c>
      <c r="X58" s="96">
        <v>1767743</v>
      </c>
      <c r="Y58" s="95">
        <f>ROUND(SUM(Y14:Z14),0)</f>
        <v>1708891</v>
      </c>
      <c r="Z58" s="96">
        <v>1708891</v>
      </c>
      <c r="AA58" s="95">
        <f>ROUND(SUM(AA14:AB14),0)</f>
        <v>1720551</v>
      </c>
      <c r="AB58" s="96">
        <v>1720551</v>
      </c>
    </row>
    <row r="59" spans="1:28" s="30" customFormat="1" x14ac:dyDescent="0.2">
      <c r="A59" s="80" t="s">
        <v>7</v>
      </c>
      <c r="B59" s="39">
        <f t="shared" ref="B59:B66" si="40">ROUND(SUM(O15:T15),0)</f>
        <v>774852</v>
      </c>
      <c r="C59" s="39">
        <v>774852</v>
      </c>
      <c r="D59" s="39">
        <f t="shared" ref="D59:D66" si="41">ROUND(SUM(D15:E15),0)</f>
        <v>346594</v>
      </c>
      <c r="E59" s="38">
        <v>346594</v>
      </c>
      <c r="F59" s="39">
        <f t="shared" ref="F59:F66" si="42">ROUND(SUM(F15:G15),0)</f>
        <v>343549</v>
      </c>
      <c r="G59" s="38">
        <v>343549</v>
      </c>
      <c r="H59" s="39">
        <f t="shared" ref="H59:H66" si="43">ROUND(SUM(H15:I15),0)</f>
        <v>317289</v>
      </c>
      <c r="I59" s="38">
        <v>317289</v>
      </c>
      <c r="L59" s="39">
        <f t="shared" ref="L59:L66" si="44">ROUND(SUM(L15:M15),0)</f>
        <v>265573</v>
      </c>
      <c r="M59" s="38">
        <v>265573</v>
      </c>
      <c r="O59" s="39">
        <f t="shared" ref="O59:O66" si="45">ROUND(SUM(O15:P15),0)</f>
        <v>257861</v>
      </c>
      <c r="P59" s="38">
        <v>257861</v>
      </c>
      <c r="Q59" s="39">
        <f t="shared" ref="Q59:Q66" si="46">ROUND(SUM(Q15:R15),0)</f>
        <v>261148</v>
      </c>
      <c r="R59" s="38">
        <v>261148</v>
      </c>
      <c r="S59" s="39">
        <f t="shared" ref="S59:S66" si="47">ROUND(SUM(S15:T15),0)</f>
        <v>255842</v>
      </c>
      <c r="T59" s="38">
        <v>255842</v>
      </c>
      <c r="U59" s="39">
        <f t="shared" ref="U59:U66" si="48">ROUND(SUM(U15:V15),0)</f>
        <v>250180</v>
      </c>
      <c r="V59" s="38">
        <v>250180</v>
      </c>
      <c r="W59" s="39">
        <f t="shared" ref="W59:W66" si="49">ROUND(SUM(W15:X15),0)</f>
        <v>254112</v>
      </c>
      <c r="X59" s="38">
        <v>254112</v>
      </c>
      <c r="Y59" s="39">
        <f t="shared" ref="Y59:Y66" si="50">ROUND(SUM(Y15:Z15),0)</f>
        <v>238947</v>
      </c>
      <c r="Z59" s="38">
        <v>238947</v>
      </c>
      <c r="AA59" s="39">
        <f t="shared" ref="AA59:AA66" si="51">ROUND(SUM(AA15:AB15),0)</f>
        <v>242677</v>
      </c>
      <c r="AB59" s="38">
        <v>242677</v>
      </c>
    </row>
    <row r="60" spans="1:28" s="30" customFormat="1" x14ac:dyDescent="0.2">
      <c r="A60" s="81" t="s">
        <v>6</v>
      </c>
      <c r="B60" s="39">
        <f t="shared" si="40"/>
        <v>646069</v>
      </c>
      <c r="C60" s="39">
        <v>646069</v>
      </c>
      <c r="D60" s="39">
        <f t="shared" si="41"/>
        <v>305485</v>
      </c>
      <c r="E60" s="38">
        <v>305485</v>
      </c>
      <c r="F60" s="39">
        <f t="shared" si="42"/>
        <v>300037</v>
      </c>
      <c r="G60" s="38">
        <v>300037</v>
      </c>
      <c r="H60" s="39">
        <f t="shared" si="43"/>
        <v>275474</v>
      </c>
      <c r="I60" s="38">
        <v>275474</v>
      </c>
      <c r="L60" s="39">
        <f t="shared" si="44"/>
        <v>242815</v>
      </c>
      <c r="M60" s="38">
        <v>242815</v>
      </c>
      <c r="O60" s="39">
        <f t="shared" si="45"/>
        <v>215145</v>
      </c>
      <c r="P60" s="38">
        <v>215145</v>
      </c>
      <c r="Q60" s="39">
        <f t="shared" si="46"/>
        <v>217710</v>
      </c>
      <c r="R60" s="38">
        <v>217710</v>
      </c>
      <c r="S60" s="39">
        <f t="shared" si="47"/>
        <v>213214</v>
      </c>
      <c r="T60" s="38">
        <v>213214</v>
      </c>
      <c r="U60" s="39">
        <f t="shared" si="48"/>
        <v>209731</v>
      </c>
      <c r="V60" s="38">
        <v>209731</v>
      </c>
      <c r="W60" s="39">
        <f t="shared" si="49"/>
        <v>211104</v>
      </c>
      <c r="X60" s="38">
        <v>211104</v>
      </c>
      <c r="Y60" s="39">
        <f t="shared" si="50"/>
        <v>206711</v>
      </c>
      <c r="Z60" s="38">
        <v>206711</v>
      </c>
      <c r="AA60" s="39">
        <f t="shared" si="51"/>
        <v>208828</v>
      </c>
      <c r="AB60" s="38">
        <v>208828</v>
      </c>
    </row>
    <row r="61" spans="1:28" s="30" customFormat="1" x14ac:dyDescent="0.2">
      <c r="A61" s="82" t="s">
        <v>5</v>
      </c>
      <c r="B61" s="39">
        <f t="shared" si="40"/>
        <v>705857</v>
      </c>
      <c r="C61" s="39">
        <v>705857</v>
      </c>
      <c r="D61" s="39">
        <f t="shared" si="41"/>
        <v>329940</v>
      </c>
      <c r="E61" s="38">
        <v>329940</v>
      </c>
      <c r="F61" s="39">
        <f t="shared" si="42"/>
        <v>321448</v>
      </c>
      <c r="G61" s="38">
        <v>321448</v>
      </c>
      <c r="H61" s="39">
        <f t="shared" si="43"/>
        <v>300346</v>
      </c>
      <c r="I61" s="38">
        <v>300346</v>
      </c>
      <c r="L61" s="39">
        <f t="shared" si="44"/>
        <v>265724</v>
      </c>
      <c r="M61" s="38">
        <v>265724</v>
      </c>
      <c r="O61" s="39">
        <f t="shared" si="45"/>
        <v>235087</v>
      </c>
      <c r="P61" s="38">
        <v>235087</v>
      </c>
      <c r="Q61" s="39">
        <f t="shared" si="46"/>
        <v>238372</v>
      </c>
      <c r="R61" s="38">
        <v>238372</v>
      </c>
      <c r="S61" s="39">
        <f t="shared" si="47"/>
        <v>232398</v>
      </c>
      <c r="T61" s="38">
        <v>232398</v>
      </c>
      <c r="U61" s="39">
        <f t="shared" si="48"/>
        <v>234504</v>
      </c>
      <c r="V61" s="38">
        <v>234504</v>
      </c>
      <c r="W61" s="39">
        <f t="shared" si="49"/>
        <v>236083</v>
      </c>
      <c r="X61" s="38">
        <v>236083</v>
      </c>
      <c r="Y61" s="39">
        <f t="shared" si="50"/>
        <v>225548</v>
      </c>
      <c r="Z61" s="38">
        <v>225548</v>
      </c>
      <c r="AA61" s="39">
        <f t="shared" si="51"/>
        <v>229049</v>
      </c>
      <c r="AB61" s="38">
        <v>229049</v>
      </c>
    </row>
    <row r="62" spans="1:28" s="30" customFormat="1" x14ac:dyDescent="0.2">
      <c r="A62" s="83" t="s">
        <v>4</v>
      </c>
      <c r="B62" s="39">
        <f t="shared" si="40"/>
        <v>623000</v>
      </c>
      <c r="C62" s="39">
        <v>623000</v>
      </c>
      <c r="D62" s="39">
        <f t="shared" si="41"/>
        <v>323572</v>
      </c>
      <c r="E62" s="38">
        <v>323572</v>
      </c>
      <c r="F62" s="39">
        <f t="shared" si="42"/>
        <v>317262</v>
      </c>
      <c r="G62" s="38">
        <v>317262</v>
      </c>
      <c r="H62" s="39">
        <f t="shared" si="43"/>
        <v>273131</v>
      </c>
      <c r="I62" s="38">
        <v>273131</v>
      </c>
      <c r="L62" s="39">
        <f t="shared" si="44"/>
        <v>273493</v>
      </c>
      <c r="M62" s="38">
        <v>273493</v>
      </c>
      <c r="O62" s="39">
        <f t="shared" si="45"/>
        <v>207159</v>
      </c>
      <c r="P62" s="38">
        <v>207159</v>
      </c>
      <c r="Q62" s="39">
        <f t="shared" si="46"/>
        <v>210044</v>
      </c>
      <c r="R62" s="38">
        <v>210044</v>
      </c>
      <c r="S62" s="39">
        <f t="shared" si="47"/>
        <v>205797</v>
      </c>
      <c r="T62" s="38">
        <v>205797</v>
      </c>
      <c r="U62" s="39">
        <f t="shared" si="48"/>
        <v>183957</v>
      </c>
      <c r="V62" s="38">
        <v>183957</v>
      </c>
      <c r="W62" s="39">
        <f t="shared" si="49"/>
        <v>187408</v>
      </c>
      <c r="X62" s="38">
        <v>187408</v>
      </c>
      <c r="Y62" s="39">
        <f t="shared" si="50"/>
        <v>184182</v>
      </c>
      <c r="Z62" s="38">
        <v>184182</v>
      </c>
      <c r="AA62" s="39">
        <f t="shared" si="51"/>
        <v>184146</v>
      </c>
      <c r="AB62" s="38">
        <v>184146</v>
      </c>
    </row>
    <row r="63" spans="1:28" s="30" customFormat="1" x14ac:dyDescent="0.2">
      <c r="A63" s="84" t="s">
        <v>3</v>
      </c>
      <c r="B63" s="39">
        <f t="shared" si="40"/>
        <v>681419</v>
      </c>
      <c r="C63" s="39">
        <v>681419</v>
      </c>
      <c r="D63" s="39">
        <f t="shared" si="41"/>
        <v>349592</v>
      </c>
      <c r="E63" s="38">
        <v>349592</v>
      </c>
      <c r="F63" s="39">
        <f t="shared" si="42"/>
        <v>336497</v>
      </c>
      <c r="G63" s="38">
        <v>336497</v>
      </c>
      <c r="H63" s="39">
        <f t="shared" si="43"/>
        <v>295849</v>
      </c>
      <c r="I63" s="38">
        <v>295849</v>
      </c>
      <c r="L63" s="39">
        <f t="shared" si="44"/>
        <v>286724</v>
      </c>
      <c r="M63" s="38">
        <v>286724</v>
      </c>
      <c r="O63" s="39">
        <f t="shared" si="45"/>
        <v>226790</v>
      </c>
      <c r="P63" s="38">
        <v>226790</v>
      </c>
      <c r="Q63" s="39">
        <f t="shared" si="46"/>
        <v>229586</v>
      </c>
      <c r="R63" s="38">
        <v>229586</v>
      </c>
      <c r="S63" s="39">
        <f t="shared" si="47"/>
        <v>225043</v>
      </c>
      <c r="T63" s="38">
        <v>225043</v>
      </c>
      <c r="U63" s="39">
        <f t="shared" si="48"/>
        <v>212926</v>
      </c>
      <c r="V63" s="38">
        <v>212926</v>
      </c>
      <c r="W63" s="39">
        <f t="shared" si="49"/>
        <v>212942</v>
      </c>
      <c r="X63" s="38">
        <v>212942</v>
      </c>
      <c r="Y63" s="39">
        <f t="shared" si="50"/>
        <v>202936</v>
      </c>
      <c r="Z63" s="38">
        <v>202936</v>
      </c>
      <c r="AA63" s="39">
        <f t="shared" si="51"/>
        <v>205328</v>
      </c>
      <c r="AB63" s="38">
        <v>205328</v>
      </c>
    </row>
    <row r="64" spans="1:28" s="30" customFormat="1" x14ac:dyDescent="0.2">
      <c r="A64" s="85" t="s">
        <v>2</v>
      </c>
      <c r="B64" s="39">
        <f t="shared" si="40"/>
        <v>588223</v>
      </c>
      <c r="C64" s="39">
        <v>588223</v>
      </c>
      <c r="D64" s="39">
        <f t="shared" si="41"/>
        <v>316916</v>
      </c>
      <c r="E64" s="38">
        <v>316916</v>
      </c>
      <c r="F64" s="39">
        <f t="shared" si="42"/>
        <v>307381</v>
      </c>
      <c r="G64" s="38">
        <v>307381</v>
      </c>
      <c r="H64" s="39">
        <f t="shared" si="43"/>
        <v>292068</v>
      </c>
      <c r="I64" s="38">
        <v>292068</v>
      </c>
      <c r="L64" s="39">
        <f t="shared" si="44"/>
        <v>266096</v>
      </c>
      <c r="M64" s="38">
        <v>266096</v>
      </c>
      <c r="O64" s="39">
        <f t="shared" si="45"/>
        <v>195670</v>
      </c>
      <c r="P64" s="38">
        <v>195670</v>
      </c>
      <c r="Q64" s="39">
        <f t="shared" si="46"/>
        <v>198661</v>
      </c>
      <c r="R64" s="38">
        <v>198661</v>
      </c>
      <c r="S64" s="39">
        <f t="shared" si="47"/>
        <v>193893</v>
      </c>
      <c r="T64" s="38">
        <v>193893</v>
      </c>
      <c r="U64" s="39">
        <f t="shared" si="48"/>
        <v>204914</v>
      </c>
      <c r="V64" s="38">
        <v>204914</v>
      </c>
      <c r="W64" s="39">
        <f t="shared" si="49"/>
        <v>207264</v>
      </c>
      <c r="X64" s="38">
        <v>207264</v>
      </c>
      <c r="Y64" s="39">
        <f t="shared" si="50"/>
        <v>197810</v>
      </c>
      <c r="Z64" s="38">
        <v>197810</v>
      </c>
      <c r="AA64" s="39">
        <f t="shared" si="51"/>
        <v>199038</v>
      </c>
      <c r="AB64" s="38">
        <v>199038</v>
      </c>
    </row>
    <row r="65" spans="1:28" s="30" customFormat="1" x14ac:dyDescent="0.2">
      <c r="A65" s="86" t="s">
        <v>1</v>
      </c>
      <c r="B65" s="39">
        <f t="shared" si="40"/>
        <v>667435</v>
      </c>
      <c r="C65" s="39">
        <v>667435</v>
      </c>
      <c r="D65" s="39">
        <f t="shared" si="41"/>
        <v>326459</v>
      </c>
      <c r="E65" s="38">
        <v>326459</v>
      </c>
      <c r="F65" s="39">
        <f t="shared" si="42"/>
        <v>325757</v>
      </c>
      <c r="G65" s="38">
        <v>325757</v>
      </c>
      <c r="H65" s="39">
        <f t="shared" si="43"/>
        <v>288131</v>
      </c>
      <c r="I65" s="38">
        <v>288131</v>
      </c>
      <c r="L65" s="39">
        <f t="shared" si="44"/>
        <v>269265</v>
      </c>
      <c r="M65" s="38">
        <v>269265</v>
      </c>
      <c r="O65" s="39">
        <f t="shared" si="45"/>
        <v>222733</v>
      </c>
      <c r="P65" s="38">
        <v>222733</v>
      </c>
      <c r="Q65" s="39">
        <f t="shared" si="46"/>
        <v>226277</v>
      </c>
      <c r="R65" s="38">
        <v>226277</v>
      </c>
      <c r="S65" s="39">
        <f t="shared" si="47"/>
        <v>218425</v>
      </c>
      <c r="T65" s="38">
        <v>218425</v>
      </c>
      <c r="U65" s="39">
        <f t="shared" si="48"/>
        <v>211399</v>
      </c>
      <c r="V65" s="38">
        <v>211399</v>
      </c>
      <c r="W65" s="39">
        <f t="shared" si="49"/>
        <v>213884</v>
      </c>
      <c r="X65" s="38">
        <v>213884</v>
      </c>
      <c r="Y65" s="39">
        <f t="shared" si="50"/>
        <v>209241</v>
      </c>
      <c r="Z65" s="38">
        <v>209241</v>
      </c>
      <c r="AA65" s="39">
        <f t="shared" si="51"/>
        <v>210657</v>
      </c>
      <c r="AB65" s="38">
        <v>210657</v>
      </c>
    </row>
    <row r="66" spans="1:28" s="30" customFormat="1" x14ac:dyDescent="0.2">
      <c r="A66" s="87" t="s">
        <v>0</v>
      </c>
      <c r="B66" s="35">
        <f t="shared" si="40"/>
        <v>709919</v>
      </c>
      <c r="C66" s="35">
        <v>709919</v>
      </c>
      <c r="D66" s="35">
        <f t="shared" si="41"/>
        <v>351155</v>
      </c>
      <c r="E66" s="34">
        <v>351155</v>
      </c>
      <c r="F66" s="35">
        <f t="shared" si="42"/>
        <v>337399</v>
      </c>
      <c r="G66" s="34">
        <v>337399</v>
      </c>
      <c r="H66" s="35">
        <f t="shared" si="43"/>
        <v>316908</v>
      </c>
      <c r="I66" s="34">
        <v>316908</v>
      </c>
      <c r="L66" s="35">
        <f t="shared" si="44"/>
        <v>297629</v>
      </c>
      <c r="M66" s="34">
        <v>297629</v>
      </c>
      <c r="O66" s="35">
        <f t="shared" si="45"/>
        <v>235752</v>
      </c>
      <c r="P66" s="34">
        <v>235752</v>
      </c>
      <c r="Q66" s="35">
        <f t="shared" si="46"/>
        <v>239482</v>
      </c>
      <c r="R66" s="34">
        <v>239482</v>
      </c>
      <c r="S66" s="35">
        <f t="shared" si="47"/>
        <v>234685</v>
      </c>
      <c r="T66" s="34">
        <v>234685</v>
      </c>
      <c r="U66" s="35">
        <f t="shared" si="48"/>
        <v>245048</v>
      </c>
      <c r="V66" s="34">
        <v>245048</v>
      </c>
      <c r="W66" s="35">
        <f t="shared" si="49"/>
        <v>244946</v>
      </c>
      <c r="X66" s="34">
        <v>244946</v>
      </c>
      <c r="Y66" s="35">
        <f t="shared" si="50"/>
        <v>243516</v>
      </c>
      <c r="Z66" s="34">
        <v>243516</v>
      </c>
      <c r="AA66" s="35">
        <f t="shared" si="51"/>
        <v>240828</v>
      </c>
      <c r="AB66" s="34">
        <v>240828</v>
      </c>
    </row>
    <row r="68" spans="1:28" x14ac:dyDescent="0.2">
      <c r="A68" s="3" t="s">
        <v>42</v>
      </c>
      <c r="B68" s="1" t="s">
        <v>43</v>
      </c>
      <c r="D68" s="2" t="s">
        <v>43</v>
      </c>
      <c r="F68" s="2" t="s">
        <v>43</v>
      </c>
      <c r="H68" t="s">
        <v>43</v>
      </c>
      <c r="L68" s="1" t="s">
        <v>43</v>
      </c>
      <c r="O68" s="1" t="s">
        <v>43</v>
      </c>
      <c r="Q68" s="1" t="s">
        <v>43</v>
      </c>
      <c r="S68" s="1" t="s">
        <v>43</v>
      </c>
      <c r="U68" s="1" t="s">
        <v>43</v>
      </c>
      <c r="W68" s="1" t="s">
        <v>43</v>
      </c>
      <c r="Y68" s="1" t="s">
        <v>43</v>
      </c>
      <c r="AA68" s="1" t="s">
        <v>43</v>
      </c>
    </row>
  </sheetData>
  <mergeCells count="80">
    <mergeCell ref="B39:C39"/>
    <mergeCell ref="O39:T39"/>
    <mergeCell ref="U39:AB39"/>
    <mergeCell ref="B40:C40"/>
    <mergeCell ref="D40:E40"/>
    <mergeCell ref="F40:G40"/>
    <mergeCell ref="H40:I40"/>
    <mergeCell ref="J40:K40"/>
    <mergeCell ref="L40:N40"/>
    <mergeCell ref="O40:P40"/>
    <mergeCell ref="Q40:R40"/>
    <mergeCell ref="S40:T40"/>
    <mergeCell ref="U40:V40"/>
    <mergeCell ref="W40:X40"/>
    <mergeCell ref="Y40:Z40"/>
    <mergeCell ref="AA40:AB40"/>
    <mergeCell ref="AA26:AB26"/>
    <mergeCell ref="B25:C25"/>
    <mergeCell ref="D25:E25"/>
    <mergeCell ref="D39:E39"/>
    <mergeCell ref="F39:G39"/>
    <mergeCell ref="H39:I39"/>
    <mergeCell ref="J39:N39"/>
    <mergeCell ref="O25:T25"/>
    <mergeCell ref="F25:G25"/>
    <mergeCell ref="H25:I25"/>
    <mergeCell ref="O26:P26"/>
    <mergeCell ref="Q26:R26"/>
    <mergeCell ref="S26:T26"/>
    <mergeCell ref="U26:V26"/>
    <mergeCell ref="W26:X26"/>
    <mergeCell ref="Y26:Z26"/>
    <mergeCell ref="B26:C26"/>
    <mergeCell ref="D26:E26"/>
    <mergeCell ref="F26:G26"/>
    <mergeCell ref="H26:I26"/>
    <mergeCell ref="J26:K26"/>
    <mergeCell ref="B2:C2"/>
    <mergeCell ref="D2:E2"/>
    <mergeCell ref="F2:G2"/>
    <mergeCell ref="H2:I2"/>
    <mergeCell ref="J2:K2"/>
    <mergeCell ref="U25:AB25"/>
    <mergeCell ref="J25:N25"/>
    <mergeCell ref="B1:C1"/>
    <mergeCell ref="D1:E1"/>
    <mergeCell ref="F1:G1"/>
    <mergeCell ref="H1:I1"/>
    <mergeCell ref="J1:N1"/>
    <mergeCell ref="O1:T1"/>
    <mergeCell ref="U2:V2"/>
    <mergeCell ref="W2:X2"/>
    <mergeCell ref="Y2:Z2"/>
    <mergeCell ref="AA2:AB2"/>
    <mergeCell ref="U1:AB1"/>
    <mergeCell ref="L2:N2"/>
    <mergeCell ref="O2:P2"/>
    <mergeCell ref="Q2:R2"/>
    <mergeCell ref="F55:G55"/>
    <mergeCell ref="H55:I55"/>
    <mergeCell ref="J55:N55"/>
    <mergeCell ref="S2:T2"/>
    <mergeCell ref="L26:N26"/>
    <mergeCell ref="O55:T55"/>
    <mergeCell ref="U55:AB55"/>
    <mergeCell ref="B56:C56"/>
    <mergeCell ref="D56:E56"/>
    <mergeCell ref="F56:G56"/>
    <mergeCell ref="H56:I56"/>
    <mergeCell ref="J56:K56"/>
    <mergeCell ref="L56:N56"/>
    <mergeCell ref="O56:P56"/>
    <mergeCell ref="Q56:R56"/>
    <mergeCell ref="S56:T56"/>
    <mergeCell ref="U56:V56"/>
    <mergeCell ref="W56:X56"/>
    <mergeCell ref="Y56:Z56"/>
    <mergeCell ref="AA56:AB56"/>
    <mergeCell ref="B55:C55"/>
    <mergeCell ref="D55:E55"/>
  </mergeCells>
  <conditionalFormatting sqref="D4 B4:B12">
    <cfRule type="cellIs" dxfId="30" priority="31" operator="greaterThan">
      <formula>0.5</formula>
    </cfRule>
  </conditionalFormatting>
  <conditionalFormatting sqref="E4">
    <cfRule type="cellIs" dxfId="29" priority="30" operator="greaterThan">
      <formula>0.5</formula>
    </cfRule>
  </conditionalFormatting>
  <conditionalFormatting sqref="F4">
    <cfRule type="cellIs" dxfId="28" priority="29" operator="greaterThan">
      <formula>0.5</formula>
    </cfRule>
  </conditionalFormatting>
  <conditionalFormatting sqref="G4">
    <cfRule type="cellIs" dxfId="27" priority="28" operator="greaterThan">
      <formula>0.5</formula>
    </cfRule>
  </conditionalFormatting>
  <conditionalFormatting sqref="H4">
    <cfRule type="cellIs" dxfId="26" priority="27" operator="greaterThan">
      <formula>0.5</formula>
    </cfRule>
  </conditionalFormatting>
  <conditionalFormatting sqref="I4">
    <cfRule type="cellIs" dxfId="25" priority="26" operator="greaterThan">
      <formula>0.5</formula>
    </cfRule>
  </conditionalFormatting>
  <conditionalFormatting sqref="J4">
    <cfRule type="cellIs" dxfId="24" priority="25" operator="greaterThan">
      <formula>0.5</formula>
    </cfRule>
  </conditionalFormatting>
  <conditionalFormatting sqref="K4">
    <cfRule type="cellIs" dxfId="23" priority="24" operator="greaterThan">
      <formula>0.5</formula>
    </cfRule>
  </conditionalFormatting>
  <conditionalFormatting sqref="U4">
    <cfRule type="cellIs" dxfId="22" priority="23" operator="greaterThan">
      <formula>0.5</formula>
    </cfRule>
  </conditionalFormatting>
  <conditionalFormatting sqref="V4">
    <cfRule type="cellIs" dxfId="21" priority="22" operator="greaterThan">
      <formula>0.5</formula>
    </cfRule>
  </conditionalFormatting>
  <conditionalFormatting sqref="W4">
    <cfRule type="cellIs" dxfId="20" priority="21" operator="greaterThan">
      <formula>0.5</formula>
    </cfRule>
  </conditionalFormatting>
  <conditionalFormatting sqref="X4">
    <cfRule type="cellIs" dxfId="19" priority="20" operator="greaterThan">
      <formula>0.5</formula>
    </cfRule>
  </conditionalFormatting>
  <conditionalFormatting sqref="Y4">
    <cfRule type="cellIs" dxfId="18" priority="19" operator="greaterThan">
      <formula>0.5</formula>
    </cfRule>
  </conditionalFormatting>
  <conditionalFormatting sqref="Z4">
    <cfRule type="cellIs" dxfId="17" priority="18" operator="greaterThan">
      <formula>0.5</formula>
    </cfRule>
  </conditionalFormatting>
  <conditionalFormatting sqref="AA4">
    <cfRule type="cellIs" dxfId="16" priority="17" operator="greaterThan">
      <formula>0.5</formula>
    </cfRule>
  </conditionalFormatting>
  <conditionalFormatting sqref="AB4">
    <cfRule type="cellIs" dxfId="15" priority="16" operator="greaterThan">
      <formula>0.5</formula>
    </cfRule>
  </conditionalFormatting>
  <conditionalFormatting sqref="O4">
    <cfRule type="cellIs" dxfId="14" priority="15" operator="greaterThan">
      <formula>0.5</formula>
    </cfRule>
  </conditionalFormatting>
  <conditionalFormatting sqref="P4">
    <cfRule type="cellIs" dxfId="13" priority="14" operator="greaterThan">
      <formula>0.5</formula>
    </cfRule>
  </conditionalFormatting>
  <conditionalFormatting sqref="Q4">
    <cfRule type="cellIs" dxfId="12" priority="13" operator="greaterThan">
      <formula>0.5</formula>
    </cfRule>
  </conditionalFormatting>
  <conditionalFormatting sqref="R4">
    <cfRule type="cellIs" dxfId="11" priority="12" operator="greaterThan">
      <formula>0.5</formula>
    </cfRule>
  </conditionalFormatting>
  <conditionalFormatting sqref="S4">
    <cfRule type="cellIs" dxfId="10" priority="11" operator="greaterThan">
      <formula>0.5</formula>
    </cfRule>
  </conditionalFormatting>
  <conditionalFormatting sqref="T4">
    <cfRule type="cellIs" dxfId="9" priority="10" operator="greaterThan">
      <formula>0.5</formula>
    </cfRule>
  </conditionalFormatting>
  <conditionalFormatting sqref="C5:C12">
    <cfRule type="cellIs" dxfId="8" priority="9" operator="greaterThan">
      <formula>0.5</formula>
    </cfRule>
  </conditionalFormatting>
  <conditionalFormatting sqref="C4">
    <cfRule type="cellIs" dxfId="7" priority="8" operator="greaterThan">
      <formula>0.5</formula>
    </cfRule>
  </conditionalFormatting>
  <conditionalFormatting sqref="N4:N12">
    <cfRule type="cellIs" dxfId="6" priority="7" operator="greaterThan">
      <formula>0.5</formula>
    </cfRule>
  </conditionalFormatting>
  <conditionalFormatting sqref="L4:L12">
    <cfRule type="expression" dxfId="5" priority="6">
      <formula>L4&gt;M4</formula>
    </cfRule>
  </conditionalFormatting>
  <conditionalFormatting sqref="M4:M12">
    <cfRule type="expression" dxfId="4" priority="5">
      <formula>M4&gt;L4</formula>
    </cfRule>
  </conditionalFormatting>
  <conditionalFormatting sqref="D5:D12 F5:F12 H5:H12 J5:J12">
    <cfRule type="cellIs" dxfId="3" priority="4" operator="greaterThan">
      <formula>0.5</formula>
    </cfRule>
  </conditionalFormatting>
  <conditionalFormatting sqref="E5:E12 G5:G12 I5:I12 K5:K12">
    <cfRule type="cellIs" dxfId="2" priority="3" operator="greaterThan">
      <formula>0.5</formula>
    </cfRule>
  </conditionalFormatting>
  <conditionalFormatting sqref="O5:O12 Q5:Q12 S5:S12 U5:U12 W5:W12 Y5:Y12 AA5:AA12">
    <cfRule type="cellIs" dxfId="1" priority="2" operator="greaterThan">
      <formula>0.5</formula>
    </cfRule>
  </conditionalFormatting>
  <conditionalFormatting sqref="P5:P12 R5:R12 T5:T12 V5:V12 X5:X12 Z5:Z12 AB5:AB12">
    <cfRule type="cellIs" dxfId="0" priority="1" operator="greaterThan">
      <formula>0.5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CD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2019-04-09T18:28:47Z</dcterms:created>
  <dcterms:modified xsi:type="dcterms:W3CDTF">2019-04-22T21:59:28Z</dcterms:modified>
</cp:coreProperties>
</file>