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08E46F9B-5222-DA4D-8021-638BF701D3C8}" xr6:coauthVersionLast="47" xr6:coauthVersionMax="47" xr10:uidLastSave="{00000000-0000-0000-0000-000000000000}"/>
  <bookViews>
    <workbookView xWindow="3920" yWindow="500" windowWidth="22400" windowHeight="17500" tabRatio="500" xr2:uid="{00000000-000D-0000-FFFF-FFFF00000000}"/>
  </bookViews>
  <sheets>
    <sheet name="Election Results by State" sheetId="3" r:id="rId1"/>
    <sheet name="Uncontested Races" sheetId="4" r:id="rId2"/>
    <sheet name="Uncontested PIVOT" sheetId="5" r:id="rId3"/>
  </sheets>
  <definedNames>
    <definedName name="_xlnm._FilterDatabase" localSheetId="0" hidden="1">'Election Results by State'!$N$2:$N$52</definedName>
    <definedName name="_xlnm._FilterDatabase" localSheetId="1" hidden="1">'Uncontested Races'!$A$2:$J$87</definedName>
  </definedNames>
  <calcPr calcId="191029"/>
  <pivotCaches>
    <pivotCache cacheId="1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4" l="1"/>
  <c r="F86" i="4"/>
  <c r="F82" i="4"/>
  <c r="F72" i="4"/>
  <c r="F73" i="4"/>
  <c r="F74" i="4"/>
  <c r="F75" i="4"/>
  <c r="F76" i="4"/>
  <c r="F77" i="4"/>
  <c r="F78" i="4"/>
  <c r="F69" i="4"/>
  <c r="F70" i="4"/>
  <c r="F63" i="4"/>
  <c r="F57" i="4"/>
  <c r="F41" i="4"/>
  <c r="F42" i="4"/>
  <c r="F43" i="4"/>
  <c r="F44" i="4"/>
  <c r="F45" i="4"/>
  <c r="F28" i="4"/>
  <c r="F26" i="4"/>
  <c r="F13" i="4"/>
  <c r="F14" i="4"/>
  <c r="F15" i="4"/>
  <c r="F16" i="4"/>
  <c r="F17" i="4"/>
  <c r="F18" i="4"/>
  <c r="F19" i="4"/>
  <c r="F20" i="4"/>
  <c r="F87" i="4"/>
  <c r="F84" i="4"/>
  <c r="F83" i="4"/>
  <c r="F81" i="4"/>
  <c r="F80" i="4"/>
  <c r="F79" i="4"/>
  <c r="F71" i="4"/>
  <c r="F68" i="4"/>
  <c r="F67" i="4"/>
  <c r="F66" i="4"/>
  <c r="F65" i="4"/>
  <c r="F64" i="4"/>
  <c r="F62" i="4"/>
  <c r="F61" i="4"/>
  <c r="F60" i="4"/>
  <c r="F59" i="4"/>
  <c r="F58" i="4"/>
  <c r="F56" i="4"/>
  <c r="F55" i="4"/>
  <c r="F54" i="4"/>
  <c r="F53" i="4"/>
  <c r="F52" i="4"/>
  <c r="F51" i="4"/>
  <c r="F50" i="4"/>
  <c r="F49" i="4"/>
  <c r="F48" i="4"/>
  <c r="F47" i="4"/>
  <c r="F46" i="4"/>
  <c r="F40" i="4"/>
  <c r="F39" i="4"/>
  <c r="F38" i="4"/>
  <c r="F35" i="4"/>
  <c r="F34" i="4"/>
  <c r="F33" i="4"/>
  <c r="F32" i="4"/>
  <c r="F31" i="4"/>
  <c r="F30" i="4"/>
  <c r="F29" i="4"/>
  <c r="F27" i="4"/>
  <c r="F23" i="4"/>
  <c r="F22" i="4"/>
  <c r="F21" i="4"/>
  <c r="F12" i="4"/>
  <c r="F11" i="4"/>
  <c r="F10" i="4"/>
  <c r="F9" i="4"/>
  <c r="F7" i="4"/>
  <c r="F6" i="4"/>
  <c r="F5" i="4"/>
  <c r="F4" i="4"/>
  <c r="F3" i="4"/>
  <c r="F89" i="4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54" i="3" s="1"/>
  <c r="L58" i="3" s="1"/>
  <c r="L4" i="3"/>
  <c r="L3" i="3"/>
  <c r="J89" i="4"/>
  <c r="H89" i="4"/>
  <c r="I89" i="4"/>
  <c r="G89" i="4"/>
  <c r="D89" i="4"/>
  <c r="E89" i="4"/>
  <c r="N54" i="3"/>
  <c r="N58" i="3"/>
  <c r="M54" i="3"/>
  <c r="M58" i="3" s="1"/>
  <c r="K54" i="3"/>
  <c r="K58" i="3" s="1"/>
  <c r="F54" i="3"/>
  <c r="F58" i="3"/>
  <c r="C54" i="3"/>
  <c r="C58" i="3"/>
  <c r="D54" i="3"/>
  <c r="D58" i="3"/>
  <c r="H54" i="3"/>
  <c r="I54" i="3"/>
  <c r="G54" i="3"/>
  <c r="E3" i="3"/>
  <c r="E4" i="3"/>
  <c r="E5" i="3"/>
  <c r="E6" i="3"/>
  <c r="E54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<sst xmlns="http://schemas.openxmlformats.org/spreadsheetml/2006/main" count="508" uniqueCount="157">
  <si>
    <t>Total</t>
  </si>
  <si>
    <t xml:space="preserve"> 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</si>
  <si>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</si>
  <si>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</si>
  <si>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</si>
  <si>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</si>
  <si>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</si>
  <si>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</si>
  <si>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</si>
  <si>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</si>
  <si>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</si>
  <si>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</si>
  <si>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</si>
  <si>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</si>
  <si>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</si>
  <si>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</si>
  <si>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</si>
  <si>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</si>
  <si>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</si>
  <si>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</si>
  <si>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</si>
  <si>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</si>
  <si>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</si>
  <si>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</si>
  <si>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</si>
  <si>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</si>
  <si>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</si>
  <si>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</si>
  <si>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</si>
  <si>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</si>
  <si>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</si>
  <si>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</si>
  <si>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</si>
  <si>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</si>
  <si>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</si>
  <si>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</si>
  <si>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</si>
  <si>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</si>
  <si>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</si>
  <si>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</si>
  <si>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</si>
  <si>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</si>
  <si>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</si>
  <si>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</si>
  <si>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</si>
  <si>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</si>
  <si>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</si>
  <si>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</si>
  <si>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</si>
  <si>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</si>
  <si>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</si>
  <si>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</si>
  <si>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</si>
  <si>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</si>
  <si>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</si>
  <si>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</si>
  <si>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</si>
  <si>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</si>
  <si>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</si>
  <si>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</si>
  <si>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</si>
  <si>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</si>
  <si>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</si>
  <si>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</si>
  <si>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</si>
  <si>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</si>
  <si>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</si>
  <si>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</si>
  <si>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</si>
  <si>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</si>
  <si>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</si>
  <si>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</si>
  <si>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</si>
  <si>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</si>
  <si>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</si>
  <si>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</si>
  <si>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</si>
  <si>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</si>
  <si>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</si>
  <si>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</si>
  <si>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</si>
  <si>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</si>
  <si>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</si>
  <si>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</si>
  <si>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</si>
  <si>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</si>
  <si>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</si>
  <si>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</si>
  <si>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</si>
  <si>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</si>
  <si>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</si>
  <si>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</si>
  <si>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</si>
  <si>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</si>
  <si>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</si>
  <si>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</si>
  <si>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</si>
  <si>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</si>
  <si>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</si>
  <si>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</si>
  <si>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</si>
  <si>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</si>
  <si>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</si>
  <si>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</si>
  <si>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</si>
  <si>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</si>
  <si>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</si>
  <si>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</si>
  <si>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</si>
  <si>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</si>
  <si>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</si>
  <si>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</si>
  <si>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</si>
  <si>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</si>
  <si>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</si>
  <si>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</si>
  <si>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</si>
  <si>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</si>
  <si>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</si>
  <si>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</si>
  <si>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</si>
  <si>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Validation</t>
  </si>
  <si>
    <t>Delta</t>
  </si>
  <si>
    <t>Uncontested Votes</t>
  </si>
  <si>
    <t>Uncontested Races</t>
  </si>
  <si>
    <t>District</t>
  </si>
  <si>
    <t>n/a</t>
  </si>
  <si>
    <t>1st</t>
  </si>
  <si>
    <t>6th</t>
  </si>
  <si>
    <t>7th</t>
  </si>
  <si>
    <t>2nd</t>
  </si>
  <si>
    <t>3rd</t>
  </si>
  <si>
    <t>4th</t>
  </si>
  <si>
    <t>Votes not reported.</t>
  </si>
  <si>
    <t>18th</t>
  </si>
  <si>
    <t>19th</t>
  </si>
  <si>
    <t>22nd</t>
  </si>
  <si>
    <t>28th</t>
  </si>
  <si>
    <t>30th</t>
  </si>
  <si>
    <t>31st</t>
  </si>
  <si>
    <t>32nd</t>
  </si>
  <si>
    <t>37th</t>
  </si>
  <si>
    <t>38th</t>
  </si>
  <si>
    <t>17th</t>
  </si>
  <si>
    <t>20th</t>
  </si>
  <si>
    <t>5th</t>
  </si>
  <si>
    <t>8th</t>
  </si>
  <si>
    <t>9th</t>
  </si>
  <si>
    <t>10th</t>
  </si>
  <si>
    <t>14th</t>
  </si>
  <si>
    <t>11th</t>
  </si>
  <si>
    <t>16th</t>
  </si>
  <si>
    <t>21st</t>
  </si>
  <si>
    <t>Grand Total</t>
  </si>
  <si>
    <t>Sum of TOT1</t>
  </si>
  <si>
    <t>Sum of DEM2</t>
  </si>
  <si>
    <t>Sum of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</si>
</sst>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3" fontId="0" fillId="0" borderId="0" xfId="0" applyNumberFormat="1"/>
    <xf numFmtId="0" fontId="0" fillId="0" borderId="0" xfId="0" applyFill="1"/>
    <xf numFmtId="0" fontId="1" fillId="0" borderId="0" xfId="0" applyFont="1"/>
    <xf numFmtId="0" fontId="4" fillId="2" borderId="0" xfId="0" applyFont="1" applyFill="1"/>
    <xf numFmtId="3" fontId="4" fillId="2" borderId="0" xfId="0" applyNumberFormat="1" applyFont="1" applyFill="1"/>
    <xf numFmtId="3" fontId="3" fillId="3" borderId="1" xfId="0" applyNumberFormat="1" applyFont="1" applyFill="1" applyBorder="1" applyProtection="1">
      <protection locked="0"/>
    </xf>
    <xf numFmtId="3" fontId="3" fillId="3" borderId="0" xfId="0" applyNumberFormat="1" applyFont="1" applyFill="1" applyBorder="1" applyAlignment="1" applyProtection="1">
      <alignment horizontal="center"/>
      <protection locked="0"/>
    </xf>
    <xf numFmtId="3" fontId="3" fillId="3" borderId="0" xfId="0" applyNumberFormat="1" applyFont="1" applyFill="1" applyBorder="1" applyProtection="1">
      <protection locked="0"/>
    </xf>
    <xf numFmtId="3" fontId="4" fillId="3" borderId="2" xfId="0" applyNumberFormat="1" applyFont="1" applyFill="1" applyBorder="1" applyProtection="1">
      <protection locked="0"/>
    </xf>
    <xf numFmtId="0" fontId="4" fillId="2" borderId="1" xfId="0" applyFont="1" applyFill="1" applyBorder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0" fontId="4" fillId="2" borderId="1" xfId="0" applyFont="1" applyFill="1" applyBorder="1"/>
    <xf numFmtId="0" fontId="4" fillId="0" borderId="0" xfId="0" applyFont="1" applyFill="1"/>
    <xf numFmtId="0" fontId="4" fillId="2" borderId="0" xfId="0" applyFont="1" applyFill="1" applyBorder="1"/>
    <xf numFmtId="0" fontId="5" fillId="2" borderId="0" xfId="0" applyFont="1" applyFill="1"/>
    <xf numFmtId="3" fontId="4" fillId="2" borderId="0" xfId="0" applyNumberFormat="1" applyFont="1" applyFill="1" applyBorder="1"/>
    <xf numFmtId="0" fontId="3" fillId="0" borderId="0" xfId="0" applyFont="1" applyFill="1" applyBorder="1"/>
    <xf numFmtId="3" fontId="0" fillId="0" borderId="1" xfId="0" applyNumberFormat="1" applyBorder="1"/>
    <xf numFmtId="3" fontId="2" fillId="0" borderId="0" xfId="0" applyNumberFormat="1" applyFont="1"/>
    <xf numFmtId="3" fontId="0" fillId="0" borderId="2" xfId="0" applyNumberFormat="1" applyBorder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Fill="1"/>
    <xf numFmtId="3" fontId="0" fillId="0" borderId="0" xfId="0" applyNumberFormat="1" applyBorder="1"/>
    <xf numFmtId="0" fontId="1" fillId="0" borderId="3" xfId="0" applyFont="1" applyFill="1" applyBorder="1"/>
    <xf numFmtId="3" fontId="1" fillId="0" borderId="4" xfId="0" applyNumberFormat="1" applyFont="1" applyFill="1" applyBorder="1"/>
    <xf numFmtId="3" fontId="1" fillId="0" borderId="3" xfId="0" applyNumberFormat="1" applyFont="1" applyFill="1" applyBorder="1"/>
    <xf numFmtId="3" fontId="1" fillId="0" borderId="5" xfId="0" applyNumberFormat="1" applyFont="1" applyFill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 applyBorder="1"/>
    <xf numFmtId="0" fontId="0" fillId="0" borderId="3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0" fillId="0" borderId="4" xfId="0" applyBorder="1"/>
    <xf numFmtId="0" fontId="0" fillId="0" borderId="3" xfId="0" applyFont="1" applyBorder="1"/>
    <xf numFmtId="0" fontId="4" fillId="2" borderId="0" xfId="0" applyFont="1" applyFill="1" applyProtection="1"/>
    <xf numFmtId="0" fontId="4" fillId="2" borderId="1" xfId="0" applyFont="1" applyFill="1" applyBorder="1" applyProtection="1"/>
    <xf numFmtId="3" fontId="5" fillId="2" borderId="0" xfId="0" applyNumberFormat="1" applyFont="1" applyFill="1" applyProtection="1"/>
    <xf numFmtId="3" fontId="4" fillId="2" borderId="0" xfId="0" applyNumberFormat="1" applyFont="1" applyFill="1" applyProtection="1"/>
    <xf numFmtId="0" fontId="4" fillId="2" borderId="1" xfId="0" applyFont="1" applyFill="1" applyBorder="1" applyAlignment="1" applyProtection="1"/>
    <xf numFmtId="0" fontId="4" fillId="2" borderId="0" xfId="0" applyFont="1" applyFill="1" applyAlignment="1" applyProtection="1"/>
    <xf numFmtId="0" fontId="4" fillId="2" borderId="0" xfId="0" applyFont="1" applyFill="1" applyBorder="1" applyProtection="1"/>
    <xf numFmtId="0" fontId="5" fillId="2" borderId="0" xfId="0" applyFont="1" applyFill="1" applyProtection="1"/>
    <xf numFmtId="3" fontId="4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2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1" fillId="0" borderId="4" xfId="0" applyNumberFormat="1" applyFont="1" applyBorder="1"/>
    <xf numFmtId="3" fontId="1" fillId="0" borderId="3" xfId="0" applyNumberFormat="1" applyFont="1" applyBorder="1"/>
    <xf numFmtId="9" fontId="0" fillId="0" borderId="1" xfId="0" applyNumberFormat="1" applyBorder="1"/>
    <xf numFmtId="0" fontId="2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4" fillId="2" borderId="1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 applyProtection="1">
      <alignment horizontal="center"/>
    </xf>
    <xf numFmtId="3" fontId="4" fillId="2" borderId="1" xfId="0" applyNumberFormat="1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0" fillId="4" borderId="1" xfId="0" applyFill="1" applyBorder="1" applyProtection="1"/>
    <xf numFmtId="3" fontId="0" fillId="4" borderId="1" xfId="0" applyNumberFormat="1" applyFill="1" applyBorder="1" applyProtection="1"/>
    <xf numFmtId="3" fontId="0" fillId="4" borderId="0" xfId="0" applyNumberFormat="1" applyFill="1" applyBorder="1" applyProtection="1"/>
    <xf numFmtId="3" fontId="2" fillId="4" borderId="0" xfId="0" applyNumberFormat="1" applyFont="1" applyFill="1" applyBorder="1" applyProtection="1"/>
    <xf numFmtId="0" fontId="0" fillId="4" borderId="1" xfId="0" applyFont="1" applyFill="1" applyBorder="1" applyProtection="1"/>
    <xf numFmtId="0" fontId="0" fillId="4" borderId="0" xfId="0" applyFont="1" applyFill="1" applyBorder="1" applyProtection="1"/>
    <xf numFmtId="0" fontId="0" fillId="4" borderId="1" xfId="0" applyFill="1" applyBorder="1"/>
    <xf numFmtId="0" fontId="0" fillId="4" borderId="0" xfId="0" applyFill="1" applyBorder="1"/>
    <xf numFmtId="0" fontId="0" fillId="0" borderId="0" xfId="0" pivotButton="1"/>
    <xf numFmtId="0" fontId="0" fillId="0" borderId="0" xfId="0" applyNumberFormat="1"/>
    <xf numFmtId="3" fontId="0" fillId="0" borderId="1" xfId="0" applyNumberFormat="1" applyFill="1" applyBorder="1"/>
    <xf numFmtId="3" fontId="0" fillId="0" borderId="0" xfId="0" applyNumberFormat="1" applyFill="1" applyBorder="1"/>
    <xf numFmtId="3" fontId="0" fillId="5" borderId="2" xfId="0" applyNumberFormat="1" applyFill="1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72881712959" createdVersion="4" refreshedVersion="4" minRefreshableVersion="3" recordCount="85" xr:uid="{00000000-000A-0000-FFFF-FFFF27000000}">
  <cacheSource type="worksheet">
    <worksheetSource ref="A2:J87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DEM1" numFmtId="3">
      <sharedItems containsString="0" containsBlank="1" containsNumber="1" containsInteger="1" minValue="0" maxValue="275143"/>
    </cacheField>
    <cacheField name="REP1" numFmtId="3">
      <sharedItems containsString="0" containsBlank="1" containsNumber="1" containsInteger="1" minValue="0" maxValue="280902"/>
    </cacheField>
    <cacheField name="OTH1" numFmtId="3">
      <sharedItems containsString="0" containsBlank="1" containsNumber="1" containsInteger="1" minValue="0" maxValue="96973"/>
    </cacheField>
    <cacheField name="TOT1" numFmtId="3">
      <sharedItems containsString="0" containsBlank="1" containsNumber="1" containsInteger="1" minValue="0" maxValue="363751" count="53">
        <n v="214367"/>
        <n v="287237"/>
        <n v="231701"/>
        <n v="0"/>
        <m/>
        <n v="277366"/>
        <n v="274046"/>
        <n v="235781"/>
        <n v="130192"/>
        <n v="182101"/>
        <n v="224549"/>
        <n v="137621"/>
        <n v="242792"/>
        <n v="110955"/>
        <n v="130150"/>
        <n v="175252"/>
        <n v="159324"/>
        <n v="261799"/>
        <n v="224694"/>
        <n v="231474"/>
        <n v="221478"/>
        <n v="210468"/>
        <n v="306820"/>
        <n v="303315"/>
        <n v="302397"/>
        <n v="244013"/>
        <n v="317420"/>
        <n v="363751"/>
        <n v="246588"/>
        <n v="279277"/>
        <n v="171793"/>
        <n v="210336"/>
        <n v="203070"/>
        <n v="332248"/>
        <n v="334146"/>
        <n v="265540"/>
        <n v="261028"/>
        <n v="180519"/>
        <n v="226282"/>
        <n v="215826"/>
        <n v="196914"/>
        <n v="194861"/>
        <n v="153628"/>
        <n v="214676"/>
        <n v="191293"/>
        <n v="158723"/>
        <n v="304350"/>
        <n v="298151"/>
        <n v="247288"/>
        <n v="213570"/>
        <n v="187864"/>
        <n v="254179"/>
        <n v="345899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s v="1st"/>
    <n v="0"/>
    <n v="210660"/>
    <n v="3707"/>
    <x v="0"/>
    <x v="0"/>
    <x v="0"/>
    <n v="0"/>
  </r>
  <r>
    <x v="0"/>
    <x v="0"/>
    <s v="6th"/>
    <n v="0"/>
    <n v="280902"/>
    <n v="6335"/>
    <x v="1"/>
    <x v="0"/>
    <x v="0"/>
    <n v="0"/>
  </r>
  <r>
    <x v="0"/>
    <x v="0"/>
    <s v="7th"/>
    <n v="228518"/>
    <n v="0"/>
    <n v="3183"/>
    <x v="2"/>
    <x v="1"/>
    <x v="1"/>
    <n v="0"/>
  </r>
  <r>
    <x v="1"/>
    <x v="1"/>
    <s v="n/a"/>
    <n v="0"/>
    <n v="0"/>
    <n v="0"/>
    <x v="3"/>
    <x v="0"/>
    <x v="1"/>
    <n v="0"/>
  </r>
  <r>
    <x v="2"/>
    <x v="2"/>
    <s v="n/a"/>
    <n v="0"/>
    <n v="0"/>
    <n v="0"/>
    <x v="3"/>
    <x v="0"/>
    <x v="1"/>
    <n v="0"/>
  </r>
  <r>
    <x v="3"/>
    <x v="3"/>
    <s v="1st"/>
    <m/>
    <m/>
    <m/>
    <x v="4"/>
    <x v="1"/>
    <x v="1"/>
    <n v="0"/>
  </r>
  <r>
    <x v="3"/>
    <x v="3"/>
    <s v="2nd"/>
    <n v="212303"/>
    <n v="0"/>
    <n v="65063"/>
    <x v="5"/>
    <x v="1"/>
    <x v="1"/>
    <n v="0"/>
  </r>
  <r>
    <x v="3"/>
    <x v="3"/>
    <s v="3rd"/>
    <n v="0"/>
    <n v="215196"/>
    <n v="58850"/>
    <x v="6"/>
    <x v="0"/>
    <x v="0"/>
    <n v="0"/>
  </r>
  <r>
    <x v="3"/>
    <x v="3"/>
    <s v="4th"/>
    <n v="203178"/>
    <n v="0"/>
    <n v="32603"/>
    <x v="7"/>
    <x v="1"/>
    <x v="1"/>
    <n v="0"/>
  </r>
  <r>
    <x v="4"/>
    <x v="4"/>
    <s v="18th"/>
    <n v="130192"/>
    <n v="0"/>
    <n v="0"/>
    <x v="8"/>
    <x v="1"/>
    <x v="1"/>
    <n v="0"/>
  </r>
  <r>
    <x v="4"/>
    <x v="4"/>
    <s v="19th"/>
    <n v="0"/>
    <n v="179245"/>
    <n v="2856"/>
    <x v="9"/>
    <x v="0"/>
    <x v="0"/>
    <n v="0"/>
  </r>
  <r>
    <x v="4"/>
    <x v="4"/>
    <s v="22nd"/>
    <n v="0"/>
    <n v="224549"/>
    <n v="0"/>
    <x v="10"/>
    <x v="0"/>
    <x v="0"/>
    <n v="0"/>
  </r>
  <r>
    <x v="4"/>
    <x v="4"/>
    <s v="28th"/>
    <n v="137471"/>
    <n v="0"/>
    <n v="150"/>
    <x v="11"/>
    <x v="1"/>
    <x v="1"/>
    <n v="0"/>
  </r>
  <r>
    <x v="4"/>
    <x v="4"/>
    <s v="30th"/>
    <n v="242792"/>
    <n v="0"/>
    <n v="0"/>
    <x v="12"/>
    <x v="1"/>
    <x v="1"/>
    <n v="0"/>
  </r>
  <r>
    <x v="4"/>
    <x v="4"/>
    <s v="31st"/>
    <n v="110955"/>
    <n v="0"/>
    <n v="0"/>
    <x v="13"/>
    <x v="1"/>
    <x v="1"/>
    <n v="0"/>
  </r>
  <r>
    <x v="4"/>
    <x v="4"/>
    <s v="32nd"/>
    <n v="130142"/>
    <n v="0"/>
    <n v="8"/>
    <x v="14"/>
    <x v="1"/>
    <x v="1"/>
    <n v="0"/>
  </r>
  <r>
    <x v="4"/>
    <x v="4"/>
    <s v="37th"/>
    <n v="131342"/>
    <n v="0"/>
    <n v="43910"/>
    <x v="15"/>
    <x v="1"/>
    <x v="1"/>
    <n v="0"/>
  </r>
  <r>
    <x v="4"/>
    <x v="4"/>
    <s v="38th"/>
    <n v="130211"/>
    <n v="0"/>
    <n v="29113"/>
    <x v="16"/>
    <x v="1"/>
    <x v="1"/>
    <n v="0"/>
  </r>
  <r>
    <x v="5"/>
    <x v="5"/>
    <s v="n/a"/>
    <n v="0"/>
    <n v="0"/>
    <n v="0"/>
    <x v="3"/>
    <x v="0"/>
    <x v="1"/>
    <n v="0"/>
  </r>
  <r>
    <x v="6"/>
    <x v="6"/>
    <s v="n/a"/>
    <n v="0"/>
    <n v="0"/>
    <n v="0"/>
    <x v="3"/>
    <x v="0"/>
    <x v="1"/>
    <n v="0"/>
  </r>
  <r>
    <x v="7"/>
    <x v="7"/>
    <s v="n/a"/>
    <n v="0"/>
    <n v="0"/>
    <n v="0"/>
    <x v="3"/>
    <x v="0"/>
    <x v="1"/>
    <n v="0"/>
  </r>
  <r>
    <x v="8"/>
    <x v="8"/>
    <s v="3rd"/>
    <m/>
    <m/>
    <m/>
    <x v="4"/>
    <x v="1"/>
    <x v="1"/>
    <n v="0"/>
  </r>
  <r>
    <x v="8"/>
    <x v="8"/>
    <s v="17th"/>
    <m/>
    <m/>
    <m/>
    <x v="4"/>
    <x v="1"/>
    <x v="1"/>
    <n v="0"/>
  </r>
  <r>
    <x v="8"/>
    <x v="8"/>
    <s v="20th"/>
    <n v="202832"/>
    <n v="0"/>
    <n v="58967"/>
    <x v="17"/>
    <x v="1"/>
    <x v="1"/>
    <n v="0"/>
  </r>
  <r>
    <x v="9"/>
    <x v="9"/>
    <s v="4th"/>
    <n v="224494"/>
    <n v="0"/>
    <n v="200"/>
    <x v="18"/>
    <x v="1"/>
    <x v="1"/>
    <n v="0"/>
  </r>
  <r>
    <x v="9"/>
    <x v="9"/>
    <s v="5th"/>
    <n v="231368"/>
    <n v="0"/>
    <n v="106"/>
    <x v="19"/>
    <x v="1"/>
    <x v="1"/>
    <n v="0"/>
  </r>
  <r>
    <x v="10"/>
    <x v="10"/>
    <s v="n/a"/>
    <n v="0"/>
    <n v="0"/>
    <n v="0"/>
    <x v="3"/>
    <x v="0"/>
    <x v="1"/>
    <n v="0"/>
  </r>
  <r>
    <x v="11"/>
    <x v="11"/>
    <s v="n/a"/>
    <n v="0"/>
    <n v="0"/>
    <n v="0"/>
    <x v="3"/>
    <x v="0"/>
    <x v="1"/>
    <n v="0"/>
  </r>
  <r>
    <x v="12"/>
    <x v="12"/>
    <s v="17th"/>
    <n v="220961"/>
    <n v="0"/>
    <n v="517"/>
    <x v="20"/>
    <x v="1"/>
    <x v="1"/>
    <n v="0"/>
  </r>
  <r>
    <x v="13"/>
    <x v="13"/>
    <s v="n/a"/>
    <n v="0"/>
    <n v="0"/>
    <n v="0"/>
    <x v="3"/>
    <x v="0"/>
    <x v="1"/>
    <n v="0"/>
  </r>
  <r>
    <x v="14"/>
    <x v="14"/>
    <s v="n/a"/>
    <n v="0"/>
    <n v="0"/>
    <n v="0"/>
    <x v="3"/>
    <x v="0"/>
    <x v="1"/>
    <n v="0"/>
  </r>
  <r>
    <x v="15"/>
    <x v="15"/>
    <s v="n/a"/>
    <n v="0"/>
    <n v="0"/>
    <n v="0"/>
    <x v="3"/>
    <x v="0"/>
    <x v="1"/>
    <n v="0"/>
  </r>
  <r>
    <x v="16"/>
    <x v="16"/>
    <s v="5th"/>
    <n v="0"/>
    <n v="177024"/>
    <n v="33444"/>
    <x v="21"/>
    <x v="0"/>
    <x v="0"/>
    <n v="0"/>
  </r>
  <r>
    <x v="17"/>
    <x v="17"/>
    <s v="3rd"/>
    <m/>
    <m/>
    <m/>
    <x v="4"/>
    <x v="1"/>
    <x v="1"/>
    <n v="0"/>
  </r>
  <r>
    <x v="17"/>
    <x v="17"/>
    <s v="5th"/>
    <m/>
    <m/>
    <m/>
    <x v="4"/>
    <x v="0"/>
    <x v="0"/>
    <n v="0"/>
  </r>
  <r>
    <x v="18"/>
    <x v="18"/>
    <s v="n/a"/>
    <n v="0"/>
    <n v="0"/>
    <n v="0"/>
    <x v="3"/>
    <x v="0"/>
    <x v="1"/>
    <n v="0"/>
  </r>
  <r>
    <x v="19"/>
    <x v="19"/>
    <s v="n/a"/>
    <n v="0"/>
    <n v="0"/>
    <n v="0"/>
    <x v="3"/>
    <x v="0"/>
    <x v="1"/>
    <n v="0"/>
  </r>
  <r>
    <x v="20"/>
    <x v="20"/>
    <s v="2nd"/>
    <n v="234369"/>
    <n v="0"/>
    <n v="72451"/>
    <x v="22"/>
    <x v="1"/>
    <x v="1"/>
    <n v="0"/>
  </r>
  <r>
    <x v="20"/>
    <x v="20"/>
    <s v="3rd"/>
    <n v="227619"/>
    <n v="0"/>
    <n v="75696"/>
    <x v="23"/>
    <x v="1"/>
    <x v="1"/>
    <n v="0"/>
  </r>
  <r>
    <x v="20"/>
    <x v="20"/>
    <s v="5th"/>
    <n v="225947"/>
    <n v="0"/>
    <n v="76450"/>
    <x v="24"/>
    <x v="1"/>
    <x v="1"/>
    <n v="0"/>
  </r>
  <r>
    <x v="20"/>
    <x v="20"/>
    <s v="8th"/>
    <n v="185530"/>
    <n v="0"/>
    <n v="58483"/>
    <x v="25"/>
    <x v="1"/>
    <x v="1"/>
    <n v="0"/>
  </r>
  <r>
    <x v="20"/>
    <x v="20"/>
    <s v="9th"/>
    <n v="242166"/>
    <n v="0"/>
    <n v="75254"/>
    <x v="26"/>
    <x v="1"/>
    <x v="1"/>
    <n v="0"/>
  </r>
  <r>
    <x v="20"/>
    <x v="20"/>
    <s v="10th"/>
    <n v="272899"/>
    <n v="0"/>
    <n v="90852"/>
    <x v="27"/>
    <x v="1"/>
    <x v="1"/>
    <n v="0"/>
  </r>
  <r>
    <x v="21"/>
    <x v="21"/>
    <s v="14th"/>
    <n v="227841"/>
    <n v="0"/>
    <n v="18747"/>
    <x v="28"/>
    <x v="1"/>
    <x v="1"/>
    <n v="0"/>
  </r>
  <r>
    <x v="22"/>
    <x v="22"/>
    <s v="n/a"/>
    <n v="0"/>
    <n v="0"/>
    <n v="0"/>
    <x v="3"/>
    <x v="0"/>
    <x v="1"/>
    <n v="0"/>
  </r>
  <r>
    <x v="23"/>
    <x v="23"/>
    <s v="n/a"/>
    <n v="0"/>
    <n v="0"/>
    <n v="0"/>
    <x v="3"/>
    <x v="0"/>
    <x v="1"/>
    <n v="0"/>
  </r>
  <r>
    <x v="24"/>
    <x v="24"/>
    <s v="1st"/>
    <n v="242570"/>
    <n v="0"/>
    <n v="36707"/>
    <x v="29"/>
    <x v="1"/>
    <x v="1"/>
    <n v="0"/>
  </r>
  <r>
    <x v="25"/>
    <x v="25"/>
    <s v="n/a"/>
    <n v="0"/>
    <n v="0"/>
    <n v="0"/>
    <x v="3"/>
    <x v="0"/>
    <x v="1"/>
    <n v="0"/>
  </r>
  <r>
    <x v="26"/>
    <x v="26"/>
    <s v="n/a"/>
    <n v="0"/>
    <n v="0"/>
    <n v="0"/>
    <x v="3"/>
    <x v="0"/>
    <x v="1"/>
    <n v="0"/>
  </r>
  <r>
    <x v="27"/>
    <x v="27"/>
    <s v="n/a"/>
    <n v="0"/>
    <n v="0"/>
    <n v="0"/>
    <x v="3"/>
    <x v="0"/>
    <x v="1"/>
    <n v="0"/>
  </r>
  <r>
    <x v="28"/>
    <x v="28"/>
    <s v="n/a"/>
    <n v="0"/>
    <n v="0"/>
    <n v="0"/>
    <x v="3"/>
    <x v="0"/>
    <x v="1"/>
    <n v="0"/>
  </r>
  <r>
    <x v="29"/>
    <x v="29"/>
    <s v="10th"/>
    <n v="169945"/>
    <n v="0"/>
    <n v="1848"/>
    <x v="30"/>
    <x v="1"/>
    <x v="1"/>
    <n v="0"/>
  </r>
  <r>
    <x v="30"/>
    <x v="30"/>
    <s v="n/a"/>
    <n v="0"/>
    <n v="0"/>
    <n v="0"/>
    <x v="3"/>
    <x v="0"/>
    <x v="1"/>
    <n v="0"/>
  </r>
  <r>
    <x v="31"/>
    <x v="31"/>
    <s v="6th"/>
    <n v="141180"/>
    <n v="0"/>
    <n v="69156"/>
    <x v="31"/>
    <x v="1"/>
    <x v="1"/>
    <n v="0"/>
  </r>
  <r>
    <x v="31"/>
    <x v="31"/>
    <s v="9th"/>
    <n v="106097"/>
    <n v="0"/>
    <n v="96973"/>
    <x v="32"/>
    <x v="1"/>
    <x v="1"/>
    <n v="0"/>
  </r>
  <r>
    <x v="32"/>
    <x v="32"/>
    <s v="n/a"/>
    <n v="0"/>
    <n v="0"/>
    <n v="0"/>
    <x v="3"/>
    <x v="0"/>
    <x v="1"/>
    <n v="0"/>
  </r>
  <r>
    <x v="33"/>
    <x v="33"/>
    <s v="n/a"/>
    <n v="0"/>
    <n v="0"/>
    <n v="0"/>
    <x v="3"/>
    <x v="0"/>
    <x v="1"/>
    <n v="0"/>
  </r>
  <r>
    <x v="34"/>
    <x v="34"/>
    <s v="n/a"/>
    <n v="0"/>
    <n v="0"/>
    <n v="0"/>
    <x v="3"/>
    <x v="0"/>
    <x v="1"/>
    <n v="0"/>
  </r>
  <r>
    <x v="35"/>
    <x v="35"/>
    <s v="n/a"/>
    <n v="0"/>
    <n v="0"/>
    <n v="0"/>
    <x v="3"/>
    <x v="0"/>
    <x v="1"/>
    <n v="0"/>
  </r>
  <r>
    <x v="36"/>
    <x v="36"/>
    <s v="1st"/>
    <n v="237567"/>
    <n v="0"/>
    <n v="94681"/>
    <x v="33"/>
    <x v="1"/>
    <x v="1"/>
    <n v="0"/>
  </r>
  <r>
    <x v="36"/>
    <x v="36"/>
    <s v="4th"/>
    <n v="275143"/>
    <n v="0"/>
    <n v="59003"/>
    <x v="34"/>
    <x v="1"/>
    <x v="1"/>
    <n v="0"/>
  </r>
  <r>
    <x v="37"/>
    <x v="37"/>
    <s v="14th"/>
    <n v="242326"/>
    <n v="0"/>
    <n v="23214"/>
    <x v="35"/>
    <x v="1"/>
    <x v="1"/>
    <n v="0"/>
  </r>
  <r>
    <x v="38"/>
    <x v="38"/>
    <s v="n/a"/>
    <n v="0"/>
    <n v="0"/>
    <n v="0"/>
    <x v="3"/>
    <x v="0"/>
    <x v="1"/>
    <n v="0"/>
  </r>
  <r>
    <x v="39"/>
    <x v="39"/>
    <s v="n/a"/>
    <n v="0"/>
    <n v="0"/>
    <n v="0"/>
    <x v="3"/>
    <x v="0"/>
    <x v="1"/>
    <n v="0"/>
  </r>
  <r>
    <x v="40"/>
    <x v="40"/>
    <s v="n/a"/>
    <n v="0"/>
    <n v="0"/>
    <n v="0"/>
    <x v="3"/>
    <x v="0"/>
    <x v="1"/>
    <n v="0"/>
  </r>
  <r>
    <x v="41"/>
    <x v="41"/>
    <s v="6th"/>
    <n v="194264"/>
    <n v="0"/>
    <n v="66764"/>
    <x v="36"/>
    <x v="1"/>
    <x v="1"/>
    <n v="0"/>
  </r>
  <r>
    <x v="41"/>
    <x v="41"/>
    <s v="8th"/>
    <n v="180465"/>
    <n v="0"/>
    <n v="54"/>
    <x v="37"/>
    <x v="1"/>
    <x v="1"/>
    <n v="0"/>
  </r>
  <r>
    <x v="41"/>
    <x v="41"/>
    <s v="9th"/>
    <n v="198798"/>
    <n v="0"/>
    <n v="27484"/>
    <x v="38"/>
    <x v="1"/>
    <x v="1"/>
    <n v="0"/>
  </r>
  <r>
    <x v="42"/>
    <x v="42"/>
    <s v="1st"/>
    <n v="0"/>
    <n v="189012"/>
    <n v="26814"/>
    <x v="39"/>
    <x v="0"/>
    <x v="0"/>
    <n v="0"/>
  </r>
  <r>
    <x v="42"/>
    <x v="42"/>
    <s v="2nd"/>
    <n v="0"/>
    <n v="175101"/>
    <n v="21813"/>
    <x v="40"/>
    <x v="0"/>
    <x v="0"/>
    <n v="0"/>
  </r>
  <r>
    <x v="42"/>
    <x v="42"/>
    <s v="5th"/>
    <n v="0"/>
    <n v="162894"/>
    <n v="31967"/>
    <x v="41"/>
    <x v="0"/>
    <x v="0"/>
    <n v="0"/>
  </r>
  <r>
    <x v="42"/>
    <x v="42"/>
    <s v="9th"/>
    <n v="143868"/>
    <n v="0"/>
    <n v="9760"/>
    <x v="42"/>
    <x v="1"/>
    <x v="1"/>
    <n v="0"/>
  </r>
  <r>
    <x v="42"/>
    <x v="42"/>
    <s v="11th"/>
    <n v="0"/>
    <n v="189625"/>
    <n v="25051"/>
    <x v="43"/>
    <x v="0"/>
    <x v="0"/>
    <n v="0"/>
  </r>
  <r>
    <x v="42"/>
    <x v="42"/>
    <s v="14th"/>
    <n v="0"/>
    <n v="191293"/>
    <n v="0"/>
    <x v="44"/>
    <x v="0"/>
    <x v="0"/>
    <n v="0"/>
  </r>
  <r>
    <x v="42"/>
    <x v="42"/>
    <s v="16th"/>
    <n v="130375"/>
    <n v="0"/>
    <n v="28348"/>
    <x v="45"/>
    <x v="1"/>
    <x v="1"/>
    <n v="0"/>
  </r>
  <r>
    <x v="42"/>
    <x v="42"/>
    <s v="21st"/>
    <n v="0"/>
    <n v="243471"/>
    <n v="60879"/>
    <x v="46"/>
    <x v="0"/>
    <x v="0"/>
    <n v="0"/>
  </r>
  <r>
    <x v="43"/>
    <x v="43"/>
    <s v="n/a"/>
    <n v="0"/>
    <n v="0"/>
    <n v="0"/>
    <x v="3"/>
    <x v="0"/>
    <x v="1"/>
    <n v="0"/>
  </r>
  <r>
    <x v="44"/>
    <x v="44"/>
    <s v="AL"/>
    <n v="248203"/>
    <n v="0"/>
    <n v="49948"/>
    <x v="47"/>
    <x v="1"/>
    <x v="1"/>
    <n v="0"/>
  </r>
  <r>
    <x v="45"/>
    <x v="45"/>
    <s v="3rd"/>
    <n v="239911"/>
    <n v="0"/>
    <n v="7377"/>
    <x v="48"/>
    <x v="1"/>
    <x v="1"/>
    <n v="0"/>
  </r>
  <r>
    <x v="45"/>
    <x v="45"/>
    <s v="9th"/>
    <n v="207306"/>
    <n v="0"/>
    <n v="6264"/>
    <x v="49"/>
    <x v="1"/>
    <x v="1"/>
    <n v="0"/>
  </r>
  <r>
    <x v="46"/>
    <x v="46"/>
    <s v="n/a"/>
    <n v="0"/>
    <n v="0"/>
    <n v="0"/>
    <x v="3"/>
    <x v="0"/>
    <x v="1"/>
    <n v="0"/>
  </r>
  <r>
    <x v="47"/>
    <x v="47"/>
    <s v="1st"/>
    <n v="187734"/>
    <n v="0"/>
    <n v="130"/>
    <x v="50"/>
    <x v="1"/>
    <x v="1"/>
    <n v="0"/>
  </r>
  <r>
    <x v="48"/>
    <x v="48"/>
    <s v="4th"/>
    <n v="222728"/>
    <n v="0"/>
    <n v="31451"/>
    <x v="51"/>
    <x v="1"/>
    <x v="1"/>
    <n v="0"/>
  </r>
  <r>
    <x v="48"/>
    <x v="48"/>
    <s v="5th"/>
    <n v="0"/>
    <n v="275271"/>
    <n v="70628"/>
    <x v="52"/>
    <x v="0"/>
    <x v="0"/>
    <n v="0"/>
  </r>
  <r>
    <x v="49"/>
    <x v="49"/>
    <s v="n/a"/>
    <n v="0"/>
    <n v="0"/>
    <n v="0"/>
    <x v="3"/>
    <x v="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4">
        <item x="3"/>
        <item x="13"/>
        <item x="14"/>
        <item x="8"/>
        <item x="11"/>
        <item x="42"/>
        <item x="45"/>
        <item x="16"/>
        <item x="30"/>
        <item x="15"/>
        <item x="37"/>
        <item x="9"/>
        <item x="50"/>
        <item x="44"/>
        <item x="41"/>
        <item x="40"/>
        <item x="32"/>
        <item x="31"/>
        <item x="21"/>
        <item x="49"/>
        <item x="0"/>
        <item x="43"/>
        <item x="39"/>
        <item x="20"/>
        <item x="10"/>
        <item x="18"/>
        <item x="38"/>
        <item x="19"/>
        <item x="2"/>
        <item x="7"/>
        <item x="12"/>
        <item x="25"/>
        <item x="28"/>
        <item x="48"/>
        <item x="51"/>
        <item x="36"/>
        <item x="17"/>
        <item x="35"/>
        <item x="6"/>
        <item x="5"/>
        <item x="29"/>
        <item x="1"/>
        <item x="47"/>
        <item x="24"/>
        <item x="23"/>
        <item x="46"/>
        <item x="22"/>
        <item x="26"/>
        <item x="33"/>
        <item x="34"/>
        <item x="52"/>
        <item x="27"/>
        <item x="4"/>
        <item t="default"/>
      </items>
    </pivotField>
    <pivotField dataField="1" compact="0" outline="0" showAll="0">
      <items count="3">
        <item x="0"/>
        <item x="1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DEM2" fld="7" baseField="0" baseItem="0"/>
    <dataField name="Sum of REP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J6" sqref="J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9"/>
    <col min="4" max="4" width="10.83203125" style="27"/>
    <col min="5" max="5" width="10.83203125" style="1"/>
    <col min="6" max="6" width="12.1640625" style="1" customWidth="1"/>
    <col min="7" max="7" width="10.83203125" style="19" customWidth="1"/>
    <col min="8" max="9" width="10.83203125" style="27" customWidth="1"/>
    <col min="10" max="10" width="10.83203125" style="21" customWidth="1"/>
    <col min="11" max="11" width="5.83203125" style="23" customWidth="1"/>
    <col min="12" max="12" width="5.83203125" customWidth="1"/>
    <col min="13" max="13" width="5.83203125" style="22" customWidth="1"/>
    <col min="14" max="14" width="5.83203125" customWidth="1"/>
    <col min="15" max="15" width="26" style="23" customWidth="1"/>
  </cols>
  <sheetData>
    <row r="1" spans="1:16" s="14" customFormat="1" x14ac:dyDescent="0.2">
      <c r="A1" s="4"/>
      <c r="B1" s="4" t="s">
        <v>1</v>
      </c>
      <c r="C1" s="64"/>
      <c r="D1" s="65" t="s">
        <v>2</v>
      </c>
      <c r="E1" s="5"/>
      <c r="F1" s="5"/>
      <c r="G1" s="6"/>
      <c r="H1" s="7" t="s">
        <v>3</v>
      </c>
      <c r="I1" s="7"/>
      <c r="J1" s="9" t="s">
        <v>4</v>
      </c>
      <c r="K1" s="10"/>
      <c r="L1" s="11" t="s">
        <v>5</v>
      </c>
      <c r="M1" s="12"/>
      <c r="N1" s="12"/>
      <c r="O1" s="13"/>
    </row>
    <row r="2" spans="1:16" s="18" customFormat="1" x14ac:dyDescent="0.2">
      <c r="A2" s="15" t="s">
        <v>6</v>
      </c>
      <c r="B2" s="15" t="s">
        <v>7</v>
      </c>
      <c r="C2" s="13" t="s">
        <v>9</v>
      </c>
      <c r="D2" s="15" t="s">
        <v>8</v>
      </c>
      <c r="E2" s="16" t="s">
        <v>10</v>
      </c>
      <c r="F2" s="17" t="s">
        <v>11</v>
      </c>
      <c r="G2" s="6" t="s">
        <v>12</v>
      </c>
      <c r="H2" s="8" t="s">
        <v>14</v>
      </c>
      <c r="I2" s="8" t="s">
        <v>13</v>
      </c>
      <c r="J2" s="9" t="s">
        <v>15</v>
      </c>
      <c r="K2" s="13" t="s">
        <v>17</v>
      </c>
      <c r="L2" s="4" t="s">
        <v>16</v>
      </c>
      <c r="M2" s="4" t="s">
        <v>18</v>
      </c>
      <c r="N2" s="4" t="s">
        <v>19</v>
      </c>
      <c r="O2" s="13" t="s">
        <v>20</v>
      </c>
    </row>
    <row r="3" spans="1:16" s="24" customFormat="1" x14ac:dyDescent="0.2">
      <c r="A3" t="s">
        <v>21</v>
      </c>
      <c r="B3" t="s">
        <v>22</v>
      </c>
      <c r="C3" s="19">
        <v>718367</v>
      </c>
      <c r="D3" s="27">
        <v>1120903</v>
      </c>
      <c r="E3" s="20">
        <f t="shared" ref="E3:E34" si="0">F3-C3-D3</f>
        <v>15998</v>
      </c>
      <c r="F3" s="1">
        <v>1855268</v>
      </c>
      <c r="G3" s="81">
        <v>733305</v>
      </c>
      <c r="H3" s="82">
        <v>1</v>
      </c>
      <c r="I3" s="82">
        <v>2</v>
      </c>
      <c r="J3" s="21">
        <f t="shared" ref="J3:J34" si="1">(F3-G3)/(N3-SUM(I3:I3))</f>
        <v>224392.6</v>
      </c>
      <c r="K3" s="22">
        <v>2</v>
      </c>
      <c r="L3" s="62">
        <f t="shared" ref="L3:L52" si="2">N3-K3-M3</f>
        <v>5</v>
      </c>
      <c r="M3" s="22">
        <v>0</v>
      </c>
      <c r="N3" s="2">
        <v>7</v>
      </c>
      <c r="O3" s="23"/>
    </row>
    <row r="4" spans="1:16" s="2" customFormat="1" x14ac:dyDescent="0.2">
      <c r="A4" s="24" t="s">
        <v>23</v>
      </c>
      <c r="B4" s="24" t="s">
        <v>24</v>
      </c>
      <c r="C4" s="19">
        <v>142560</v>
      </c>
      <c r="D4" s="27">
        <v>158939</v>
      </c>
      <c r="E4" s="20">
        <f t="shared" si="0"/>
        <v>15479</v>
      </c>
      <c r="F4" s="1">
        <v>316978</v>
      </c>
      <c r="G4" s="81">
        <v>0</v>
      </c>
      <c r="H4" s="82">
        <v>0</v>
      </c>
      <c r="I4" s="82">
        <v>0</v>
      </c>
      <c r="J4" s="21">
        <f t="shared" si="1"/>
        <v>316978</v>
      </c>
      <c r="K4" s="22">
        <v>0</v>
      </c>
      <c r="L4" s="62">
        <f t="shared" si="2"/>
        <v>1</v>
      </c>
      <c r="M4" s="22">
        <v>0</v>
      </c>
      <c r="N4" s="2">
        <v>1</v>
      </c>
      <c r="O4" s="25"/>
    </row>
    <row r="5" spans="1:16" s="2" customFormat="1" x14ac:dyDescent="0.2">
      <c r="A5" t="s">
        <v>25</v>
      </c>
      <c r="B5" t="s">
        <v>26</v>
      </c>
      <c r="C5" s="19">
        <v>1055305</v>
      </c>
      <c r="D5" s="27">
        <v>1021798</v>
      </c>
      <c r="E5" s="20">
        <f t="shared" si="0"/>
        <v>78591</v>
      </c>
      <c r="F5" s="1">
        <v>2155694</v>
      </c>
      <c r="G5" s="81">
        <v>0</v>
      </c>
      <c r="H5" s="82">
        <v>0</v>
      </c>
      <c r="I5" s="82">
        <v>0</v>
      </c>
      <c r="J5" s="21">
        <f t="shared" si="1"/>
        <v>269461.75</v>
      </c>
      <c r="K5" s="22">
        <v>5</v>
      </c>
      <c r="L5" s="62">
        <f t="shared" si="2"/>
        <v>3</v>
      </c>
      <c r="M5" s="22">
        <v>0</v>
      </c>
      <c r="N5" s="2">
        <v>8</v>
      </c>
      <c r="O5" s="25"/>
    </row>
    <row r="6" spans="1:16" s="2" customFormat="1" x14ac:dyDescent="0.2">
      <c r="A6" t="s">
        <v>27</v>
      </c>
      <c r="B6" t="s">
        <v>28</v>
      </c>
      <c r="C6" s="19">
        <v>415481</v>
      </c>
      <c r="D6" s="27">
        <v>215196</v>
      </c>
      <c r="E6" s="20">
        <f t="shared" si="0"/>
        <v>156516</v>
      </c>
      <c r="F6" s="1">
        <v>787193</v>
      </c>
      <c r="G6" s="81">
        <v>787193</v>
      </c>
      <c r="H6" s="82">
        <v>3</v>
      </c>
      <c r="I6" s="82">
        <v>1</v>
      </c>
      <c r="J6" s="83">
        <f t="shared" si="1"/>
        <v>0</v>
      </c>
      <c r="K6" s="22">
        <v>3</v>
      </c>
      <c r="L6" s="62">
        <f t="shared" si="2"/>
        <v>1</v>
      </c>
      <c r="M6" s="22">
        <v>0</v>
      </c>
      <c r="N6" s="2">
        <v>4</v>
      </c>
      <c r="O6" s="25"/>
    </row>
    <row r="7" spans="1:16" s="2" customFormat="1" x14ac:dyDescent="0.2">
      <c r="A7" t="s">
        <v>29</v>
      </c>
      <c r="B7" t="s">
        <v>30</v>
      </c>
      <c r="C7" s="19">
        <v>7380825</v>
      </c>
      <c r="D7" s="27">
        <v>4515925</v>
      </c>
      <c r="E7" s="20">
        <f t="shared" si="0"/>
        <v>425329</v>
      </c>
      <c r="F7" s="1">
        <v>12322079</v>
      </c>
      <c r="G7" s="81">
        <v>1492936</v>
      </c>
      <c r="H7" s="82">
        <v>7</v>
      </c>
      <c r="I7" s="82">
        <v>2</v>
      </c>
      <c r="J7" s="21">
        <f t="shared" si="1"/>
        <v>212336.13725490196</v>
      </c>
      <c r="K7" s="22">
        <v>34</v>
      </c>
      <c r="L7" s="62">
        <f t="shared" si="2"/>
        <v>19</v>
      </c>
      <c r="M7" s="22">
        <v>0</v>
      </c>
      <c r="N7" s="2">
        <v>53</v>
      </c>
      <c r="O7" s="25"/>
    </row>
    <row r="8" spans="1:16" s="2" customFormat="1" x14ac:dyDescent="0.2">
      <c r="A8" t="s">
        <v>31</v>
      </c>
      <c r="B8" t="s">
        <v>32</v>
      </c>
      <c r="C8" s="19">
        <v>1259723</v>
      </c>
      <c r="D8" s="27">
        <v>990836</v>
      </c>
      <c r="E8" s="20">
        <f t="shared" si="0"/>
        <v>33287</v>
      </c>
      <c r="F8" s="1">
        <v>2283846</v>
      </c>
      <c r="G8" s="81">
        <v>0</v>
      </c>
      <c r="H8" s="82">
        <v>0</v>
      </c>
      <c r="I8" s="82">
        <v>0</v>
      </c>
      <c r="J8" s="21">
        <f t="shared" si="1"/>
        <v>326263.71428571426</v>
      </c>
      <c r="K8" s="26">
        <v>5</v>
      </c>
      <c r="L8" s="63">
        <f t="shared" si="2"/>
        <v>2</v>
      </c>
      <c r="M8" s="26">
        <v>0</v>
      </c>
      <c r="N8" s="2">
        <v>7</v>
      </c>
      <c r="O8" s="25"/>
    </row>
    <row r="9" spans="1:16" s="2" customFormat="1" x14ac:dyDescent="0.2">
      <c r="A9" t="s">
        <v>33</v>
      </c>
      <c r="B9" t="s">
        <v>34</v>
      </c>
      <c r="C9" s="19">
        <v>908761</v>
      </c>
      <c r="D9" s="27">
        <v>504785</v>
      </c>
      <c r="E9" s="20">
        <f t="shared" si="0"/>
        <v>113853</v>
      </c>
      <c r="F9" s="1">
        <v>1527399</v>
      </c>
      <c r="G9" s="81">
        <v>0</v>
      </c>
      <c r="H9" s="82">
        <v>0</v>
      </c>
      <c r="I9" s="82">
        <v>0</v>
      </c>
      <c r="J9" s="21">
        <f t="shared" si="1"/>
        <v>305479.8</v>
      </c>
      <c r="K9" s="26">
        <v>5</v>
      </c>
      <c r="L9" s="63">
        <f t="shared" si="2"/>
        <v>0</v>
      </c>
      <c r="M9" s="26">
        <v>0</v>
      </c>
      <c r="N9" s="2">
        <v>5</v>
      </c>
      <c r="O9" s="25"/>
    </row>
    <row r="10" spans="1:16" s="2" customFormat="1" x14ac:dyDescent="0.2">
      <c r="A10" t="s">
        <v>35</v>
      </c>
      <c r="B10" t="s">
        <v>36</v>
      </c>
      <c r="C10" s="19">
        <v>146434</v>
      </c>
      <c r="D10" s="27">
        <v>235437</v>
      </c>
      <c r="E10" s="20">
        <f t="shared" si="0"/>
        <v>3586</v>
      </c>
      <c r="F10" s="1">
        <v>385457</v>
      </c>
      <c r="G10" s="81">
        <v>0</v>
      </c>
      <c r="H10" s="82">
        <v>0</v>
      </c>
      <c r="I10" s="82">
        <v>0</v>
      </c>
      <c r="J10" s="21">
        <f t="shared" si="1"/>
        <v>385457</v>
      </c>
      <c r="K10" s="22">
        <v>0</v>
      </c>
      <c r="L10" s="62">
        <f t="shared" si="2"/>
        <v>1</v>
      </c>
      <c r="M10" s="22">
        <v>0</v>
      </c>
      <c r="N10" s="2">
        <v>1</v>
      </c>
      <c r="O10" s="25"/>
    </row>
    <row r="11" spans="1:16" s="2" customFormat="1" x14ac:dyDescent="0.2">
      <c r="A11" t="s">
        <v>37</v>
      </c>
      <c r="B11" s="2" t="s">
        <v>38</v>
      </c>
      <c r="C11" s="19">
        <v>3434831</v>
      </c>
      <c r="D11" s="27">
        <v>3792167</v>
      </c>
      <c r="E11" s="20">
        <f t="shared" si="0"/>
        <v>194174</v>
      </c>
      <c r="F11" s="1">
        <v>7421172</v>
      </c>
      <c r="G11" s="81">
        <v>261799</v>
      </c>
      <c r="H11" s="82">
        <v>3</v>
      </c>
      <c r="I11" s="82">
        <v>0</v>
      </c>
      <c r="J11" s="21">
        <f t="shared" si="1"/>
        <v>286374.92</v>
      </c>
      <c r="K11" s="22">
        <v>10</v>
      </c>
      <c r="L11" s="62">
        <f t="shared" si="2"/>
        <v>15</v>
      </c>
      <c r="M11" s="22">
        <v>0</v>
      </c>
      <c r="N11" s="2">
        <v>25</v>
      </c>
      <c r="O11" s="25"/>
      <c r="P11" s="2" t="s">
        <v>1</v>
      </c>
    </row>
    <row r="12" spans="1:16" s="2" customFormat="1" x14ac:dyDescent="0.2">
      <c r="A12" t="s">
        <v>39</v>
      </c>
      <c r="B12" t="s">
        <v>40</v>
      </c>
      <c r="C12" s="19">
        <v>1858090</v>
      </c>
      <c r="D12" s="27">
        <v>1796549</v>
      </c>
      <c r="E12" s="20">
        <f t="shared" si="0"/>
        <v>309</v>
      </c>
      <c r="F12" s="1">
        <v>3654948</v>
      </c>
      <c r="G12" s="81">
        <v>456168</v>
      </c>
      <c r="H12" s="82">
        <v>2</v>
      </c>
      <c r="I12" s="82">
        <v>0</v>
      </c>
      <c r="J12" s="21">
        <f t="shared" si="1"/>
        <v>246060</v>
      </c>
      <c r="K12" s="22">
        <v>6</v>
      </c>
      <c r="L12" s="62">
        <f t="shared" si="2"/>
        <v>7</v>
      </c>
      <c r="M12" s="22">
        <v>0</v>
      </c>
      <c r="N12" s="2">
        <v>13</v>
      </c>
      <c r="O12" s="25"/>
    </row>
    <row r="13" spans="1:16" x14ac:dyDescent="0.2">
      <c r="A13" t="s">
        <v>41</v>
      </c>
      <c r="B13" t="s">
        <v>42</v>
      </c>
      <c r="C13" s="19">
        <v>319956</v>
      </c>
      <c r="D13" s="27">
        <v>82540</v>
      </c>
      <c r="E13" s="20">
        <f t="shared" si="0"/>
        <v>53568</v>
      </c>
      <c r="F13" s="1">
        <v>456064</v>
      </c>
      <c r="G13" s="81">
        <v>0</v>
      </c>
      <c r="H13" s="82">
        <v>0</v>
      </c>
      <c r="I13" s="82">
        <v>0</v>
      </c>
      <c r="J13" s="21">
        <f t="shared" si="1"/>
        <v>228032</v>
      </c>
      <c r="K13" s="22">
        <v>2</v>
      </c>
      <c r="L13" s="62">
        <f t="shared" si="2"/>
        <v>0</v>
      </c>
      <c r="M13" s="22">
        <v>0</v>
      </c>
      <c r="N13" s="2">
        <v>2</v>
      </c>
    </row>
    <row r="14" spans="1:16" x14ac:dyDescent="0.2">
      <c r="A14" t="s">
        <v>43</v>
      </c>
      <c r="B14" t="s">
        <v>44</v>
      </c>
      <c r="C14" s="19">
        <v>259776</v>
      </c>
      <c r="D14" s="27">
        <v>377464</v>
      </c>
      <c r="E14" s="20">
        <f t="shared" si="0"/>
        <v>612</v>
      </c>
      <c r="F14" s="1">
        <v>637852</v>
      </c>
      <c r="G14" s="81">
        <v>0</v>
      </c>
      <c r="H14" s="82">
        <v>0</v>
      </c>
      <c r="I14" s="82">
        <v>0</v>
      </c>
      <c r="J14" s="21">
        <f t="shared" si="1"/>
        <v>318926</v>
      </c>
      <c r="K14" s="22">
        <v>1</v>
      </c>
      <c r="L14" s="62">
        <f t="shared" si="2"/>
        <v>1</v>
      </c>
      <c r="M14" s="22">
        <v>0</v>
      </c>
      <c r="N14" s="2">
        <v>2</v>
      </c>
    </row>
    <row r="15" spans="1:16" x14ac:dyDescent="0.2">
      <c r="A15" t="s">
        <v>45</v>
      </c>
      <c r="B15" s="2" t="s">
        <v>46</v>
      </c>
      <c r="C15" s="19">
        <v>3176203</v>
      </c>
      <c r="D15" s="27">
        <v>1961173</v>
      </c>
      <c r="E15" s="20">
        <f t="shared" si="0"/>
        <v>110819</v>
      </c>
      <c r="F15" s="1">
        <v>5248195</v>
      </c>
      <c r="G15" s="81">
        <v>221478</v>
      </c>
      <c r="H15" s="82">
        <v>1</v>
      </c>
      <c r="I15" s="82">
        <v>0</v>
      </c>
      <c r="J15" s="21">
        <f t="shared" si="1"/>
        <v>264564.05263157893</v>
      </c>
      <c r="K15" s="22">
        <v>12</v>
      </c>
      <c r="L15" s="62">
        <f t="shared" si="2"/>
        <v>7</v>
      </c>
      <c r="M15" s="22">
        <v>0</v>
      </c>
      <c r="N15" s="2">
        <v>19</v>
      </c>
    </row>
    <row r="16" spans="1:16" x14ac:dyDescent="0.2">
      <c r="A16" t="s">
        <v>47</v>
      </c>
      <c r="B16" s="2" t="s">
        <v>48</v>
      </c>
      <c r="C16" s="19">
        <v>1388963</v>
      </c>
      <c r="D16" s="27">
        <v>1240581</v>
      </c>
      <c r="E16" s="20">
        <f t="shared" si="0"/>
        <v>47306</v>
      </c>
      <c r="F16" s="1">
        <v>2676850</v>
      </c>
      <c r="G16" s="81">
        <v>0</v>
      </c>
      <c r="H16" s="82">
        <v>0</v>
      </c>
      <c r="I16" s="82">
        <v>0</v>
      </c>
      <c r="J16" s="21">
        <f t="shared" si="1"/>
        <v>297427.77777777775</v>
      </c>
      <c r="K16" s="26">
        <v>5</v>
      </c>
      <c r="L16" s="63">
        <f t="shared" si="2"/>
        <v>4</v>
      </c>
      <c r="M16" s="26">
        <v>0</v>
      </c>
      <c r="N16" s="2">
        <v>9</v>
      </c>
    </row>
    <row r="17" spans="1:14" x14ac:dyDescent="0.2">
      <c r="A17" t="s">
        <v>49</v>
      </c>
      <c r="B17" t="s">
        <v>50</v>
      </c>
      <c r="C17" s="19">
        <v>759460</v>
      </c>
      <c r="D17" s="27">
        <v>698241</v>
      </c>
      <c r="E17" s="20">
        <f t="shared" si="0"/>
        <v>24106</v>
      </c>
      <c r="F17" s="1">
        <v>1481807</v>
      </c>
      <c r="G17" s="81">
        <v>0</v>
      </c>
      <c r="H17" s="82">
        <v>0</v>
      </c>
      <c r="I17" s="82">
        <v>0</v>
      </c>
      <c r="J17" s="21">
        <f t="shared" si="1"/>
        <v>296361.40000000002</v>
      </c>
      <c r="K17" s="22">
        <v>3</v>
      </c>
      <c r="L17" s="62">
        <f t="shared" si="2"/>
        <v>2</v>
      </c>
      <c r="M17" s="22">
        <v>0</v>
      </c>
      <c r="N17" s="2">
        <v>5</v>
      </c>
    </row>
    <row r="18" spans="1:14" x14ac:dyDescent="0.2">
      <c r="A18" t="s">
        <v>51</v>
      </c>
      <c r="B18" t="s">
        <v>52</v>
      </c>
      <c r="C18" s="19">
        <v>470031</v>
      </c>
      <c r="D18" s="27">
        <v>690005</v>
      </c>
      <c r="E18" s="20">
        <f t="shared" si="0"/>
        <v>48266</v>
      </c>
      <c r="F18" s="1">
        <v>1208302</v>
      </c>
      <c r="G18" s="81">
        <v>0</v>
      </c>
      <c r="H18" s="82">
        <v>0</v>
      </c>
      <c r="I18" s="82">
        <v>0</v>
      </c>
      <c r="J18" s="21">
        <f t="shared" si="1"/>
        <v>302075.5</v>
      </c>
      <c r="K18" s="22">
        <v>1</v>
      </c>
      <c r="L18" s="62">
        <f t="shared" si="2"/>
        <v>3</v>
      </c>
      <c r="M18" s="22">
        <v>0</v>
      </c>
      <c r="N18" s="2">
        <v>4</v>
      </c>
    </row>
    <row r="19" spans="1:14" x14ac:dyDescent="0.2">
      <c r="A19" t="s">
        <v>53</v>
      </c>
      <c r="B19" t="s">
        <v>54</v>
      </c>
      <c r="C19" s="19">
        <v>761209</v>
      </c>
      <c r="D19" s="27">
        <v>955182</v>
      </c>
      <c r="E19" s="20">
        <f t="shared" si="0"/>
        <v>33449</v>
      </c>
      <c r="F19" s="1">
        <v>1749840</v>
      </c>
      <c r="G19" s="81">
        <v>210468</v>
      </c>
      <c r="H19" s="82">
        <v>0</v>
      </c>
      <c r="I19" s="82">
        <v>1</v>
      </c>
      <c r="J19" s="21">
        <f t="shared" si="1"/>
        <v>307874.40000000002</v>
      </c>
      <c r="K19" s="22">
        <v>2</v>
      </c>
      <c r="L19" s="62">
        <f t="shared" si="2"/>
        <v>4</v>
      </c>
      <c r="M19" s="22">
        <v>0</v>
      </c>
      <c r="N19" s="2">
        <v>6</v>
      </c>
    </row>
    <row r="20" spans="1:14" x14ac:dyDescent="0.2">
      <c r="A20" t="s">
        <v>55</v>
      </c>
      <c r="B20" t="s">
        <v>56</v>
      </c>
      <c r="C20" s="19">
        <v>398474</v>
      </c>
      <c r="D20" s="27">
        <v>594306</v>
      </c>
      <c r="E20" s="20">
        <f t="shared" si="0"/>
        <v>53396</v>
      </c>
      <c r="F20" s="1">
        <v>1046176</v>
      </c>
      <c r="G20" s="81"/>
      <c r="H20" s="82">
        <v>1</v>
      </c>
      <c r="I20" s="82">
        <v>1</v>
      </c>
      <c r="J20" s="21">
        <f t="shared" si="1"/>
        <v>174362.66666666666</v>
      </c>
      <c r="K20" s="22">
        <v>1</v>
      </c>
      <c r="L20" s="62">
        <f t="shared" si="2"/>
        <v>6</v>
      </c>
      <c r="M20" s="22">
        <v>0</v>
      </c>
      <c r="N20" s="2">
        <v>7</v>
      </c>
    </row>
    <row r="21" spans="1:14" x14ac:dyDescent="0.2">
      <c r="A21" t="s">
        <v>57</v>
      </c>
      <c r="B21" t="s">
        <v>58</v>
      </c>
      <c r="C21" s="19">
        <v>431903</v>
      </c>
      <c r="D21" s="27">
        <v>278198</v>
      </c>
      <c r="E21" s="20">
        <f t="shared" si="0"/>
        <v>0</v>
      </c>
      <c r="F21" s="1">
        <v>710101</v>
      </c>
      <c r="G21" s="81">
        <v>0</v>
      </c>
      <c r="H21" s="82">
        <v>0</v>
      </c>
      <c r="I21" s="82">
        <v>0</v>
      </c>
      <c r="J21" s="21">
        <f t="shared" si="1"/>
        <v>355050.5</v>
      </c>
      <c r="K21" s="22">
        <v>2</v>
      </c>
      <c r="L21" s="62">
        <f t="shared" si="2"/>
        <v>0</v>
      </c>
      <c r="M21" s="22">
        <v>0</v>
      </c>
      <c r="N21" s="2">
        <v>2</v>
      </c>
    </row>
    <row r="22" spans="1:14" x14ac:dyDescent="0.2">
      <c r="A22" t="s">
        <v>59</v>
      </c>
      <c r="B22" s="2" t="s">
        <v>60</v>
      </c>
      <c r="C22" s="19">
        <v>1677490</v>
      </c>
      <c r="D22" s="27">
        <v>762587</v>
      </c>
      <c r="E22" s="20">
        <f t="shared" si="0"/>
        <v>57875</v>
      </c>
      <c r="F22" s="1">
        <v>2497952</v>
      </c>
      <c r="G22" s="81">
        <v>0</v>
      </c>
      <c r="H22" s="82">
        <v>0</v>
      </c>
      <c r="I22" s="82">
        <v>0</v>
      </c>
      <c r="J22" s="21">
        <f t="shared" si="1"/>
        <v>312244</v>
      </c>
      <c r="K22" s="22">
        <v>7</v>
      </c>
      <c r="L22" s="62">
        <f t="shared" si="2"/>
        <v>1</v>
      </c>
      <c r="M22" s="22">
        <v>0</v>
      </c>
      <c r="N22" s="2">
        <v>8</v>
      </c>
    </row>
    <row r="23" spans="1:14" x14ac:dyDescent="0.2">
      <c r="A23" t="s">
        <v>61</v>
      </c>
      <c r="B23" t="s">
        <v>62</v>
      </c>
      <c r="C23" s="19">
        <v>2245778</v>
      </c>
      <c r="D23" s="27">
        <v>318461</v>
      </c>
      <c r="E23" s="20">
        <f t="shared" si="0"/>
        <v>538756</v>
      </c>
      <c r="F23" s="1">
        <v>3102995</v>
      </c>
      <c r="G23" s="81">
        <v>1837716</v>
      </c>
      <c r="H23" s="82">
        <v>6</v>
      </c>
      <c r="I23" s="82">
        <v>0</v>
      </c>
      <c r="J23" s="21">
        <f t="shared" si="1"/>
        <v>126527.9</v>
      </c>
      <c r="K23" s="22">
        <v>10</v>
      </c>
      <c r="L23" s="62">
        <f t="shared" si="2"/>
        <v>0</v>
      </c>
      <c r="M23" s="22">
        <v>0</v>
      </c>
      <c r="N23" s="2">
        <v>10</v>
      </c>
    </row>
    <row r="24" spans="1:14" x14ac:dyDescent="0.2">
      <c r="A24" t="s">
        <v>63</v>
      </c>
      <c r="B24" s="2" t="s">
        <v>64</v>
      </c>
      <c r="C24" s="19">
        <v>2516640</v>
      </c>
      <c r="D24" s="27">
        <v>2114293</v>
      </c>
      <c r="E24" s="20">
        <f t="shared" si="0"/>
        <v>179757</v>
      </c>
      <c r="F24" s="1">
        <v>4810690</v>
      </c>
      <c r="G24" s="81">
        <v>246588</v>
      </c>
      <c r="H24" s="82">
        <v>1</v>
      </c>
      <c r="I24" s="82">
        <v>0</v>
      </c>
      <c r="J24" s="21">
        <f t="shared" si="1"/>
        <v>304273.46666666667</v>
      </c>
      <c r="K24" s="22">
        <v>8</v>
      </c>
      <c r="L24" s="62">
        <f t="shared" si="2"/>
        <v>7</v>
      </c>
      <c r="M24" s="22">
        <v>0</v>
      </c>
      <c r="N24" s="2">
        <v>15</v>
      </c>
    </row>
    <row r="25" spans="1:14" x14ac:dyDescent="0.2">
      <c r="A25" t="s">
        <v>65</v>
      </c>
      <c r="B25" t="s">
        <v>66</v>
      </c>
      <c r="C25" s="19">
        <v>1612480</v>
      </c>
      <c r="D25" s="27">
        <v>1069015</v>
      </c>
      <c r="E25" s="20">
        <f t="shared" si="0"/>
        <v>121119</v>
      </c>
      <c r="F25" s="1">
        <v>2802614</v>
      </c>
      <c r="G25" s="81">
        <v>0</v>
      </c>
      <c r="H25" s="82">
        <v>0</v>
      </c>
      <c r="I25" s="82">
        <v>0</v>
      </c>
      <c r="J25" s="21">
        <f t="shared" si="1"/>
        <v>350326.75</v>
      </c>
      <c r="K25" s="22">
        <v>5</v>
      </c>
      <c r="L25" s="62">
        <f t="shared" si="2"/>
        <v>3</v>
      </c>
      <c r="M25" s="22">
        <v>0</v>
      </c>
      <c r="N25" s="2">
        <v>8</v>
      </c>
    </row>
    <row r="26" spans="1:14" x14ac:dyDescent="0.2">
      <c r="A26" t="s">
        <v>67</v>
      </c>
      <c r="B26" t="s">
        <v>68</v>
      </c>
      <c r="C26" s="19">
        <v>731805</v>
      </c>
      <c r="D26" s="27">
        <v>527330</v>
      </c>
      <c r="E26" s="20">
        <f t="shared" si="0"/>
        <v>5612</v>
      </c>
      <c r="F26" s="1">
        <v>1264747</v>
      </c>
      <c r="G26" s="81">
        <v>0</v>
      </c>
      <c r="H26" s="82">
        <v>0</v>
      </c>
      <c r="I26" s="82">
        <v>0</v>
      </c>
      <c r="J26" s="21">
        <f t="shared" si="1"/>
        <v>316186.75</v>
      </c>
      <c r="K26" s="22">
        <v>3</v>
      </c>
      <c r="L26" s="62">
        <f t="shared" si="2"/>
        <v>1</v>
      </c>
      <c r="M26" s="22">
        <v>0</v>
      </c>
      <c r="N26" s="2">
        <v>4</v>
      </c>
    </row>
    <row r="27" spans="1:14" x14ac:dyDescent="0.2">
      <c r="A27" t="s">
        <v>69</v>
      </c>
      <c r="B27" t="s">
        <v>70</v>
      </c>
      <c r="C27" s="19">
        <v>1413016</v>
      </c>
      <c r="D27" s="27">
        <v>1313018</v>
      </c>
      <c r="E27" s="20">
        <f t="shared" si="0"/>
        <v>95450</v>
      </c>
      <c r="F27" s="1">
        <v>2821484</v>
      </c>
      <c r="G27" s="81">
        <v>279277</v>
      </c>
      <c r="H27" s="82">
        <v>1</v>
      </c>
      <c r="I27" s="82">
        <v>0</v>
      </c>
      <c r="J27" s="21">
        <f t="shared" si="1"/>
        <v>282467.44444444444</v>
      </c>
      <c r="K27" s="22">
        <v>4</v>
      </c>
      <c r="L27" s="62">
        <f t="shared" si="2"/>
        <v>5</v>
      </c>
      <c r="M27" s="22">
        <v>0</v>
      </c>
      <c r="N27" s="2">
        <v>9</v>
      </c>
    </row>
    <row r="28" spans="1:14" x14ac:dyDescent="0.2">
      <c r="A28" t="s">
        <v>71</v>
      </c>
      <c r="B28" t="s">
        <v>72</v>
      </c>
      <c r="C28" s="19">
        <v>155930</v>
      </c>
      <c r="D28" s="27">
        <v>308470</v>
      </c>
      <c r="E28" s="20">
        <f t="shared" si="0"/>
        <v>16500</v>
      </c>
      <c r="F28" s="1">
        <v>480900</v>
      </c>
      <c r="G28" s="81">
        <v>0</v>
      </c>
      <c r="H28" s="82">
        <v>0</v>
      </c>
      <c r="I28" s="82">
        <v>0</v>
      </c>
      <c r="J28" s="21">
        <f t="shared" si="1"/>
        <v>480900</v>
      </c>
      <c r="K28" s="22">
        <v>0</v>
      </c>
      <c r="L28" s="62">
        <f t="shared" si="2"/>
        <v>1</v>
      </c>
      <c r="M28" s="22">
        <v>0</v>
      </c>
      <c r="N28" s="2">
        <v>1</v>
      </c>
    </row>
    <row r="29" spans="1:14" x14ac:dyDescent="0.2">
      <c r="A29" t="s">
        <v>73</v>
      </c>
      <c r="B29" t="s">
        <v>74</v>
      </c>
      <c r="C29" s="19">
        <v>264885</v>
      </c>
      <c r="D29" s="27">
        <v>510513</v>
      </c>
      <c r="E29" s="20">
        <f t="shared" si="0"/>
        <v>0</v>
      </c>
      <c r="F29" s="1">
        <v>775398</v>
      </c>
      <c r="G29" s="81">
        <v>0</v>
      </c>
      <c r="H29" s="82">
        <v>0</v>
      </c>
      <c r="I29" s="82">
        <v>0</v>
      </c>
      <c r="J29" s="21">
        <f t="shared" si="1"/>
        <v>258466</v>
      </c>
      <c r="K29" s="22">
        <v>0</v>
      </c>
      <c r="L29" s="62">
        <f t="shared" si="2"/>
        <v>3</v>
      </c>
      <c r="M29" s="22">
        <v>0</v>
      </c>
      <c r="N29" s="2">
        <v>3</v>
      </c>
    </row>
    <row r="30" spans="1:14" x14ac:dyDescent="0.2">
      <c r="A30" t="s">
        <v>75</v>
      </c>
      <c r="B30" t="s">
        <v>76</v>
      </c>
      <c r="C30" s="19">
        <v>457320</v>
      </c>
      <c r="D30" s="27">
        <v>383548</v>
      </c>
      <c r="E30" s="20">
        <f t="shared" si="0"/>
        <v>67386</v>
      </c>
      <c r="F30" s="1">
        <v>908254</v>
      </c>
      <c r="G30" s="81">
        <v>0</v>
      </c>
      <c r="H30" s="82">
        <v>0</v>
      </c>
      <c r="I30" s="82">
        <v>0</v>
      </c>
      <c r="J30" s="21">
        <f t="shared" si="1"/>
        <v>302751.33333333331</v>
      </c>
      <c r="K30" s="22">
        <v>2</v>
      </c>
      <c r="L30" s="62">
        <f t="shared" si="2"/>
        <v>1</v>
      </c>
      <c r="M30" s="22">
        <v>0</v>
      </c>
      <c r="N30" s="2">
        <v>3</v>
      </c>
    </row>
    <row r="31" spans="1:14" x14ac:dyDescent="0.2">
      <c r="A31" t="s">
        <v>77</v>
      </c>
      <c r="B31" t="s">
        <v>78</v>
      </c>
      <c r="C31" s="19">
        <v>364767</v>
      </c>
      <c r="D31" s="27">
        <v>294560</v>
      </c>
      <c r="E31" s="20">
        <f t="shared" si="0"/>
        <v>15221</v>
      </c>
      <c r="F31" s="1">
        <v>674548</v>
      </c>
      <c r="G31" s="81">
        <v>0</v>
      </c>
      <c r="H31" s="82">
        <v>0</v>
      </c>
      <c r="I31" s="82">
        <v>0</v>
      </c>
      <c r="J31" s="21">
        <f t="shared" si="1"/>
        <v>337274</v>
      </c>
      <c r="K31" s="22">
        <v>2</v>
      </c>
      <c r="L31" s="62">
        <f t="shared" si="2"/>
        <v>0</v>
      </c>
      <c r="M31" s="22">
        <v>0</v>
      </c>
      <c r="N31" s="2">
        <v>2</v>
      </c>
    </row>
    <row r="32" spans="1:14" x14ac:dyDescent="0.2">
      <c r="A32" t="s">
        <v>79</v>
      </c>
      <c r="B32" t="s">
        <v>80</v>
      </c>
      <c r="C32" s="19">
        <v>1911827</v>
      </c>
      <c r="D32" s="27">
        <v>1461820</v>
      </c>
      <c r="E32" s="20">
        <f t="shared" si="0"/>
        <v>64333</v>
      </c>
      <c r="F32" s="1">
        <v>3437980</v>
      </c>
      <c r="G32" s="81">
        <v>171793</v>
      </c>
      <c r="H32" s="82">
        <v>1</v>
      </c>
      <c r="I32" s="82">
        <v>0</v>
      </c>
      <c r="J32" s="21">
        <f t="shared" si="1"/>
        <v>251245.15384615384</v>
      </c>
      <c r="K32" s="22">
        <v>8</v>
      </c>
      <c r="L32" s="62">
        <f t="shared" si="2"/>
        <v>5</v>
      </c>
      <c r="M32" s="26">
        <v>0</v>
      </c>
      <c r="N32" s="2">
        <v>13</v>
      </c>
    </row>
    <row r="33" spans="1:14" x14ac:dyDescent="0.2">
      <c r="A33" t="s">
        <v>81</v>
      </c>
      <c r="B33" t="s">
        <v>82</v>
      </c>
      <c r="C33" s="19">
        <v>457135</v>
      </c>
      <c r="D33" s="27">
        <v>321083</v>
      </c>
      <c r="E33" s="20">
        <f t="shared" si="0"/>
        <v>36348</v>
      </c>
      <c r="F33" s="1">
        <v>814566</v>
      </c>
      <c r="G33" s="81">
        <v>0</v>
      </c>
      <c r="H33" s="82">
        <v>0</v>
      </c>
      <c r="I33" s="82">
        <v>0</v>
      </c>
      <c r="J33" s="21">
        <f t="shared" si="1"/>
        <v>271522</v>
      </c>
      <c r="K33" s="26">
        <v>3</v>
      </c>
      <c r="L33" s="63">
        <f t="shared" si="2"/>
        <v>0</v>
      </c>
      <c r="M33" s="26">
        <v>0</v>
      </c>
      <c r="N33" s="2">
        <v>3</v>
      </c>
    </row>
    <row r="34" spans="1:14" x14ac:dyDescent="0.2">
      <c r="A34" t="s">
        <v>83</v>
      </c>
      <c r="B34" t="s">
        <v>84</v>
      </c>
      <c r="C34" s="19">
        <v>4006436</v>
      </c>
      <c r="D34" s="27">
        <v>1800093</v>
      </c>
      <c r="E34" s="20">
        <f t="shared" si="0"/>
        <v>1914974</v>
      </c>
      <c r="F34" s="1">
        <v>7721503</v>
      </c>
      <c r="G34" s="81">
        <v>413406</v>
      </c>
      <c r="H34" s="82">
        <v>2</v>
      </c>
      <c r="I34" s="82">
        <v>0</v>
      </c>
      <c r="J34" s="21">
        <f t="shared" si="1"/>
        <v>252003.3448275862</v>
      </c>
      <c r="K34" s="26">
        <v>26</v>
      </c>
      <c r="L34" s="63">
        <f t="shared" si="2"/>
        <v>3</v>
      </c>
      <c r="M34" s="26">
        <v>0</v>
      </c>
      <c r="N34" s="2">
        <v>29</v>
      </c>
    </row>
    <row r="35" spans="1:14" x14ac:dyDescent="0.2">
      <c r="A35" t="s">
        <v>85</v>
      </c>
      <c r="B35" s="2" t="s">
        <v>86</v>
      </c>
      <c r="C35" s="19">
        <v>2293971</v>
      </c>
      <c r="D35" s="27">
        <v>1901517</v>
      </c>
      <c r="E35" s="20">
        <f t="shared" ref="E35:E52" si="3">F35-C35-D35</f>
        <v>19605</v>
      </c>
      <c r="F35" s="1">
        <v>4215093</v>
      </c>
      <c r="G35" s="81">
        <v>0</v>
      </c>
      <c r="H35" s="82">
        <v>0</v>
      </c>
      <c r="I35" s="82">
        <v>0</v>
      </c>
      <c r="J35" s="21">
        <f t="shared" ref="J35:J52" si="4">(F35-G35)/(N35-SUM(I35:I35))</f>
        <v>324237.92307692306</v>
      </c>
      <c r="K35" s="22">
        <v>8</v>
      </c>
      <c r="L35" s="62">
        <f t="shared" si="2"/>
        <v>5</v>
      </c>
      <c r="M35" s="26">
        <v>0</v>
      </c>
      <c r="N35" s="2">
        <v>13</v>
      </c>
    </row>
    <row r="36" spans="1:14" x14ac:dyDescent="0.2">
      <c r="A36" t="s">
        <v>87</v>
      </c>
      <c r="B36" t="s">
        <v>88</v>
      </c>
      <c r="C36" s="19">
        <v>194577</v>
      </c>
      <c r="D36" s="27">
        <v>119388</v>
      </c>
      <c r="E36" s="20">
        <f t="shared" si="3"/>
        <v>0</v>
      </c>
      <c r="F36" s="1">
        <v>313965</v>
      </c>
      <c r="G36" s="81">
        <v>0</v>
      </c>
      <c r="H36" s="82">
        <v>0</v>
      </c>
      <c r="I36" s="82">
        <v>0</v>
      </c>
      <c r="J36" s="21">
        <f t="shared" si="4"/>
        <v>313965</v>
      </c>
      <c r="K36" s="22">
        <v>1</v>
      </c>
      <c r="L36" s="62">
        <f t="shared" si="2"/>
        <v>0</v>
      </c>
      <c r="M36" s="22">
        <v>0</v>
      </c>
      <c r="N36" s="2">
        <v>1</v>
      </c>
    </row>
    <row r="37" spans="1:14" x14ac:dyDescent="0.2">
      <c r="A37" t="s">
        <v>89</v>
      </c>
      <c r="B37" s="2" t="s">
        <v>90</v>
      </c>
      <c r="C37" s="19">
        <v>2752111</v>
      </c>
      <c r="D37" s="27">
        <v>2491498</v>
      </c>
      <c r="E37" s="20">
        <f t="shared" si="3"/>
        <v>130731</v>
      </c>
      <c r="F37" s="1">
        <v>5374340</v>
      </c>
      <c r="G37" s="81">
        <v>0</v>
      </c>
      <c r="H37" s="82">
        <v>0</v>
      </c>
      <c r="I37" s="82">
        <v>0</v>
      </c>
      <c r="J37" s="21">
        <f t="shared" si="4"/>
        <v>298574.44444444444</v>
      </c>
      <c r="K37" s="22">
        <v>10</v>
      </c>
      <c r="L37" s="62">
        <f t="shared" si="2"/>
        <v>8</v>
      </c>
      <c r="M37" s="22">
        <v>0</v>
      </c>
      <c r="N37" s="2">
        <v>18</v>
      </c>
    </row>
    <row r="38" spans="1:14" x14ac:dyDescent="0.2">
      <c r="A38" t="s">
        <v>91</v>
      </c>
      <c r="B38" t="s">
        <v>92</v>
      </c>
      <c r="C38" s="19">
        <v>503614</v>
      </c>
      <c r="D38" s="27">
        <v>802530</v>
      </c>
      <c r="E38" s="20">
        <f t="shared" si="3"/>
        <v>30783</v>
      </c>
      <c r="F38" s="1">
        <v>1336927</v>
      </c>
      <c r="G38" s="81">
        <v>0</v>
      </c>
      <c r="H38" s="82">
        <v>0</v>
      </c>
      <c r="I38" s="82">
        <v>0</v>
      </c>
      <c r="J38" s="21">
        <f t="shared" si="4"/>
        <v>267385.40000000002</v>
      </c>
      <c r="K38" s="22">
        <v>1</v>
      </c>
      <c r="L38" s="62">
        <f t="shared" si="2"/>
        <v>4</v>
      </c>
      <c r="M38" s="22">
        <v>0</v>
      </c>
      <c r="N38" s="2">
        <v>5</v>
      </c>
    </row>
    <row r="39" spans="1:14" x14ac:dyDescent="0.2">
      <c r="A39" t="s">
        <v>93</v>
      </c>
      <c r="B39" t="s">
        <v>94</v>
      </c>
      <c r="C39" s="19">
        <v>1036171</v>
      </c>
      <c r="D39" s="27">
        <v>435920</v>
      </c>
      <c r="E39" s="20">
        <f t="shared" si="3"/>
        <v>210418</v>
      </c>
      <c r="F39" s="1">
        <v>1682509</v>
      </c>
      <c r="G39" s="81">
        <v>666394</v>
      </c>
      <c r="H39" s="82">
        <v>2</v>
      </c>
      <c r="I39" s="82">
        <v>0</v>
      </c>
      <c r="J39" s="21">
        <f t="shared" si="4"/>
        <v>203223</v>
      </c>
      <c r="K39" s="22">
        <v>4</v>
      </c>
      <c r="L39" s="62">
        <f t="shared" si="2"/>
        <v>1</v>
      </c>
      <c r="M39" s="22">
        <v>0</v>
      </c>
      <c r="N39" s="2">
        <v>5</v>
      </c>
    </row>
    <row r="40" spans="1:14" x14ac:dyDescent="0.2">
      <c r="A40" t="s">
        <v>95</v>
      </c>
      <c r="B40" s="2" t="s">
        <v>96</v>
      </c>
      <c r="C40" s="19">
        <v>3209168</v>
      </c>
      <c r="D40" s="27">
        <v>2520755</v>
      </c>
      <c r="E40" s="20">
        <f t="shared" si="3"/>
        <v>57931</v>
      </c>
      <c r="F40" s="1">
        <v>5787854</v>
      </c>
      <c r="G40" s="81">
        <v>265540</v>
      </c>
      <c r="H40" s="82">
        <v>1</v>
      </c>
      <c r="I40" s="82">
        <v>0</v>
      </c>
      <c r="J40" s="21">
        <f t="shared" si="4"/>
        <v>290648.10526315792</v>
      </c>
      <c r="K40" s="22">
        <v>12</v>
      </c>
      <c r="L40" s="62">
        <f t="shared" si="2"/>
        <v>7</v>
      </c>
      <c r="M40" s="22">
        <v>0</v>
      </c>
      <c r="N40" s="2">
        <v>19</v>
      </c>
    </row>
    <row r="41" spans="1:14" x14ac:dyDescent="0.2">
      <c r="A41" t="s">
        <v>97</v>
      </c>
      <c r="B41" t="s">
        <v>98</v>
      </c>
      <c r="C41" s="19">
        <v>303670</v>
      </c>
      <c r="D41" s="27">
        <v>118773</v>
      </c>
      <c r="E41" s="20">
        <f t="shared" si="3"/>
        <v>15789</v>
      </c>
      <c r="F41" s="1">
        <v>438232</v>
      </c>
      <c r="G41" s="81">
        <v>0</v>
      </c>
      <c r="H41" s="82">
        <v>0</v>
      </c>
      <c r="I41" s="82">
        <v>0</v>
      </c>
      <c r="J41" s="21">
        <f t="shared" si="4"/>
        <v>219116</v>
      </c>
      <c r="K41" s="22">
        <v>2</v>
      </c>
      <c r="L41" s="62">
        <f t="shared" si="2"/>
        <v>0</v>
      </c>
      <c r="M41" s="22">
        <v>0</v>
      </c>
      <c r="N41" s="2">
        <v>2</v>
      </c>
    </row>
    <row r="42" spans="1:14" x14ac:dyDescent="0.2">
      <c r="A42" t="s">
        <v>99</v>
      </c>
      <c r="B42" t="s">
        <v>100</v>
      </c>
      <c r="C42" s="19">
        <v>919529</v>
      </c>
      <c r="D42" s="27">
        <v>939703</v>
      </c>
      <c r="E42" s="20">
        <f t="shared" si="3"/>
        <v>14658</v>
      </c>
      <c r="F42" s="1">
        <v>1873890</v>
      </c>
      <c r="G42" s="81">
        <v>0</v>
      </c>
      <c r="H42" s="82">
        <v>0</v>
      </c>
      <c r="I42" s="82">
        <v>0</v>
      </c>
      <c r="J42" s="21">
        <f t="shared" si="4"/>
        <v>312315</v>
      </c>
      <c r="K42" s="26">
        <v>2</v>
      </c>
      <c r="L42" s="63">
        <f t="shared" si="2"/>
        <v>4</v>
      </c>
      <c r="M42" s="26">
        <v>0</v>
      </c>
      <c r="N42" s="2">
        <v>6</v>
      </c>
    </row>
    <row r="43" spans="1:14" x14ac:dyDescent="0.2">
      <c r="A43" t="s">
        <v>101</v>
      </c>
      <c r="B43" t="s">
        <v>102</v>
      </c>
      <c r="C43" s="19">
        <v>256041</v>
      </c>
      <c r="D43" s="27">
        <v>122966</v>
      </c>
      <c r="E43" s="20">
        <f t="shared" si="3"/>
        <v>0</v>
      </c>
      <c r="F43" s="1">
        <v>379007</v>
      </c>
      <c r="G43" s="81">
        <v>0</v>
      </c>
      <c r="H43" s="82">
        <v>0</v>
      </c>
      <c r="I43" s="82">
        <v>0</v>
      </c>
      <c r="J43" s="21">
        <f t="shared" si="4"/>
        <v>379007</v>
      </c>
      <c r="K43" s="22">
        <v>1</v>
      </c>
      <c r="L43" s="62">
        <f t="shared" si="2"/>
        <v>0</v>
      </c>
      <c r="M43" s="22">
        <v>0</v>
      </c>
      <c r="N43" s="2">
        <v>1</v>
      </c>
    </row>
    <row r="44" spans="1:14" x14ac:dyDescent="0.2">
      <c r="A44" t="s">
        <v>103</v>
      </c>
      <c r="B44" t="s">
        <v>104</v>
      </c>
      <c r="C44" s="19">
        <v>1195542</v>
      </c>
      <c r="D44" s="27">
        <v>977677</v>
      </c>
      <c r="E44" s="20">
        <f t="shared" si="3"/>
        <v>128666</v>
      </c>
      <c r="F44" s="1">
        <v>2301885</v>
      </c>
      <c r="G44" s="81">
        <v>667829</v>
      </c>
      <c r="H44" s="82">
        <v>3</v>
      </c>
      <c r="I44" s="82">
        <v>0</v>
      </c>
      <c r="J44" s="21">
        <f t="shared" si="4"/>
        <v>181561.77777777778</v>
      </c>
      <c r="K44" s="22">
        <v>5</v>
      </c>
      <c r="L44" s="62">
        <f t="shared" si="2"/>
        <v>4</v>
      </c>
      <c r="M44" s="22">
        <v>0</v>
      </c>
      <c r="N44" s="2">
        <v>9</v>
      </c>
    </row>
    <row r="45" spans="1:14" x14ac:dyDescent="0.2">
      <c r="A45" t="s">
        <v>105</v>
      </c>
      <c r="B45" s="2" t="s">
        <v>106</v>
      </c>
      <c r="C45" s="19">
        <v>2979398</v>
      </c>
      <c r="D45" s="27">
        <v>4203917</v>
      </c>
      <c r="E45" s="20">
        <f t="shared" si="3"/>
        <v>345307</v>
      </c>
      <c r="F45" s="1">
        <v>7528622</v>
      </c>
      <c r="G45" s="81">
        <v>1630271</v>
      </c>
      <c r="H45" s="82">
        <v>2</v>
      </c>
      <c r="I45" s="82">
        <v>6</v>
      </c>
      <c r="J45" s="21">
        <f t="shared" si="4"/>
        <v>226859.65384615384</v>
      </c>
      <c r="K45" s="26">
        <v>12</v>
      </c>
      <c r="L45" s="63">
        <f t="shared" si="2"/>
        <v>20</v>
      </c>
      <c r="M45" s="26">
        <v>0</v>
      </c>
      <c r="N45" s="2">
        <v>32</v>
      </c>
    </row>
    <row r="46" spans="1:14" x14ac:dyDescent="0.2">
      <c r="A46" t="s">
        <v>107</v>
      </c>
      <c r="B46" t="s">
        <v>108</v>
      </c>
      <c r="C46" s="19">
        <v>393761</v>
      </c>
      <c r="D46" s="27">
        <v>503917</v>
      </c>
      <c r="E46" s="20">
        <f t="shared" si="3"/>
        <v>39161</v>
      </c>
      <c r="F46" s="1">
        <v>936839</v>
      </c>
      <c r="G46" s="81">
        <v>0</v>
      </c>
      <c r="H46" s="82">
        <v>0</v>
      </c>
      <c r="I46" s="82">
        <v>0</v>
      </c>
      <c r="J46" s="21">
        <f t="shared" si="4"/>
        <v>312279.66666666669</v>
      </c>
      <c r="K46" s="22">
        <v>2</v>
      </c>
      <c r="L46" s="62">
        <f t="shared" si="2"/>
        <v>1</v>
      </c>
      <c r="M46" s="22">
        <v>0</v>
      </c>
      <c r="N46" s="2">
        <v>3</v>
      </c>
    </row>
    <row r="47" spans="1:14" x14ac:dyDescent="0.2">
      <c r="A47" t="s">
        <v>109</v>
      </c>
      <c r="B47" t="s">
        <v>110</v>
      </c>
      <c r="C47" s="19">
        <v>248203</v>
      </c>
      <c r="D47" s="27">
        <v>0</v>
      </c>
      <c r="E47" s="20">
        <f t="shared" si="3"/>
        <v>49948</v>
      </c>
      <c r="F47" s="1">
        <v>298151</v>
      </c>
      <c r="G47" s="81">
        <v>298151</v>
      </c>
      <c r="H47" s="82">
        <v>1</v>
      </c>
      <c r="I47" s="82">
        <v>0</v>
      </c>
      <c r="J47" s="83">
        <f t="shared" si="4"/>
        <v>0</v>
      </c>
      <c r="K47" s="22">
        <v>1</v>
      </c>
      <c r="L47" s="62">
        <f t="shared" si="2"/>
        <v>0</v>
      </c>
      <c r="M47" s="22">
        <v>0</v>
      </c>
      <c r="N47" s="2">
        <v>1</v>
      </c>
    </row>
    <row r="48" spans="1:14" x14ac:dyDescent="0.2">
      <c r="A48" t="s">
        <v>111</v>
      </c>
      <c r="B48" s="2" t="s">
        <v>112</v>
      </c>
      <c r="C48" s="19">
        <v>1852788</v>
      </c>
      <c r="D48" s="27">
        <v>1590687</v>
      </c>
      <c r="E48" s="20">
        <f t="shared" si="3"/>
        <v>51880</v>
      </c>
      <c r="F48" s="1">
        <v>3495355</v>
      </c>
      <c r="G48" s="81">
        <v>460858</v>
      </c>
      <c r="H48" s="82">
        <v>2</v>
      </c>
      <c r="I48" s="82">
        <v>0</v>
      </c>
      <c r="J48" s="21">
        <f t="shared" si="4"/>
        <v>275863.36363636365</v>
      </c>
      <c r="K48" s="22">
        <v>6</v>
      </c>
      <c r="L48" s="62">
        <f t="shared" si="2"/>
        <v>5</v>
      </c>
      <c r="M48" s="26">
        <v>0</v>
      </c>
      <c r="N48" s="2">
        <v>11</v>
      </c>
    </row>
    <row r="49" spans="1:15" x14ac:dyDescent="0.2">
      <c r="A49" t="s">
        <v>113</v>
      </c>
      <c r="B49" t="s">
        <v>114</v>
      </c>
      <c r="C49" s="19">
        <v>1725316</v>
      </c>
      <c r="D49" s="27">
        <v>1189147</v>
      </c>
      <c r="E49" s="20">
        <f t="shared" si="3"/>
        <v>0</v>
      </c>
      <c r="F49" s="1">
        <v>2914463</v>
      </c>
      <c r="G49" s="81">
        <v>0</v>
      </c>
      <c r="H49" s="82">
        <v>0</v>
      </c>
      <c r="I49" s="82">
        <v>0</v>
      </c>
      <c r="J49" s="21">
        <f t="shared" si="4"/>
        <v>323829.22222222225</v>
      </c>
      <c r="K49" s="22">
        <v>6</v>
      </c>
      <c r="L49" s="62">
        <f t="shared" si="2"/>
        <v>3</v>
      </c>
      <c r="M49" s="22">
        <v>0</v>
      </c>
      <c r="N49" s="2">
        <v>9</v>
      </c>
    </row>
    <row r="50" spans="1:15" x14ac:dyDescent="0.2">
      <c r="A50" t="s">
        <v>115</v>
      </c>
      <c r="B50" t="s">
        <v>116</v>
      </c>
      <c r="C50" s="19">
        <v>432075</v>
      </c>
      <c r="D50" s="27">
        <v>213339</v>
      </c>
      <c r="E50" s="20">
        <f t="shared" si="3"/>
        <v>146</v>
      </c>
      <c r="F50" s="1">
        <v>645560</v>
      </c>
      <c r="G50" s="81">
        <v>187864</v>
      </c>
      <c r="H50" s="82">
        <v>1</v>
      </c>
      <c r="I50" s="82">
        <v>0</v>
      </c>
      <c r="J50" s="21">
        <f t="shared" si="4"/>
        <v>152565.33333333334</v>
      </c>
      <c r="K50" s="22">
        <v>2</v>
      </c>
      <c r="L50" s="62">
        <f t="shared" si="2"/>
        <v>1</v>
      </c>
      <c r="M50" s="22">
        <v>0</v>
      </c>
      <c r="N50" s="2">
        <v>3</v>
      </c>
    </row>
    <row r="51" spans="1:15" x14ac:dyDescent="0.2">
      <c r="A51" t="s">
        <v>117</v>
      </c>
      <c r="B51" s="2" t="s">
        <v>118</v>
      </c>
      <c r="C51" s="19">
        <v>1383536</v>
      </c>
      <c r="D51" s="27">
        <v>1274987</v>
      </c>
      <c r="E51" s="20">
        <f t="shared" si="3"/>
        <v>116651</v>
      </c>
      <c r="F51" s="1">
        <v>2775174</v>
      </c>
      <c r="G51" s="81">
        <v>600078</v>
      </c>
      <c r="H51" s="82">
        <v>1</v>
      </c>
      <c r="I51" s="82">
        <v>1</v>
      </c>
      <c r="J51" s="21">
        <f t="shared" si="4"/>
        <v>310728</v>
      </c>
      <c r="K51" s="22">
        <v>5</v>
      </c>
      <c r="L51" s="62">
        <f t="shared" si="2"/>
        <v>3</v>
      </c>
      <c r="M51" s="22">
        <v>0</v>
      </c>
      <c r="N51" s="2">
        <v>8</v>
      </c>
    </row>
    <row r="52" spans="1:15" x14ac:dyDescent="0.2">
      <c r="A52" t="s">
        <v>119</v>
      </c>
      <c r="B52" t="s">
        <v>120</v>
      </c>
      <c r="C52" s="19">
        <v>106758</v>
      </c>
      <c r="D52" s="27">
        <v>131244</v>
      </c>
      <c r="E52" s="20">
        <f t="shared" si="3"/>
        <v>11573</v>
      </c>
      <c r="F52" s="1">
        <v>249575</v>
      </c>
      <c r="G52" s="81">
        <v>0</v>
      </c>
      <c r="H52" s="82">
        <v>0</v>
      </c>
      <c r="I52" s="82">
        <v>0</v>
      </c>
      <c r="J52" s="21">
        <f t="shared" si="4"/>
        <v>249575</v>
      </c>
      <c r="K52" s="22">
        <v>0</v>
      </c>
      <c r="L52" s="62">
        <f t="shared" si="2"/>
        <v>1</v>
      </c>
      <c r="M52" s="22">
        <v>0</v>
      </c>
      <c r="N52" s="2">
        <v>1</v>
      </c>
    </row>
    <row r="53" spans="1:15" x14ac:dyDescent="0.2">
      <c r="E53" s="20"/>
    </row>
    <row r="54" spans="1:15" s="34" customFormat="1" x14ac:dyDescent="0.2">
      <c r="A54" s="28" t="s">
        <v>0</v>
      </c>
      <c r="B54" s="28"/>
      <c r="C54" s="29">
        <f>SUM(C3:C52)</f>
        <v>64888090</v>
      </c>
      <c r="D54" s="30">
        <f>SUM(D3:D52)</f>
        <v>51952981</v>
      </c>
      <c r="E54" s="30">
        <f t="shared" ref="E54:F54" si="5">SUM(E3:E52)</f>
        <v>5745222</v>
      </c>
      <c r="F54" s="30">
        <f t="shared" si="5"/>
        <v>122586293</v>
      </c>
      <c r="G54" s="29">
        <f>SUM(G3:G52)</f>
        <v>11889112</v>
      </c>
      <c r="H54" s="30">
        <f>SUM(H3:H52)</f>
        <v>42</v>
      </c>
      <c r="I54" s="30">
        <f t="shared" ref="I54" si="6">SUM(I3:I52)</f>
        <v>14</v>
      </c>
      <c r="J54" s="31" t="s">
        <v>1</v>
      </c>
      <c r="K54" s="32">
        <f>SUM(K3:K52)</f>
        <v>257</v>
      </c>
      <c r="L54" s="33">
        <f t="shared" ref="L54:N54" si="7">SUM(L3:L52)</f>
        <v>178</v>
      </c>
      <c r="M54" s="33">
        <f t="shared" si="7"/>
        <v>0</v>
      </c>
      <c r="N54" s="33">
        <f t="shared" si="7"/>
        <v>435</v>
      </c>
      <c r="O54" s="32"/>
    </row>
    <row r="57" spans="1:15" x14ac:dyDescent="0.2">
      <c r="A57" s="35" t="s">
        <v>121</v>
      </c>
      <c r="B57" s="35"/>
      <c r="C57" s="36">
        <v>64888090</v>
      </c>
      <c r="D57" s="37">
        <v>51952981</v>
      </c>
      <c r="E57" s="37"/>
      <c r="F57" s="37">
        <v>122586293</v>
      </c>
      <c r="G57" s="36"/>
      <c r="H57" s="37"/>
      <c r="I57" s="37"/>
      <c r="J57" s="38"/>
      <c r="K57" s="39">
        <v>257</v>
      </c>
      <c r="L57" s="35">
        <v>178</v>
      </c>
      <c r="M57" s="40">
        <v>0</v>
      </c>
      <c r="N57" s="35">
        <v>435</v>
      </c>
      <c r="O57" s="39"/>
    </row>
    <row r="58" spans="1:15" x14ac:dyDescent="0.2">
      <c r="A58" t="s">
        <v>122</v>
      </c>
      <c r="C58" s="19">
        <f>C54-C57</f>
        <v>0</v>
      </c>
      <c r="D58" s="27">
        <f>D54-D57</f>
        <v>0</v>
      </c>
      <c r="E58" s="1" t="s">
        <v>1</v>
      </c>
      <c r="F58" s="1">
        <f t="shared" ref="F58" si="8">F54-F57</f>
        <v>0</v>
      </c>
      <c r="K58" s="23">
        <f>K54-K57</f>
        <v>0</v>
      </c>
      <c r="L58">
        <f>L54-L57</f>
        <v>0</v>
      </c>
      <c r="M58" s="22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workbookViewId="0">
      <pane xSplit="2" ySplit="2" topLeftCell="C55" activePane="bottomRight" state="frozen"/>
      <selection pane="topRight" activeCell="C1" sqref="C1"/>
      <selection pane="bottomLeft" activeCell="A3" sqref="A3"/>
      <selection pane="bottomRight" activeCell="J87" sqref="A2:J8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3"/>
    <col min="5" max="5" width="10.83203125" style="24"/>
    <col min="6" max="6" width="10.83203125" style="61"/>
    <col min="7" max="7" width="10.83203125" style="1"/>
    <col min="8" max="8" width="10.83203125" style="23"/>
    <col min="9" max="9" width="10.83203125" style="24"/>
    <col min="11" max="11" width="52.33203125" style="23" bestFit="1" customWidth="1"/>
  </cols>
  <sheetData>
    <row r="1" spans="1:11" x14ac:dyDescent="0.2">
      <c r="A1" s="41"/>
      <c r="B1" s="41" t="s">
        <v>1</v>
      </c>
      <c r="C1" s="42"/>
      <c r="D1" s="67"/>
      <c r="E1" s="66" t="s">
        <v>123</v>
      </c>
      <c r="F1" s="43"/>
      <c r="G1" s="44"/>
      <c r="H1" s="68"/>
      <c r="I1" s="69" t="s">
        <v>124</v>
      </c>
      <c r="J1" s="46"/>
      <c r="K1" s="45"/>
    </row>
    <row r="2" spans="1:11" x14ac:dyDescent="0.2">
      <c r="A2" s="47" t="s">
        <v>6</v>
      </c>
      <c r="B2" s="47" t="s">
        <v>7</v>
      </c>
      <c r="C2" s="42" t="s">
        <v>125</v>
      </c>
      <c r="D2" s="42" t="s">
        <v>9</v>
      </c>
      <c r="E2" s="47" t="s">
        <v>8</v>
      </c>
      <c r="F2" s="48" t="s">
        <v>10</v>
      </c>
      <c r="G2" s="49" t="s">
        <v>11</v>
      </c>
      <c r="H2" s="42" t="s">
        <v>17</v>
      </c>
      <c r="I2" s="47" t="s">
        <v>16</v>
      </c>
      <c r="J2" s="41" t="s">
        <v>18</v>
      </c>
      <c r="K2" s="45" t="s">
        <v>20</v>
      </c>
    </row>
    <row r="3" spans="1:11" s="57" customFormat="1" x14ac:dyDescent="0.2">
      <c r="A3" s="50" t="s">
        <v>21</v>
      </c>
      <c r="B3" s="50" t="s">
        <v>22</v>
      </c>
      <c r="C3" s="51" t="s">
        <v>127</v>
      </c>
      <c r="D3" s="52">
        <v>0</v>
      </c>
      <c r="E3" s="53">
        <v>210660</v>
      </c>
      <c r="F3" s="54">
        <f>G3-SUM(D3:E3)</f>
        <v>3707</v>
      </c>
      <c r="G3" s="53">
        <v>214367</v>
      </c>
      <c r="H3" s="55">
        <v>0</v>
      </c>
      <c r="I3" s="56">
        <v>1</v>
      </c>
      <c r="J3" s="56">
        <v>0</v>
      </c>
      <c r="K3" s="25"/>
    </row>
    <row r="4" spans="1:11" s="57" customFormat="1" x14ac:dyDescent="0.2">
      <c r="A4" s="50" t="s">
        <v>21</v>
      </c>
      <c r="B4" s="50" t="s">
        <v>22</v>
      </c>
      <c r="C4" s="51" t="s">
        <v>128</v>
      </c>
      <c r="D4" s="52">
        <v>0</v>
      </c>
      <c r="E4" s="53">
        <v>280902</v>
      </c>
      <c r="F4" s="54">
        <f t="shared" ref="F4:F87" si="0">G4-SUM(D4:E4)</f>
        <v>6335</v>
      </c>
      <c r="G4" s="53">
        <v>287237</v>
      </c>
      <c r="H4" s="55">
        <v>0</v>
      </c>
      <c r="I4" s="56">
        <v>1</v>
      </c>
      <c r="J4" s="56">
        <v>0</v>
      </c>
      <c r="K4" s="25"/>
    </row>
    <row r="5" spans="1:11" s="57" customFormat="1" x14ac:dyDescent="0.2">
      <c r="A5" s="50" t="s">
        <v>21</v>
      </c>
      <c r="B5" s="50" t="s">
        <v>22</v>
      </c>
      <c r="C5" s="51" t="s">
        <v>129</v>
      </c>
      <c r="D5" s="52">
        <v>228518</v>
      </c>
      <c r="E5" s="53">
        <v>0</v>
      </c>
      <c r="F5" s="54">
        <f t="shared" si="0"/>
        <v>3183</v>
      </c>
      <c r="G5" s="53">
        <v>231701</v>
      </c>
      <c r="H5" s="55">
        <v>1</v>
      </c>
      <c r="I5" s="56">
        <v>0</v>
      </c>
      <c r="J5" s="56">
        <v>0</v>
      </c>
      <c r="K5" s="25"/>
    </row>
    <row r="6" spans="1:11" s="57" customFormat="1" x14ac:dyDescent="0.2">
      <c r="A6" s="50" t="s">
        <v>23</v>
      </c>
      <c r="B6" s="50" t="s">
        <v>24</v>
      </c>
      <c r="C6" s="51" t="s">
        <v>126</v>
      </c>
      <c r="D6" s="52">
        <v>0</v>
      </c>
      <c r="E6" s="53">
        <v>0</v>
      </c>
      <c r="F6" s="54">
        <f t="shared" si="0"/>
        <v>0</v>
      </c>
      <c r="G6" s="53">
        <v>0</v>
      </c>
      <c r="H6" s="55">
        <v>0</v>
      </c>
      <c r="I6" s="56">
        <v>0</v>
      </c>
      <c r="J6" s="56">
        <v>0</v>
      </c>
      <c r="K6" s="25"/>
    </row>
    <row r="7" spans="1:11" s="57" customFormat="1" x14ac:dyDescent="0.2">
      <c r="A7" s="50" t="s">
        <v>25</v>
      </c>
      <c r="B7" s="50" t="s">
        <v>26</v>
      </c>
      <c r="C7" s="51" t="s">
        <v>126</v>
      </c>
      <c r="D7" s="52">
        <v>0</v>
      </c>
      <c r="E7" s="53">
        <v>0</v>
      </c>
      <c r="F7" s="54">
        <f t="shared" si="0"/>
        <v>0</v>
      </c>
      <c r="G7" s="53">
        <v>0</v>
      </c>
      <c r="H7" s="55">
        <v>0</v>
      </c>
      <c r="I7" s="56">
        <v>0</v>
      </c>
      <c r="J7" s="56">
        <v>0</v>
      </c>
      <c r="K7" s="25"/>
    </row>
    <row r="8" spans="1:11" s="78" customFormat="1" x14ac:dyDescent="0.2">
      <c r="A8" s="70" t="s">
        <v>27</v>
      </c>
      <c r="B8" s="70" t="s">
        <v>28</v>
      </c>
      <c r="C8" s="71" t="s">
        <v>127</v>
      </c>
      <c r="D8" s="72"/>
      <c r="E8" s="73"/>
      <c r="F8" s="74"/>
      <c r="G8" s="73"/>
      <c r="H8" s="75">
        <v>1</v>
      </c>
      <c r="I8" s="76">
        <v>0</v>
      </c>
      <c r="J8" s="76">
        <v>0</v>
      </c>
      <c r="K8" s="77" t="s">
        <v>133</v>
      </c>
    </row>
    <row r="9" spans="1:11" s="57" customFormat="1" x14ac:dyDescent="0.2">
      <c r="A9" s="50" t="s">
        <v>27</v>
      </c>
      <c r="B9" s="50" t="s">
        <v>28</v>
      </c>
      <c r="C9" s="51" t="s">
        <v>130</v>
      </c>
      <c r="D9" s="52">
        <v>212303</v>
      </c>
      <c r="E9" s="53">
        <v>0</v>
      </c>
      <c r="F9" s="54">
        <f t="shared" si="0"/>
        <v>65063</v>
      </c>
      <c r="G9" s="53">
        <v>277366</v>
      </c>
      <c r="H9" s="55">
        <v>1</v>
      </c>
      <c r="I9" s="56">
        <v>0</v>
      </c>
      <c r="J9" s="56">
        <v>0</v>
      </c>
      <c r="K9" s="25"/>
    </row>
    <row r="10" spans="1:11" s="57" customFormat="1" x14ac:dyDescent="0.2">
      <c r="A10" s="50" t="s">
        <v>27</v>
      </c>
      <c r="B10" s="50" t="s">
        <v>28</v>
      </c>
      <c r="C10" s="51" t="s">
        <v>131</v>
      </c>
      <c r="D10" s="52">
        <v>0</v>
      </c>
      <c r="E10" s="53">
        <v>215196</v>
      </c>
      <c r="F10" s="54">
        <f t="shared" si="0"/>
        <v>58850</v>
      </c>
      <c r="G10" s="53">
        <v>274046</v>
      </c>
      <c r="H10" s="55">
        <v>0</v>
      </c>
      <c r="I10" s="56">
        <v>1</v>
      </c>
      <c r="J10" s="56">
        <v>0</v>
      </c>
      <c r="K10" s="25"/>
    </row>
    <row r="11" spans="1:11" s="57" customFormat="1" x14ac:dyDescent="0.2">
      <c r="A11" s="50" t="s">
        <v>27</v>
      </c>
      <c r="B11" s="50" t="s">
        <v>28</v>
      </c>
      <c r="C11" s="51" t="s">
        <v>132</v>
      </c>
      <c r="D11" s="52">
        <v>203178</v>
      </c>
      <c r="E11" s="53">
        <v>0</v>
      </c>
      <c r="F11" s="54">
        <f t="shared" si="0"/>
        <v>32603</v>
      </c>
      <c r="G11" s="53">
        <v>235781</v>
      </c>
      <c r="H11" s="55">
        <v>1</v>
      </c>
      <c r="I11" s="56">
        <v>0</v>
      </c>
      <c r="J11" s="56">
        <v>0</v>
      </c>
      <c r="K11" s="25"/>
    </row>
    <row r="12" spans="1:11" s="57" customFormat="1" x14ac:dyDescent="0.2">
      <c r="A12" s="50" t="s">
        <v>29</v>
      </c>
      <c r="B12" s="50" t="s">
        <v>30</v>
      </c>
      <c r="C12" s="51" t="s">
        <v>134</v>
      </c>
      <c r="D12" s="52">
        <v>130192</v>
      </c>
      <c r="E12" s="53">
        <v>0</v>
      </c>
      <c r="F12" s="54">
        <f t="shared" si="0"/>
        <v>0</v>
      </c>
      <c r="G12" s="53">
        <v>130192</v>
      </c>
      <c r="H12" s="55">
        <v>1</v>
      </c>
      <c r="I12" s="56">
        <v>0</v>
      </c>
      <c r="J12" s="56">
        <v>0</v>
      </c>
      <c r="K12" s="25"/>
    </row>
    <row r="13" spans="1:11" s="57" customFormat="1" x14ac:dyDescent="0.2">
      <c r="A13" s="50" t="s">
        <v>29</v>
      </c>
      <c r="B13" s="50" t="s">
        <v>30</v>
      </c>
      <c r="C13" s="51" t="s">
        <v>135</v>
      </c>
      <c r="D13" s="52">
        <v>0</v>
      </c>
      <c r="E13" s="53">
        <v>179245</v>
      </c>
      <c r="F13" s="54">
        <f t="shared" ref="F13:F20" si="1">G13-SUM(D13:E13)</f>
        <v>2856</v>
      </c>
      <c r="G13" s="53">
        <v>182101</v>
      </c>
      <c r="H13" s="55">
        <v>0</v>
      </c>
      <c r="I13" s="56">
        <v>1</v>
      </c>
      <c r="J13" s="56">
        <v>0</v>
      </c>
      <c r="K13" s="25"/>
    </row>
    <row r="14" spans="1:11" s="57" customFormat="1" x14ac:dyDescent="0.2">
      <c r="A14" s="50" t="s">
        <v>29</v>
      </c>
      <c r="B14" s="50" t="s">
        <v>30</v>
      </c>
      <c r="C14" s="51" t="s">
        <v>136</v>
      </c>
      <c r="D14" s="52">
        <v>0</v>
      </c>
      <c r="E14" s="53">
        <v>224549</v>
      </c>
      <c r="F14" s="54">
        <f t="shared" si="1"/>
        <v>0</v>
      </c>
      <c r="G14" s="53">
        <v>224549</v>
      </c>
      <c r="H14" s="55">
        <v>0</v>
      </c>
      <c r="I14" s="56">
        <v>1</v>
      </c>
      <c r="J14" s="56">
        <v>0</v>
      </c>
      <c r="K14" s="25"/>
    </row>
    <row r="15" spans="1:11" s="57" customFormat="1" x14ac:dyDescent="0.2">
      <c r="A15" s="50" t="s">
        <v>29</v>
      </c>
      <c r="B15" s="50" t="s">
        <v>30</v>
      </c>
      <c r="C15" s="51" t="s">
        <v>137</v>
      </c>
      <c r="D15" s="52">
        <v>137471</v>
      </c>
      <c r="E15" s="53">
        <v>0</v>
      </c>
      <c r="F15" s="54">
        <f t="shared" si="1"/>
        <v>150</v>
      </c>
      <c r="G15" s="53">
        <v>137621</v>
      </c>
      <c r="H15" s="55">
        <v>1</v>
      </c>
      <c r="I15" s="56">
        <v>0</v>
      </c>
      <c r="J15" s="56">
        <v>0</v>
      </c>
      <c r="K15" s="25"/>
    </row>
    <row r="16" spans="1:11" s="57" customFormat="1" x14ac:dyDescent="0.2">
      <c r="A16" s="50" t="s">
        <v>29</v>
      </c>
      <c r="B16" s="50" t="s">
        <v>30</v>
      </c>
      <c r="C16" s="51" t="s">
        <v>138</v>
      </c>
      <c r="D16" s="52">
        <v>242792</v>
      </c>
      <c r="E16" s="53">
        <v>0</v>
      </c>
      <c r="F16" s="54">
        <f t="shared" si="1"/>
        <v>0</v>
      </c>
      <c r="G16" s="53">
        <v>242792</v>
      </c>
      <c r="H16" s="55">
        <v>1</v>
      </c>
      <c r="I16" s="56">
        <v>0</v>
      </c>
      <c r="J16" s="56">
        <v>0</v>
      </c>
      <c r="K16" s="25"/>
    </row>
    <row r="17" spans="1:11" s="57" customFormat="1" x14ac:dyDescent="0.2">
      <c r="A17" s="50" t="s">
        <v>29</v>
      </c>
      <c r="B17" s="50" t="s">
        <v>30</v>
      </c>
      <c r="C17" s="51" t="s">
        <v>139</v>
      </c>
      <c r="D17" s="52">
        <v>110955</v>
      </c>
      <c r="E17" s="53">
        <v>0</v>
      </c>
      <c r="F17" s="54">
        <f t="shared" si="1"/>
        <v>0</v>
      </c>
      <c r="G17" s="53">
        <v>110955</v>
      </c>
      <c r="H17" s="55">
        <v>1</v>
      </c>
      <c r="I17" s="56">
        <v>0</v>
      </c>
      <c r="J17" s="56">
        <v>0</v>
      </c>
      <c r="K17" s="25"/>
    </row>
    <row r="18" spans="1:11" s="57" customFormat="1" x14ac:dyDescent="0.2">
      <c r="A18" s="50" t="s">
        <v>29</v>
      </c>
      <c r="B18" s="50" t="s">
        <v>30</v>
      </c>
      <c r="C18" s="51" t="s">
        <v>140</v>
      </c>
      <c r="D18" s="52">
        <v>130142</v>
      </c>
      <c r="E18" s="53">
        <v>0</v>
      </c>
      <c r="F18" s="54">
        <f t="shared" si="1"/>
        <v>8</v>
      </c>
      <c r="G18" s="53">
        <v>130150</v>
      </c>
      <c r="H18" s="55">
        <v>1</v>
      </c>
      <c r="I18" s="56">
        <v>0</v>
      </c>
      <c r="J18" s="56">
        <v>0</v>
      </c>
      <c r="K18" s="25"/>
    </row>
    <row r="19" spans="1:11" s="57" customFormat="1" x14ac:dyDescent="0.2">
      <c r="A19" s="50" t="s">
        <v>29</v>
      </c>
      <c r="B19" s="50" t="s">
        <v>30</v>
      </c>
      <c r="C19" s="51" t="s">
        <v>141</v>
      </c>
      <c r="D19" s="52">
        <v>131342</v>
      </c>
      <c r="E19" s="53">
        <v>0</v>
      </c>
      <c r="F19" s="54">
        <f t="shared" si="1"/>
        <v>43910</v>
      </c>
      <c r="G19" s="53">
        <v>175252</v>
      </c>
      <c r="H19" s="55">
        <v>1</v>
      </c>
      <c r="I19" s="56">
        <v>0</v>
      </c>
      <c r="J19" s="56">
        <v>0</v>
      </c>
      <c r="K19" s="25"/>
    </row>
    <row r="20" spans="1:11" s="57" customFormat="1" x14ac:dyDescent="0.2">
      <c r="A20" s="50" t="s">
        <v>29</v>
      </c>
      <c r="B20" s="50" t="s">
        <v>30</v>
      </c>
      <c r="C20" s="51" t="s">
        <v>142</v>
      </c>
      <c r="D20" s="52">
        <v>130211</v>
      </c>
      <c r="E20" s="53">
        <v>0</v>
      </c>
      <c r="F20" s="54">
        <f t="shared" si="1"/>
        <v>29113</v>
      </c>
      <c r="G20" s="53">
        <v>159324</v>
      </c>
      <c r="H20" s="55">
        <v>1</v>
      </c>
      <c r="I20" s="56">
        <v>0</v>
      </c>
      <c r="J20" s="56">
        <v>0</v>
      </c>
      <c r="K20" s="25"/>
    </row>
    <row r="21" spans="1:11" s="57" customFormat="1" x14ac:dyDescent="0.2">
      <c r="A21" s="50" t="s">
        <v>31</v>
      </c>
      <c r="B21" s="50" t="s">
        <v>32</v>
      </c>
      <c r="C21" s="51" t="s">
        <v>126</v>
      </c>
      <c r="D21" s="52">
        <v>0</v>
      </c>
      <c r="E21" s="53">
        <v>0</v>
      </c>
      <c r="F21" s="54">
        <f t="shared" si="0"/>
        <v>0</v>
      </c>
      <c r="G21" s="53">
        <v>0</v>
      </c>
      <c r="H21" s="55">
        <v>0</v>
      </c>
      <c r="I21" s="56">
        <v>0</v>
      </c>
      <c r="J21" s="56">
        <v>0</v>
      </c>
      <c r="K21" s="25"/>
    </row>
    <row r="22" spans="1:11" s="57" customFormat="1" x14ac:dyDescent="0.2">
      <c r="A22" s="50" t="s">
        <v>33</v>
      </c>
      <c r="B22" s="50" t="s">
        <v>34</v>
      </c>
      <c r="C22" s="51" t="s">
        <v>126</v>
      </c>
      <c r="D22" s="52">
        <v>0</v>
      </c>
      <c r="E22" s="53">
        <v>0</v>
      </c>
      <c r="F22" s="54">
        <f t="shared" si="0"/>
        <v>0</v>
      </c>
      <c r="G22" s="53">
        <v>0</v>
      </c>
      <c r="H22" s="55">
        <v>0</v>
      </c>
      <c r="I22" s="56">
        <v>0</v>
      </c>
      <c r="J22" s="56">
        <v>0</v>
      </c>
      <c r="K22" s="25"/>
    </row>
    <row r="23" spans="1:11" s="57" customFormat="1" x14ac:dyDescent="0.2">
      <c r="A23" s="50" t="s">
        <v>35</v>
      </c>
      <c r="B23" s="50" t="s">
        <v>36</v>
      </c>
      <c r="C23" s="51" t="s">
        <v>126</v>
      </c>
      <c r="D23" s="52">
        <v>0</v>
      </c>
      <c r="E23" s="53">
        <v>0</v>
      </c>
      <c r="F23" s="54">
        <f t="shared" si="0"/>
        <v>0</v>
      </c>
      <c r="G23" s="53">
        <v>0</v>
      </c>
      <c r="H23" s="55">
        <v>0</v>
      </c>
      <c r="I23" s="56">
        <v>0</v>
      </c>
      <c r="J23" s="56">
        <v>0</v>
      </c>
      <c r="K23" s="25"/>
    </row>
    <row r="24" spans="1:11" s="78" customFormat="1" x14ac:dyDescent="0.2">
      <c r="A24" s="70" t="s">
        <v>37</v>
      </c>
      <c r="B24" s="70" t="s">
        <v>38</v>
      </c>
      <c r="C24" s="71" t="s">
        <v>131</v>
      </c>
      <c r="D24" s="72"/>
      <c r="E24" s="73"/>
      <c r="F24" s="74"/>
      <c r="G24" s="73"/>
      <c r="H24" s="75">
        <v>1</v>
      </c>
      <c r="I24" s="76">
        <v>0</v>
      </c>
      <c r="J24" s="76">
        <v>0</v>
      </c>
      <c r="K24" s="77" t="s">
        <v>133</v>
      </c>
    </row>
    <row r="25" spans="1:11" s="78" customFormat="1" x14ac:dyDescent="0.2">
      <c r="A25" s="70" t="s">
        <v>37</v>
      </c>
      <c r="B25" s="70" t="s">
        <v>38</v>
      </c>
      <c r="C25" s="71" t="s">
        <v>143</v>
      </c>
      <c r="D25" s="72"/>
      <c r="E25" s="73"/>
      <c r="F25" s="74"/>
      <c r="G25" s="73"/>
      <c r="H25" s="75">
        <v>1</v>
      </c>
      <c r="I25" s="76">
        <v>0</v>
      </c>
      <c r="J25" s="76">
        <v>0</v>
      </c>
      <c r="K25" s="77" t="s">
        <v>133</v>
      </c>
    </row>
    <row r="26" spans="1:11" s="57" customFormat="1" x14ac:dyDescent="0.2">
      <c r="A26" s="50" t="s">
        <v>37</v>
      </c>
      <c r="B26" s="50" t="s">
        <v>38</v>
      </c>
      <c r="C26" s="51" t="s">
        <v>144</v>
      </c>
      <c r="D26" s="52">
        <v>202832</v>
      </c>
      <c r="E26" s="53">
        <v>0</v>
      </c>
      <c r="F26" s="54">
        <f t="shared" ref="F26" si="2">G26-SUM(D26:E26)</f>
        <v>58967</v>
      </c>
      <c r="G26" s="53">
        <v>261799</v>
      </c>
      <c r="H26" s="55">
        <v>1</v>
      </c>
      <c r="I26" s="56">
        <v>0</v>
      </c>
      <c r="J26" s="56">
        <v>0</v>
      </c>
      <c r="K26" s="25"/>
    </row>
    <row r="27" spans="1:11" s="57" customFormat="1" x14ac:dyDescent="0.2">
      <c r="A27" s="50" t="s">
        <v>39</v>
      </c>
      <c r="B27" s="50" t="s">
        <v>40</v>
      </c>
      <c r="C27" s="51" t="s">
        <v>132</v>
      </c>
      <c r="D27" s="52">
        <v>224494</v>
      </c>
      <c r="E27" s="53">
        <v>0</v>
      </c>
      <c r="F27" s="54">
        <f t="shared" si="0"/>
        <v>200</v>
      </c>
      <c r="G27" s="53">
        <v>224694</v>
      </c>
      <c r="H27" s="55">
        <v>1</v>
      </c>
      <c r="I27" s="56">
        <v>0</v>
      </c>
      <c r="J27" s="56">
        <v>0</v>
      </c>
      <c r="K27" s="25"/>
    </row>
    <row r="28" spans="1:11" s="57" customFormat="1" x14ac:dyDescent="0.2">
      <c r="A28" s="50" t="s">
        <v>39</v>
      </c>
      <c r="B28" s="50" t="s">
        <v>40</v>
      </c>
      <c r="C28" s="51" t="s">
        <v>145</v>
      </c>
      <c r="D28" s="52">
        <v>231368</v>
      </c>
      <c r="E28" s="53">
        <v>0</v>
      </c>
      <c r="F28" s="54">
        <f t="shared" ref="F28" si="3">G28-SUM(D28:E28)</f>
        <v>106</v>
      </c>
      <c r="G28" s="53">
        <v>231474</v>
      </c>
      <c r="H28" s="55">
        <v>1</v>
      </c>
      <c r="I28" s="56">
        <v>0</v>
      </c>
      <c r="J28" s="56">
        <v>0</v>
      </c>
      <c r="K28" s="25"/>
    </row>
    <row r="29" spans="1:11" s="57" customFormat="1" x14ac:dyDescent="0.2">
      <c r="A29" s="50" t="s">
        <v>41</v>
      </c>
      <c r="B29" s="50" t="s">
        <v>42</v>
      </c>
      <c r="C29" s="51" t="s">
        <v>126</v>
      </c>
      <c r="D29" s="52">
        <v>0</v>
      </c>
      <c r="E29" s="53">
        <v>0</v>
      </c>
      <c r="F29" s="54">
        <f t="shared" si="0"/>
        <v>0</v>
      </c>
      <c r="G29" s="53">
        <v>0</v>
      </c>
      <c r="H29" s="55">
        <v>0</v>
      </c>
      <c r="I29" s="56">
        <v>0</v>
      </c>
      <c r="J29" s="56">
        <v>0</v>
      </c>
      <c r="K29" s="25"/>
    </row>
    <row r="30" spans="1:11" s="57" customFormat="1" x14ac:dyDescent="0.2">
      <c r="A30" s="50" t="s">
        <v>43</v>
      </c>
      <c r="B30" s="50" t="s">
        <v>44</v>
      </c>
      <c r="C30" s="51" t="s">
        <v>126</v>
      </c>
      <c r="D30" s="52">
        <v>0</v>
      </c>
      <c r="E30" s="53">
        <v>0</v>
      </c>
      <c r="F30" s="54">
        <f t="shared" si="0"/>
        <v>0</v>
      </c>
      <c r="G30" s="53">
        <v>0</v>
      </c>
      <c r="H30" s="55">
        <v>0</v>
      </c>
      <c r="I30" s="56">
        <v>0</v>
      </c>
      <c r="J30" s="56">
        <v>0</v>
      </c>
      <c r="K30" s="25"/>
    </row>
    <row r="31" spans="1:11" s="57" customFormat="1" x14ac:dyDescent="0.2">
      <c r="A31" s="50" t="s">
        <v>45</v>
      </c>
      <c r="B31" s="50" t="s">
        <v>46</v>
      </c>
      <c r="C31" s="51" t="s">
        <v>143</v>
      </c>
      <c r="D31" s="52">
        <v>220961</v>
      </c>
      <c r="E31" s="53">
        <v>0</v>
      </c>
      <c r="F31" s="54">
        <f t="shared" si="0"/>
        <v>517</v>
      </c>
      <c r="G31" s="53">
        <v>221478</v>
      </c>
      <c r="H31" s="55">
        <v>1</v>
      </c>
      <c r="I31" s="56">
        <v>0</v>
      </c>
      <c r="J31" s="56">
        <v>0</v>
      </c>
      <c r="K31" s="25"/>
    </row>
    <row r="32" spans="1:11" s="57" customFormat="1" x14ac:dyDescent="0.2">
      <c r="A32" s="50" t="s">
        <v>47</v>
      </c>
      <c r="B32" s="50" t="s">
        <v>48</v>
      </c>
      <c r="C32" s="51" t="s">
        <v>126</v>
      </c>
      <c r="D32" s="52">
        <v>0</v>
      </c>
      <c r="E32" s="53">
        <v>0</v>
      </c>
      <c r="F32" s="54">
        <f t="shared" si="0"/>
        <v>0</v>
      </c>
      <c r="G32" s="53">
        <v>0</v>
      </c>
      <c r="H32" s="55">
        <v>0</v>
      </c>
      <c r="I32" s="56">
        <v>0</v>
      </c>
      <c r="J32" s="56">
        <v>0</v>
      </c>
      <c r="K32" s="25"/>
    </row>
    <row r="33" spans="1:11" s="57" customFormat="1" x14ac:dyDescent="0.2">
      <c r="A33" s="50" t="s">
        <v>49</v>
      </c>
      <c r="B33" s="50" t="s">
        <v>50</v>
      </c>
      <c r="C33" s="51" t="s">
        <v>126</v>
      </c>
      <c r="D33" s="52">
        <v>0</v>
      </c>
      <c r="E33" s="53">
        <v>0</v>
      </c>
      <c r="F33" s="54">
        <f t="shared" si="0"/>
        <v>0</v>
      </c>
      <c r="G33" s="53">
        <v>0</v>
      </c>
      <c r="H33" s="55">
        <v>0</v>
      </c>
      <c r="I33" s="56">
        <v>0</v>
      </c>
      <c r="J33" s="56">
        <v>0</v>
      </c>
      <c r="K33" s="25"/>
    </row>
    <row r="34" spans="1:11" s="57" customFormat="1" x14ac:dyDescent="0.2">
      <c r="A34" s="50" t="s">
        <v>51</v>
      </c>
      <c r="B34" s="50" t="s">
        <v>52</v>
      </c>
      <c r="C34" s="51" t="s">
        <v>126</v>
      </c>
      <c r="D34" s="52">
        <v>0</v>
      </c>
      <c r="E34" s="53">
        <v>0</v>
      </c>
      <c r="F34" s="54">
        <f t="shared" si="0"/>
        <v>0</v>
      </c>
      <c r="G34" s="53">
        <v>0</v>
      </c>
      <c r="H34" s="55">
        <v>0</v>
      </c>
      <c r="I34" s="56">
        <v>0</v>
      </c>
      <c r="J34" s="56">
        <v>0</v>
      </c>
      <c r="K34" s="25"/>
    </row>
    <row r="35" spans="1:11" s="57" customFormat="1" x14ac:dyDescent="0.2">
      <c r="A35" s="50" t="s">
        <v>53</v>
      </c>
      <c r="B35" s="50" t="s">
        <v>54</v>
      </c>
      <c r="C35" s="51" t="s">
        <v>145</v>
      </c>
      <c r="D35" s="52">
        <v>0</v>
      </c>
      <c r="E35" s="53">
        <v>177024</v>
      </c>
      <c r="F35" s="54">
        <f t="shared" si="0"/>
        <v>33444</v>
      </c>
      <c r="G35" s="53">
        <v>210468</v>
      </c>
      <c r="H35" s="55">
        <v>0</v>
      </c>
      <c r="I35" s="56">
        <v>1</v>
      </c>
      <c r="J35" s="56">
        <v>0</v>
      </c>
      <c r="K35" s="25"/>
    </row>
    <row r="36" spans="1:11" s="78" customFormat="1" x14ac:dyDescent="0.2">
      <c r="A36" s="70" t="s">
        <v>55</v>
      </c>
      <c r="B36" s="70" t="s">
        <v>56</v>
      </c>
      <c r="C36" s="71" t="s">
        <v>131</v>
      </c>
      <c r="D36" s="72"/>
      <c r="E36" s="73"/>
      <c r="F36" s="74"/>
      <c r="G36" s="73"/>
      <c r="H36" s="75">
        <v>1</v>
      </c>
      <c r="I36" s="76">
        <v>0</v>
      </c>
      <c r="J36" s="76">
        <v>0</v>
      </c>
      <c r="K36" s="77" t="s">
        <v>133</v>
      </c>
    </row>
    <row r="37" spans="1:11" s="78" customFormat="1" x14ac:dyDescent="0.2">
      <c r="A37" s="70" t="s">
        <v>55</v>
      </c>
      <c r="B37" s="70" t="s">
        <v>56</v>
      </c>
      <c r="C37" s="71" t="s">
        <v>145</v>
      </c>
      <c r="D37" s="72"/>
      <c r="E37" s="73"/>
      <c r="F37" s="74"/>
      <c r="G37" s="73"/>
      <c r="H37" s="75">
        <v>0</v>
      </c>
      <c r="I37" s="76">
        <v>1</v>
      </c>
      <c r="J37" s="76">
        <v>0</v>
      </c>
      <c r="K37" s="77" t="s">
        <v>133</v>
      </c>
    </row>
    <row r="38" spans="1:11" s="57" customFormat="1" x14ac:dyDescent="0.2">
      <c r="A38" s="50" t="s">
        <v>57</v>
      </c>
      <c r="B38" s="50" t="s">
        <v>58</v>
      </c>
      <c r="C38" s="51" t="s">
        <v>126</v>
      </c>
      <c r="D38" s="52">
        <v>0</v>
      </c>
      <c r="E38" s="53">
        <v>0</v>
      </c>
      <c r="F38" s="54">
        <f t="shared" si="0"/>
        <v>0</v>
      </c>
      <c r="G38" s="53">
        <v>0</v>
      </c>
      <c r="H38" s="55">
        <v>0</v>
      </c>
      <c r="I38" s="56">
        <v>0</v>
      </c>
      <c r="J38" s="56">
        <v>0</v>
      </c>
      <c r="K38" s="25"/>
    </row>
    <row r="39" spans="1:11" s="57" customFormat="1" x14ac:dyDescent="0.2">
      <c r="A39" s="50" t="s">
        <v>59</v>
      </c>
      <c r="B39" s="50" t="s">
        <v>60</v>
      </c>
      <c r="C39" s="51" t="s">
        <v>126</v>
      </c>
      <c r="D39" s="52">
        <v>0</v>
      </c>
      <c r="E39" s="53">
        <v>0</v>
      </c>
      <c r="F39" s="54">
        <f t="shared" si="0"/>
        <v>0</v>
      </c>
      <c r="G39" s="53">
        <v>0</v>
      </c>
      <c r="H39" s="55">
        <v>0</v>
      </c>
      <c r="I39" s="56">
        <v>0</v>
      </c>
      <c r="J39" s="56">
        <v>0</v>
      </c>
      <c r="K39" s="25"/>
    </row>
    <row r="40" spans="1:11" s="57" customFormat="1" x14ac:dyDescent="0.2">
      <c r="A40" s="50" t="s">
        <v>61</v>
      </c>
      <c r="B40" s="50" t="s">
        <v>62</v>
      </c>
      <c r="C40" s="51" t="s">
        <v>130</v>
      </c>
      <c r="D40" s="52">
        <v>234369</v>
      </c>
      <c r="E40" s="53">
        <v>0</v>
      </c>
      <c r="F40" s="54">
        <f t="shared" si="0"/>
        <v>72451</v>
      </c>
      <c r="G40" s="53">
        <v>306820</v>
      </c>
      <c r="H40" s="55">
        <v>1</v>
      </c>
      <c r="I40" s="56">
        <v>0</v>
      </c>
      <c r="J40" s="56">
        <v>0</v>
      </c>
      <c r="K40" s="25"/>
    </row>
    <row r="41" spans="1:11" s="57" customFormat="1" x14ac:dyDescent="0.2">
      <c r="A41" s="50" t="s">
        <v>61</v>
      </c>
      <c r="B41" s="50" t="s">
        <v>62</v>
      </c>
      <c r="C41" s="51" t="s">
        <v>131</v>
      </c>
      <c r="D41" s="52">
        <v>227619</v>
      </c>
      <c r="E41" s="53">
        <v>0</v>
      </c>
      <c r="F41" s="54">
        <f t="shared" ref="F41:F45" si="4">G41-SUM(D41:E41)</f>
        <v>75696</v>
      </c>
      <c r="G41" s="53">
        <v>303315</v>
      </c>
      <c r="H41" s="55">
        <v>1</v>
      </c>
      <c r="I41" s="56">
        <v>0</v>
      </c>
      <c r="J41" s="56">
        <v>0</v>
      </c>
      <c r="K41" s="25"/>
    </row>
    <row r="42" spans="1:11" s="57" customFormat="1" x14ac:dyDescent="0.2">
      <c r="A42" s="50" t="s">
        <v>61</v>
      </c>
      <c r="B42" s="50" t="s">
        <v>62</v>
      </c>
      <c r="C42" s="51" t="s">
        <v>145</v>
      </c>
      <c r="D42" s="52">
        <v>225947</v>
      </c>
      <c r="E42" s="53">
        <v>0</v>
      </c>
      <c r="F42" s="54">
        <f t="shared" si="4"/>
        <v>76450</v>
      </c>
      <c r="G42" s="53">
        <v>302397</v>
      </c>
      <c r="H42" s="55">
        <v>1</v>
      </c>
      <c r="I42" s="56">
        <v>0</v>
      </c>
      <c r="J42" s="56">
        <v>0</v>
      </c>
      <c r="K42" s="25"/>
    </row>
    <row r="43" spans="1:11" s="57" customFormat="1" x14ac:dyDescent="0.2">
      <c r="A43" s="50" t="s">
        <v>61</v>
      </c>
      <c r="B43" s="50" t="s">
        <v>62</v>
      </c>
      <c r="C43" s="51" t="s">
        <v>146</v>
      </c>
      <c r="D43" s="52">
        <v>185530</v>
      </c>
      <c r="E43" s="53">
        <v>0</v>
      </c>
      <c r="F43" s="54">
        <f t="shared" si="4"/>
        <v>58483</v>
      </c>
      <c r="G43" s="53">
        <v>244013</v>
      </c>
      <c r="H43" s="55">
        <v>1</v>
      </c>
      <c r="I43" s="56">
        <v>0</v>
      </c>
      <c r="J43" s="56">
        <v>0</v>
      </c>
      <c r="K43" s="25"/>
    </row>
    <row r="44" spans="1:11" s="57" customFormat="1" x14ac:dyDescent="0.2">
      <c r="A44" s="50" t="s">
        <v>61</v>
      </c>
      <c r="B44" s="50" t="s">
        <v>62</v>
      </c>
      <c r="C44" s="51" t="s">
        <v>147</v>
      </c>
      <c r="D44" s="52">
        <v>242166</v>
      </c>
      <c r="E44" s="53">
        <v>0</v>
      </c>
      <c r="F44" s="54">
        <f t="shared" si="4"/>
        <v>75254</v>
      </c>
      <c r="G44" s="53">
        <v>317420</v>
      </c>
      <c r="H44" s="55">
        <v>1</v>
      </c>
      <c r="I44" s="56">
        <v>0</v>
      </c>
      <c r="J44" s="56">
        <v>0</v>
      </c>
      <c r="K44" s="25"/>
    </row>
    <row r="45" spans="1:11" s="57" customFormat="1" x14ac:dyDescent="0.2">
      <c r="A45" s="50" t="s">
        <v>61</v>
      </c>
      <c r="B45" s="50" t="s">
        <v>62</v>
      </c>
      <c r="C45" s="51" t="s">
        <v>148</v>
      </c>
      <c r="D45" s="52">
        <v>272899</v>
      </c>
      <c r="E45" s="53">
        <v>0</v>
      </c>
      <c r="F45" s="54">
        <f t="shared" si="4"/>
        <v>90852</v>
      </c>
      <c r="G45" s="53">
        <v>363751</v>
      </c>
      <c r="H45" s="55">
        <v>1</v>
      </c>
      <c r="I45" s="56">
        <v>0</v>
      </c>
      <c r="J45" s="56">
        <v>0</v>
      </c>
      <c r="K45" s="25"/>
    </row>
    <row r="46" spans="1:11" s="57" customFormat="1" x14ac:dyDescent="0.2">
      <c r="A46" s="50" t="s">
        <v>63</v>
      </c>
      <c r="B46" s="50" t="s">
        <v>64</v>
      </c>
      <c r="C46" s="51" t="s">
        <v>149</v>
      </c>
      <c r="D46" s="52">
        <v>227841</v>
      </c>
      <c r="E46" s="53">
        <v>0</v>
      </c>
      <c r="F46" s="54">
        <f t="shared" si="0"/>
        <v>18747</v>
      </c>
      <c r="G46" s="53">
        <v>246588</v>
      </c>
      <c r="H46" s="55">
        <v>1</v>
      </c>
      <c r="I46" s="56">
        <v>0</v>
      </c>
      <c r="J46" s="56">
        <v>0</v>
      </c>
      <c r="K46" s="25"/>
    </row>
    <row r="47" spans="1:11" s="57" customFormat="1" x14ac:dyDescent="0.2">
      <c r="A47" s="50" t="s">
        <v>65</v>
      </c>
      <c r="B47" s="50" t="s">
        <v>66</v>
      </c>
      <c r="C47" s="51" t="s">
        <v>126</v>
      </c>
      <c r="D47" s="52">
        <v>0</v>
      </c>
      <c r="E47" s="53">
        <v>0</v>
      </c>
      <c r="F47" s="54">
        <f t="shared" si="0"/>
        <v>0</v>
      </c>
      <c r="G47" s="53">
        <v>0</v>
      </c>
      <c r="H47" s="55">
        <v>0</v>
      </c>
      <c r="I47" s="56">
        <v>0</v>
      </c>
      <c r="J47" s="56">
        <v>0</v>
      </c>
      <c r="K47" s="25"/>
    </row>
    <row r="48" spans="1:11" s="57" customFormat="1" x14ac:dyDescent="0.2">
      <c r="A48" s="50" t="s">
        <v>67</v>
      </c>
      <c r="B48" s="50" t="s">
        <v>68</v>
      </c>
      <c r="C48" s="51" t="s">
        <v>126</v>
      </c>
      <c r="D48" s="52">
        <v>0</v>
      </c>
      <c r="E48" s="53">
        <v>0</v>
      </c>
      <c r="F48" s="54">
        <f t="shared" si="0"/>
        <v>0</v>
      </c>
      <c r="G48" s="53">
        <v>0</v>
      </c>
      <c r="H48" s="55">
        <v>0</v>
      </c>
      <c r="I48" s="56">
        <v>0</v>
      </c>
      <c r="J48" s="56">
        <v>0</v>
      </c>
      <c r="K48" s="25"/>
    </row>
    <row r="49" spans="1:11" s="57" customFormat="1" x14ac:dyDescent="0.2">
      <c r="A49" s="50" t="s">
        <v>69</v>
      </c>
      <c r="B49" s="50" t="s">
        <v>70</v>
      </c>
      <c r="C49" s="51" t="s">
        <v>127</v>
      </c>
      <c r="D49" s="52">
        <v>242570</v>
      </c>
      <c r="E49" s="53">
        <v>0</v>
      </c>
      <c r="F49" s="54">
        <f t="shared" si="0"/>
        <v>36707</v>
      </c>
      <c r="G49" s="53">
        <v>279277</v>
      </c>
      <c r="H49" s="55">
        <v>1</v>
      </c>
      <c r="I49" s="56">
        <v>0</v>
      </c>
      <c r="J49" s="56">
        <v>0</v>
      </c>
      <c r="K49" s="25"/>
    </row>
    <row r="50" spans="1:11" s="57" customFormat="1" x14ac:dyDescent="0.2">
      <c r="A50" s="50" t="s">
        <v>71</v>
      </c>
      <c r="B50" s="50" t="s">
        <v>72</v>
      </c>
      <c r="C50" s="51" t="s">
        <v>126</v>
      </c>
      <c r="D50" s="52">
        <v>0</v>
      </c>
      <c r="E50" s="53">
        <v>0</v>
      </c>
      <c r="F50" s="54">
        <f t="shared" si="0"/>
        <v>0</v>
      </c>
      <c r="G50" s="53">
        <v>0</v>
      </c>
      <c r="H50" s="55">
        <v>0</v>
      </c>
      <c r="I50" s="56">
        <v>0</v>
      </c>
      <c r="J50" s="56">
        <v>0</v>
      </c>
      <c r="K50" s="25"/>
    </row>
    <row r="51" spans="1:11" s="57" customFormat="1" x14ac:dyDescent="0.2">
      <c r="A51" s="50" t="s">
        <v>73</v>
      </c>
      <c r="B51" s="50" t="s">
        <v>74</v>
      </c>
      <c r="C51" s="51" t="s">
        <v>126</v>
      </c>
      <c r="D51" s="52">
        <v>0</v>
      </c>
      <c r="E51" s="53">
        <v>0</v>
      </c>
      <c r="F51" s="54">
        <f t="shared" si="0"/>
        <v>0</v>
      </c>
      <c r="G51" s="53">
        <v>0</v>
      </c>
      <c r="H51" s="55">
        <v>0</v>
      </c>
      <c r="I51" s="56">
        <v>0</v>
      </c>
      <c r="J51" s="56">
        <v>0</v>
      </c>
      <c r="K51" s="25"/>
    </row>
    <row r="52" spans="1:11" s="57" customFormat="1" x14ac:dyDescent="0.2">
      <c r="A52" s="50" t="s">
        <v>75</v>
      </c>
      <c r="B52" s="50" t="s">
        <v>76</v>
      </c>
      <c r="C52" s="51" t="s">
        <v>126</v>
      </c>
      <c r="D52" s="52">
        <v>0</v>
      </c>
      <c r="E52" s="53">
        <v>0</v>
      </c>
      <c r="F52" s="54">
        <f t="shared" si="0"/>
        <v>0</v>
      </c>
      <c r="G52" s="53">
        <v>0</v>
      </c>
      <c r="H52" s="55">
        <v>0</v>
      </c>
      <c r="I52" s="56">
        <v>0</v>
      </c>
      <c r="J52" s="56">
        <v>0</v>
      </c>
      <c r="K52" s="25"/>
    </row>
    <row r="53" spans="1:11" s="57" customFormat="1" x14ac:dyDescent="0.2">
      <c r="A53" s="50" t="s">
        <v>77</v>
      </c>
      <c r="B53" s="50" t="s">
        <v>78</v>
      </c>
      <c r="C53" s="51" t="s">
        <v>126</v>
      </c>
      <c r="D53" s="52">
        <v>0</v>
      </c>
      <c r="E53" s="53">
        <v>0</v>
      </c>
      <c r="F53" s="54">
        <f t="shared" si="0"/>
        <v>0</v>
      </c>
      <c r="G53" s="53">
        <v>0</v>
      </c>
      <c r="H53" s="55">
        <v>0</v>
      </c>
      <c r="I53" s="56">
        <v>0</v>
      </c>
      <c r="J53" s="56">
        <v>0</v>
      </c>
      <c r="K53" s="25"/>
    </row>
    <row r="54" spans="1:11" s="57" customFormat="1" x14ac:dyDescent="0.2">
      <c r="A54" s="50" t="s">
        <v>79</v>
      </c>
      <c r="B54" s="50" t="s">
        <v>80</v>
      </c>
      <c r="C54" s="51" t="s">
        <v>148</v>
      </c>
      <c r="D54" s="52">
        <v>169945</v>
      </c>
      <c r="E54" s="53">
        <v>0</v>
      </c>
      <c r="F54" s="54">
        <f t="shared" si="0"/>
        <v>1848</v>
      </c>
      <c r="G54" s="53">
        <v>171793</v>
      </c>
      <c r="H54" s="55">
        <v>1</v>
      </c>
      <c r="I54" s="56">
        <v>0</v>
      </c>
      <c r="J54" s="56">
        <v>0</v>
      </c>
      <c r="K54" s="25"/>
    </row>
    <row r="55" spans="1:11" s="57" customFormat="1" x14ac:dyDescent="0.2">
      <c r="A55" s="50" t="s">
        <v>81</v>
      </c>
      <c r="B55" s="50" t="s">
        <v>82</v>
      </c>
      <c r="C55" s="51" t="s">
        <v>126</v>
      </c>
      <c r="D55" s="52">
        <v>0</v>
      </c>
      <c r="E55" s="53">
        <v>0</v>
      </c>
      <c r="F55" s="54">
        <f t="shared" si="0"/>
        <v>0</v>
      </c>
      <c r="G55" s="53">
        <v>0</v>
      </c>
      <c r="H55" s="55">
        <v>0</v>
      </c>
      <c r="I55" s="56">
        <v>0</v>
      </c>
      <c r="J55" s="56">
        <v>0</v>
      </c>
      <c r="K55" s="25"/>
    </row>
    <row r="56" spans="1:11" s="57" customFormat="1" x14ac:dyDescent="0.2">
      <c r="A56" s="50" t="s">
        <v>83</v>
      </c>
      <c r="B56" s="50" t="s">
        <v>84</v>
      </c>
      <c r="C56" s="51" t="s">
        <v>128</v>
      </c>
      <c r="D56" s="52">
        <v>141180</v>
      </c>
      <c r="E56" s="53">
        <v>0</v>
      </c>
      <c r="F56" s="54">
        <f t="shared" si="0"/>
        <v>69156</v>
      </c>
      <c r="G56" s="53">
        <v>210336</v>
      </c>
      <c r="H56" s="55">
        <v>1</v>
      </c>
      <c r="I56" s="56">
        <v>0</v>
      </c>
      <c r="J56" s="56">
        <v>0</v>
      </c>
      <c r="K56" s="25" t="s">
        <v>1</v>
      </c>
    </row>
    <row r="57" spans="1:11" s="57" customFormat="1" x14ac:dyDescent="0.2">
      <c r="A57" s="50" t="s">
        <v>83</v>
      </c>
      <c r="B57" s="50" t="s">
        <v>84</v>
      </c>
      <c r="C57" s="51" t="s">
        <v>147</v>
      </c>
      <c r="D57" s="52">
        <v>106097</v>
      </c>
      <c r="E57" s="53">
        <v>0</v>
      </c>
      <c r="F57" s="54">
        <f t="shared" ref="F57" si="5">G57-SUM(D57:E57)</f>
        <v>96973</v>
      </c>
      <c r="G57" s="53">
        <v>203070</v>
      </c>
      <c r="H57" s="55">
        <v>1</v>
      </c>
      <c r="I57" s="56">
        <v>0</v>
      </c>
      <c r="J57" s="56">
        <v>0</v>
      </c>
      <c r="K57" s="25"/>
    </row>
    <row r="58" spans="1:11" s="57" customFormat="1" x14ac:dyDescent="0.2">
      <c r="A58" s="50" t="s">
        <v>85</v>
      </c>
      <c r="B58" s="50" t="s">
        <v>86</v>
      </c>
      <c r="C58" s="51" t="s">
        <v>126</v>
      </c>
      <c r="D58" s="52">
        <v>0</v>
      </c>
      <c r="E58" s="53">
        <v>0</v>
      </c>
      <c r="F58" s="54">
        <f t="shared" si="0"/>
        <v>0</v>
      </c>
      <c r="G58" s="53">
        <v>0</v>
      </c>
      <c r="H58" s="55">
        <v>0</v>
      </c>
      <c r="I58" s="56">
        <v>0</v>
      </c>
      <c r="J58" s="56">
        <v>0</v>
      </c>
      <c r="K58" s="25"/>
    </row>
    <row r="59" spans="1:11" s="57" customFormat="1" x14ac:dyDescent="0.2">
      <c r="A59" s="50" t="s">
        <v>87</v>
      </c>
      <c r="B59" s="50" t="s">
        <v>88</v>
      </c>
      <c r="C59" s="51" t="s">
        <v>126</v>
      </c>
      <c r="D59" s="52">
        <v>0</v>
      </c>
      <c r="E59" s="53">
        <v>0</v>
      </c>
      <c r="F59" s="54">
        <f t="shared" si="0"/>
        <v>0</v>
      </c>
      <c r="G59" s="53">
        <v>0</v>
      </c>
      <c r="H59" s="55">
        <v>0</v>
      </c>
      <c r="I59" s="56">
        <v>0</v>
      </c>
      <c r="J59" s="56">
        <v>0</v>
      </c>
      <c r="K59" s="25"/>
    </row>
    <row r="60" spans="1:11" s="57" customFormat="1" x14ac:dyDescent="0.2">
      <c r="A60" s="50" t="s">
        <v>89</v>
      </c>
      <c r="B60" s="50" t="s">
        <v>90</v>
      </c>
      <c r="C60" s="51" t="s">
        <v>126</v>
      </c>
      <c r="D60" s="52">
        <v>0</v>
      </c>
      <c r="E60" s="53">
        <v>0</v>
      </c>
      <c r="F60" s="54">
        <f t="shared" si="0"/>
        <v>0</v>
      </c>
      <c r="G60" s="53">
        <v>0</v>
      </c>
      <c r="H60" s="55">
        <v>0</v>
      </c>
      <c r="I60" s="56">
        <v>0</v>
      </c>
      <c r="J60" s="56">
        <v>0</v>
      </c>
      <c r="K60" s="25"/>
    </row>
    <row r="61" spans="1:11" s="57" customFormat="1" x14ac:dyDescent="0.2">
      <c r="A61" s="50" t="s">
        <v>91</v>
      </c>
      <c r="B61" s="50" t="s">
        <v>92</v>
      </c>
      <c r="C61" s="51" t="s">
        <v>126</v>
      </c>
      <c r="D61" s="52">
        <v>0</v>
      </c>
      <c r="E61" s="53">
        <v>0</v>
      </c>
      <c r="F61" s="54">
        <f t="shared" si="0"/>
        <v>0</v>
      </c>
      <c r="G61" s="53">
        <v>0</v>
      </c>
      <c r="H61" s="55">
        <v>0</v>
      </c>
      <c r="I61" s="56">
        <v>0</v>
      </c>
      <c r="J61" s="56">
        <v>0</v>
      </c>
      <c r="K61" s="25"/>
    </row>
    <row r="62" spans="1:11" s="57" customFormat="1" x14ac:dyDescent="0.2">
      <c r="A62" s="50" t="s">
        <v>93</v>
      </c>
      <c r="B62" s="50" t="s">
        <v>94</v>
      </c>
      <c r="C62" s="51" t="s">
        <v>127</v>
      </c>
      <c r="D62" s="52">
        <v>237567</v>
      </c>
      <c r="E62" s="53">
        <v>0</v>
      </c>
      <c r="F62" s="54">
        <f t="shared" si="0"/>
        <v>94681</v>
      </c>
      <c r="G62" s="53">
        <v>332248</v>
      </c>
      <c r="H62" s="55">
        <v>1</v>
      </c>
      <c r="I62" s="56">
        <v>0</v>
      </c>
      <c r="J62" s="56">
        <v>0</v>
      </c>
      <c r="K62" s="25"/>
    </row>
    <row r="63" spans="1:11" s="57" customFormat="1" x14ac:dyDescent="0.2">
      <c r="A63" s="50" t="s">
        <v>93</v>
      </c>
      <c r="B63" s="50" t="s">
        <v>94</v>
      </c>
      <c r="C63" s="51" t="s">
        <v>132</v>
      </c>
      <c r="D63" s="52">
        <v>275143</v>
      </c>
      <c r="E63" s="53">
        <v>0</v>
      </c>
      <c r="F63" s="54">
        <f t="shared" ref="F63" si="6">G63-SUM(D63:E63)</f>
        <v>59003</v>
      </c>
      <c r="G63" s="53">
        <v>334146</v>
      </c>
      <c r="H63" s="55">
        <v>1</v>
      </c>
      <c r="I63" s="56">
        <v>0</v>
      </c>
      <c r="J63" s="56">
        <v>0</v>
      </c>
      <c r="K63" s="25"/>
    </row>
    <row r="64" spans="1:11" s="57" customFormat="1" x14ac:dyDescent="0.2">
      <c r="A64" s="50" t="s">
        <v>95</v>
      </c>
      <c r="B64" s="50" t="s">
        <v>96</v>
      </c>
      <c r="C64" s="51" t="s">
        <v>149</v>
      </c>
      <c r="D64" s="52">
        <v>242326</v>
      </c>
      <c r="E64" s="53">
        <v>0</v>
      </c>
      <c r="F64" s="54">
        <f t="shared" si="0"/>
        <v>23214</v>
      </c>
      <c r="G64" s="53">
        <v>265540</v>
      </c>
      <c r="H64" s="55">
        <v>1</v>
      </c>
      <c r="I64" s="56">
        <v>0</v>
      </c>
      <c r="J64" s="56">
        <v>0</v>
      </c>
      <c r="K64" s="25"/>
    </row>
    <row r="65" spans="1:11" s="57" customFormat="1" x14ac:dyDescent="0.2">
      <c r="A65" s="50" t="s">
        <v>97</v>
      </c>
      <c r="B65" s="50" t="s">
        <v>98</v>
      </c>
      <c r="C65" s="51" t="s">
        <v>126</v>
      </c>
      <c r="D65" s="52">
        <v>0</v>
      </c>
      <c r="E65" s="53">
        <v>0</v>
      </c>
      <c r="F65" s="54">
        <f t="shared" si="0"/>
        <v>0</v>
      </c>
      <c r="G65" s="53">
        <v>0</v>
      </c>
      <c r="H65" s="55">
        <v>0</v>
      </c>
      <c r="I65" s="56">
        <v>0</v>
      </c>
      <c r="J65" s="56">
        <v>0</v>
      </c>
      <c r="K65" s="25"/>
    </row>
    <row r="66" spans="1:11" s="57" customFormat="1" x14ac:dyDescent="0.2">
      <c r="A66" s="50" t="s">
        <v>99</v>
      </c>
      <c r="B66" s="50" t="s">
        <v>100</v>
      </c>
      <c r="C66" s="51" t="s">
        <v>126</v>
      </c>
      <c r="D66" s="52">
        <v>0</v>
      </c>
      <c r="E66" s="53">
        <v>0</v>
      </c>
      <c r="F66" s="54">
        <f t="shared" si="0"/>
        <v>0</v>
      </c>
      <c r="G66" s="53">
        <v>0</v>
      </c>
      <c r="H66" s="55">
        <v>0</v>
      </c>
      <c r="I66" s="56">
        <v>0</v>
      </c>
      <c r="J66" s="56">
        <v>0</v>
      </c>
      <c r="K66" s="25"/>
    </row>
    <row r="67" spans="1:11" s="57" customFormat="1" x14ac:dyDescent="0.2">
      <c r="A67" s="50" t="s">
        <v>101</v>
      </c>
      <c r="B67" s="50" t="s">
        <v>102</v>
      </c>
      <c r="C67" s="51" t="s">
        <v>126</v>
      </c>
      <c r="D67" s="52">
        <v>0</v>
      </c>
      <c r="E67" s="53">
        <v>0</v>
      </c>
      <c r="F67" s="54">
        <f t="shared" si="0"/>
        <v>0</v>
      </c>
      <c r="G67" s="53">
        <v>0</v>
      </c>
      <c r="H67" s="55">
        <v>0</v>
      </c>
      <c r="I67" s="56">
        <v>0</v>
      </c>
      <c r="J67" s="56">
        <v>0</v>
      </c>
      <c r="K67" s="25"/>
    </row>
    <row r="68" spans="1:11" s="57" customFormat="1" x14ac:dyDescent="0.2">
      <c r="A68" s="50" t="s">
        <v>103</v>
      </c>
      <c r="B68" s="50" t="s">
        <v>104</v>
      </c>
      <c r="C68" s="51" t="s">
        <v>128</v>
      </c>
      <c r="D68" s="52">
        <v>194264</v>
      </c>
      <c r="E68" s="53">
        <v>0</v>
      </c>
      <c r="F68" s="54">
        <f t="shared" si="0"/>
        <v>66764</v>
      </c>
      <c r="G68" s="53">
        <v>261028</v>
      </c>
      <c r="H68" s="55">
        <v>1</v>
      </c>
      <c r="I68" s="56">
        <v>0</v>
      </c>
      <c r="J68" s="56">
        <v>0</v>
      </c>
      <c r="K68" s="25"/>
    </row>
    <row r="69" spans="1:11" s="57" customFormat="1" x14ac:dyDescent="0.2">
      <c r="A69" s="50" t="s">
        <v>103</v>
      </c>
      <c r="B69" s="50" t="s">
        <v>104</v>
      </c>
      <c r="C69" s="51" t="s">
        <v>146</v>
      </c>
      <c r="D69" s="52">
        <v>180465</v>
      </c>
      <c r="E69" s="53">
        <v>0</v>
      </c>
      <c r="F69" s="54">
        <f t="shared" ref="F69:F70" si="7">G69-SUM(D69:E69)</f>
        <v>54</v>
      </c>
      <c r="G69" s="53">
        <v>180519</v>
      </c>
      <c r="H69" s="55">
        <v>1</v>
      </c>
      <c r="I69" s="56">
        <v>0</v>
      </c>
      <c r="J69" s="56">
        <v>0</v>
      </c>
      <c r="K69" s="25"/>
    </row>
    <row r="70" spans="1:11" s="57" customFormat="1" x14ac:dyDescent="0.2">
      <c r="A70" s="50" t="s">
        <v>103</v>
      </c>
      <c r="B70" s="50" t="s">
        <v>104</v>
      </c>
      <c r="C70" s="51" t="s">
        <v>147</v>
      </c>
      <c r="D70" s="52">
        <v>198798</v>
      </c>
      <c r="E70" s="53">
        <v>0</v>
      </c>
      <c r="F70" s="54">
        <f t="shared" si="7"/>
        <v>27484</v>
      </c>
      <c r="G70" s="53">
        <v>226282</v>
      </c>
      <c r="H70" s="55">
        <v>1</v>
      </c>
      <c r="I70" s="56">
        <v>0</v>
      </c>
      <c r="J70" s="56">
        <v>0</v>
      </c>
      <c r="K70" s="25"/>
    </row>
    <row r="71" spans="1:11" s="57" customFormat="1" x14ac:dyDescent="0.2">
      <c r="A71" s="50" t="s">
        <v>105</v>
      </c>
      <c r="B71" s="50" t="s">
        <v>106</v>
      </c>
      <c r="C71" s="51" t="s">
        <v>127</v>
      </c>
      <c r="D71" s="52">
        <v>0</v>
      </c>
      <c r="E71" s="53">
        <v>189012</v>
      </c>
      <c r="F71" s="54">
        <f t="shared" si="0"/>
        <v>26814</v>
      </c>
      <c r="G71" s="53">
        <v>215826</v>
      </c>
      <c r="H71" s="55">
        <v>0</v>
      </c>
      <c r="I71" s="56">
        <v>1</v>
      </c>
      <c r="J71" s="56">
        <v>0</v>
      </c>
      <c r="K71" s="25"/>
    </row>
    <row r="72" spans="1:11" s="57" customFormat="1" x14ac:dyDescent="0.2">
      <c r="A72" s="50" t="s">
        <v>105</v>
      </c>
      <c r="B72" s="50" t="s">
        <v>106</v>
      </c>
      <c r="C72" s="51" t="s">
        <v>130</v>
      </c>
      <c r="D72" s="52">
        <v>0</v>
      </c>
      <c r="E72" s="53">
        <v>175101</v>
      </c>
      <c r="F72" s="54">
        <f t="shared" ref="F72:F78" si="8">G72-SUM(D72:E72)</f>
        <v>21813</v>
      </c>
      <c r="G72" s="53">
        <v>196914</v>
      </c>
      <c r="H72" s="55">
        <v>0</v>
      </c>
      <c r="I72" s="56">
        <v>1</v>
      </c>
      <c r="J72" s="56">
        <v>0</v>
      </c>
      <c r="K72" s="25"/>
    </row>
    <row r="73" spans="1:11" s="57" customFormat="1" x14ac:dyDescent="0.2">
      <c r="A73" s="50" t="s">
        <v>105</v>
      </c>
      <c r="B73" s="50" t="s">
        <v>106</v>
      </c>
      <c r="C73" s="51" t="s">
        <v>145</v>
      </c>
      <c r="D73" s="52">
        <v>0</v>
      </c>
      <c r="E73" s="53">
        <v>162894</v>
      </c>
      <c r="F73" s="54">
        <f t="shared" si="8"/>
        <v>31967</v>
      </c>
      <c r="G73" s="53">
        <v>194861</v>
      </c>
      <c r="H73" s="55">
        <v>0</v>
      </c>
      <c r="I73" s="56">
        <v>1</v>
      </c>
      <c r="J73" s="56">
        <v>0</v>
      </c>
      <c r="K73" s="25"/>
    </row>
    <row r="74" spans="1:11" s="57" customFormat="1" x14ac:dyDescent="0.2">
      <c r="A74" s="50" t="s">
        <v>105</v>
      </c>
      <c r="B74" s="50" t="s">
        <v>106</v>
      </c>
      <c r="C74" s="51" t="s">
        <v>147</v>
      </c>
      <c r="D74" s="52">
        <v>143868</v>
      </c>
      <c r="E74" s="53">
        <v>0</v>
      </c>
      <c r="F74" s="54">
        <f t="shared" si="8"/>
        <v>9760</v>
      </c>
      <c r="G74" s="53">
        <v>153628</v>
      </c>
      <c r="H74" s="55">
        <v>1</v>
      </c>
      <c r="I74" s="56">
        <v>0</v>
      </c>
      <c r="J74" s="56">
        <v>0</v>
      </c>
      <c r="K74" s="25"/>
    </row>
    <row r="75" spans="1:11" s="57" customFormat="1" x14ac:dyDescent="0.2">
      <c r="A75" s="50" t="s">
        <v>105</v>
      </c>
      <c r="B75" s="50" t="s">
        <v>106</v>
      </c>
      <c r="C75" s="51" t="s">
        <v>150</v>
      </c>
      <c r="D75" s="52">
        <v>0</v>
      </c>
      <c r="E75" s="53">
        <v>189625</v>
      </c>
      <c r="F75" s="54">
        <f t="shared" si="8"/>
        <v>25051</v>
      </c>
      <c r="G75" s="53">
        <v>214676</v>
      </c>
      <c r="H75" s="55">
        <v>0</v>
      </c>
      <c r="I75" s="56">
        <v>1</v>
      </c>
      <c r="J75" s="56">
        <v>0</v>
      </c>
      <c r="K75" s="25"/>
    </row>
    <row r="76" spans="1:11" s="57" customFormat="1" x14ac:dyDescent="0.2">
      <c r="A76" s="50" t="s">
        <v>105</v>
      </c>
      <c r="B76" s="50" t="s">
        <v>106</v>
      </c>
      <c r="C76" s="51" t="s">
        <v>149</v>
      </c>
      <c r="D76" s="52">
        <v>0</v>
      </c>
      <c r="E76" s="53">
        <v>191293</v>
      </c>
      <c r="F76" s="54">
        <f t="shared" si="8"/>
        <v>0</v>
      </c>
      <c r="G76" s="53">
        <v>191293</v>
      </c>
      <c r="H76" s="55">
        <v>0</v>
      </c>
      <c r="I76" s="56">
        <v>1</v>
      </c>
      <c r="J76" s="56">
        <v>0</v>
      </c>
      <c r="K76" s="25"/>
    </row>
    <row r="77" spans="1:11" s="57" customFormat="1" x14ac:dyDescent="0.2">
      <c r="A77" s="50" t="s">
        <v>105</v>
      </c>
      <c r="B77" s="50" t="s">
        <v>106</v>
      </c>
      <c r="C77" s="51" t="s">
        <v>151</v>
      </c>
      <c r="D77" s="52">
        <v>130375</v>
      </c>
      <c r="E77" s="53">
        <v>0</v>
      </c>
      <c r="F77" s="54">
        <f t="shared" si="8"/>
        <v>28348</v>
      </c>
      <c r="G77" s="53">
        <v>158723</v>
      </c>
      <c r="H77" s="55">
        <v>1</v>
      </c>
      <c r="I77" s="56">
        <v>0</v>
      </c>
      <c r="J77" s="56">
        <v>0</v>
      </c>
      <c r="K77" s="25"/>
    </row>
    <row r="78" spans="1:11" s="57" customFormat="1" x14ac:dyDescent="0.2">
      <c r="A78" s="50" t="s">
        <v>105</v>
      </c>
      <c r="B78" s="50" t="s">
        <v>106</v>
      </c>
      <c r="C78" s="51" t="s">
        <v>152</v>
      </c>
      <c r="D78" s="52">
        <v>0</v>
      </c>
      <c r="E78" s="53">
        <v>243471</v>
      </c>
      <c r="F78" s="54">
        <f t="shared" si="8"/>
        <v>60879</v>
      </c>
      <c r="G78" s="53">
        <v>304350</v>
      </c>
      <c r="H78" s="55">
        <v>0</v>
      </c>
      <c r="I78" s="56">
        <v>1</v>
      </c>
      <c r="J78" s="56">
        <v>0</v>
      </c>
      <c r="K78" s="25"/>
    </row>
    <row r="79" spans="1:11" s="57" customFormat="1" x14ac:dyDescent="0.2">
      <c r="A79" s="50" t="s">
        <v>107</v>
      </c>
      <c r="B79" s="50" t="s">
        <v>108</v>
      </c>
      <c r="C79" s="51" t="s">
        <v>126</v>
      </c>
      <c r="D79" s="52">
        <v>0</v>
      </c>
      <c r="E79" s="53">
        <v>0</v>
      </c>
      <c r="F79" s="54">
        <f t="shared" si="0"/>
        <v>0</v>
      </c>
      <c r="G79" s="53">
        <v>0</v>
      </c>
      <c r="H79" s="55">
        <v>0</v>
      </c>
      <c r="I79" s="56">
        <v>0</v>
      </c>
      <c r="J79" s="56">
        <v>0</v>
      </c>
      <c r="K79" s="25"/>
    </row>
    <row r="80" spans="1:11" s="57" customFormat="1" x14ac:dyDescent="0.2">
      <c r="A80" s="50" t="s">
        <v>109</v>
      </c>
      <c r="B80" s="50" t="s">
        <v>110</v>
      </c>
      <c r="C80" s="51" t="s">
        <v>22</v>
      </c>
      <c r="D80" s="52">
        <v>248203</v>
      </c>
      <c r="E80" s="53">
        <v>0</v>
      </c>
      <c r="F80" s="54">
        <f t="shared" si="0"/>
        <v>49948</v>
      </c>
      <c r="G80" s="53">
        <v>298151</v>
      </c>
      <c r="H80" s="55">
        <v>1</v>
      </c>
      <c r="I80" s="56">
        <v>0</v>
      </c>
      <c r="J80" s="56">
        <v>0</v>
      </c>
      <c r="K80" s="25"/>
    </row>
    <row r="81" spans="1:11" s="57" customFormat="1" x14ac:dyDescent="0.2">
      <c r="A81" s="50" t="s">
        <v>111</v>
      </c>
      <c r="B81" s="50" t="s">
        <v>112</v>
      </c>
      <c r="C81" s="51" t="s">
        <v>131</v>
      </c>
      <c r="D81" s="52">
        <v>239911</v>
      </c>
      <c r="E81" s="53">
        <v>0</v>
      </c>
      <c r="F81" s="54">
        <f t="shared" si="0"/>
        <v>7377</v>
      </c>
      <c r="G81" s="53">
        <v>247288</v>
      </c>
      <c r="H81" s="55">
        <v>1</v>
      </c>
      <c r="I81" s="56">
        <v>0</v>
      </c>
      <c r="J81" s="56">
        <v>0</v>
      </c>
      <c r="K81" s="25"/>
    </row>
    <row r="82" spans="1:11" s="57" customFormat="1" x14ac:dyDescent="0.2">
      <c r="A82" s="50" t="s">
        <v>111</v>
      </c>
      <c r="B82" s="50" t="s">
        <v>112</v>
      </c>
      <c r="C82" s="51" t="s">
        <v>147</v>
      </c>
      <c r="D82" s="52">
        <v>207306</v>
      </c>
      <c r="E82" s="53">
        <v>0</v>
      </c>
      <c r="F82" s="54">
        <f t="shared" ref="F82" si="9">G82-SUM(D82:E82)</f>
        <v>6264</v>
      </c>
      <c r="G82" s="53">
        <v>213570</v>
      </c>
      <c r="H82" s="55">
        <v>1</v>
      </c>
      <c r="I82" s="56">
        <v>0</v>
      </c>
      <c r="J82" s="56">
        <v>0</v>
      </c>
      <c r="K82" s="25"/>
    </row>
    <row r="83" spans="1:11" s="57" customFormat="1" x14ac:dyDescent="0.2">
      <c r="A83" s="50" t="s">
        <v>113</v>
      </c>
      <c r="B83" s="50" t="s">
        <v>114</v>
      </c>
      <c r="C83" s="51" t="s">
        <v>126</v>
      </c>
      <c r="D83" s="52">
        <v>0</v>
      </c>
      <c r="E83" s="53">
        <v>0</v>
      </c>
      <c r="F83" s="54">
        <f t="shared" si="0"/>
        <v>0</v>
      </c>
      <c r="G83" s="53">
        <v>0</v>
      </c>
      <c r="H83" s="55">
        <v>0</v>
      </c>
      <c r="I83" s="56">
        <v>0</v>
      </c>
      <c r="J83" s="56">
        <v>0</v>
      </c>
      <c r="K83" s="25"/>
    </row>
    <row r="84" spans="1:11" s="57" customFormat="1" x14ac:dyDescent="0.2">
      <c r="A84" s="50" t="s">
        <v>115</v>
      </c>
      <c r="B84" s="50" t="s">
        <v>116</v>
      </c>
      <c r="C84" s="51" t="s">
        <v>127</v>
      </c>
      <c r="D84" s="52">
        <v>187734</v>
      </c>
      <c r="E84" s="53">
        <v>0</v>
      </c>
      <c r="F84" s="54">
        <f t="shared" si="0"/>
        <v>130</v>
      </c>
      <c r="G84" s="53">
        <v>187864</v>
      </c>
      <c r="H84" s="55">
        <v>1</v>
      </c>
      <c r="I84" s="56">
        <v>0</v>
      </c>
      <c r="J84" s="56">
        <v>0</v>
      </c>
      <c r="K84" s="25"/>
    </row>
    <row r="85" spans="1:11" s="57" customFormat="1" x14ac:dyDescent="0.2">
      <c r="A85" s="50" t="s">
        <v>117</v>
      </c>
      <c r="B85" s="50" t="s">
        <v>118</v>
      </c>
      <c r="C85" s="51" t="s">
        <v>132</v>
      </c>
      <c r="D85" s="52">
        <v>222728</v>
      </c>
      <c r="E85" s="53">
        <v>0</v>
      </c>
      <c r="F85" s="54">
        <f t="shared" si="0"/>
        <v>31451</v>
      </c>
      <c r="G85" s="53">
        <v>254179</v>
      </c>
      <c r="H85" s="55">
        <v>1</v>
      </c>
      <c r="I85" s="56">
        <v>0</v>
      </c>
      <c r="J85" s="56">
        <v>0</v>
      </c>
      <c r="K85" s="25"/>
    </row>
    <row r="86" spans="1:11" s="57" customFormat="1" x14ac:dyDescent="0.2">
      <c r="A86" s="50" t="s">
        <v>117</v>
      </c>
      <c r="B86" s="50" t="s">
        <v>118</v>
      </c>
      <c r="C86" s="51" t="s">
        <v>145</v>
      </c>
      <c r="D86" s="52">
        <v>0</v>
      </c>
      <c r="E86" s="53">
        <v>275271</v>
      </c>
      <c r="F86" s="54">
        <f t="shared" ref="F86" si="10">G86-SUM(D86:E86)</f>
        <v>70628</v>
      </c>
      <c r="G86" s="53">
        <v>345899</v>
      </c>
      <c r="H86" s="55">
        <v>0</v>
      </c>
      <c r="I86" s="56">
        <v>1</v>
      </c>
      <c r="J86" s="56">
        <v>0</v>
      </c>
      <c r="K86" s="25"/>
    </row>
    <row r="87" spans="1:11" s="57" customFormat="1" x14ac:dyDescent="0.2">
      <c r="A87" s="50" t="s">
        <v>119</v>
      </c>
      <c r="B87" s="50" t="s">
        <v>120</v>
      </c>
      <c r="C87" s="51" t="s">
        <v>126</v>
      </c>
      <c r="D87" s="52">
        <v>0</v>
      </c>
      <c r="E87" s="53">
        <v>0</v>
      </c>
      <c r="F87" s="54">
        <f t="shared" si="0"/>
        <v>0</v>
      </c>
      <c r="G87" s="53">
        <v>0</v>
      </c>
      <c r="H87" s="55">
        <v>0</v>
      </c>
      <c r="I87" s="56">
        <v>0</v>
      </c>
      <c r="J87" s="56">
        <v>0</v>
      </c>
      <c r="K87" s="25"/>
    </row>
    <row r="89" spans="1:11" s="3" customFormat="1" x14ac:dyDescent="0.2">
      <c r="A89" s="33" t="s">
        <v>0</v>
      </c>
      <c r="B89" s="33"/>
      <c r="C89" s="32"/>
      <c r="D89" s="58">
        <f>SUM(D3:D87)</f>
        <v>7521610</v>
      </c>
      <c r="E89" s="59">
        <f t="shared" ref="E89:J89" si="11">SUM(E3:E87)</f>
        <v>2714243</v>
      </c>
      <c r="F89" s="59">
        <f t="shared" si="11"/>
        <v>1653259</v>
      </c>
      <c r="G89" s="59">
        <f t="shared" si="11"/>
        <v>11889112</v>
      </c>
      <c r="H89" s="32">
        <f>SUM(H3:H87)</f>
        <v>42</v>
      </c>
      <c r="I89" s="33">
        <f t="shared" si="11"/>
        <v>14</v>
      </c>
      <c r="J89" s="33">
        <f t="shared" si="11"/>
        <v>0</v>
      </c>
      <c r="K89" s="32"/>
    </row>
    <row r="91" spans="1:11" x14ac:dyDescent="0.2">
      <c r="C91" s="60"/>
    </row>
    <row r="92" spans="1:11" x14ac:dyDescent="0.2">
      <c r="C92" s="60"/>
    </row>
  </sheetData>
  <sheetProtection sheet="1" objects="1" scenarios="1"/>
  <autoFilter ref="A2:J8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customWidth="1"/>
    <col min="4" max="4" width="12.1640625" bestFit="1" customWidth="1"/>
    <col min="5" max="5" width="11.33203125" bestFit="1" customWidth="1"/>
  </cols>
  <sheetData>
    <row r="3" spans="1:5" x14ac:dyDescent="0.2">
      <c r="A3" s="79" t="s">
        <v>6</v>
      </c>
      <c r="B3" s="79" t="s">
        <v>7</v>
      </c>
      <c r="C3" s="1" t="s">
        <v>154</v>
      </c>
      <c r="D3" t="s">
        <v>155</v>
      </c>
      <c r="E3" t="s">
        <v>156</v>
      </c>
    </row>
    <row r="4" spans="1:5" x14ac:dyDescent="0.2">
      <c r="A4" t="s">
        <v>21</v>
      </c>
      <c r="B4" t="s">
        <v>22</v>
      </c>
      <c r="C4" s="1">
        <v>733305</v>
      </c>
      <c r="D4" s="80">
        <v>1</v>
      </c>
      <c r="E4" s="80">
        <v>2</v>
      </c>
    </row>
    <row r="5" spans="1:5" x14ac:dyDescent="0.2">
      <c r="A5" t="s">
        <v>23</v>
      </c>
      <c r="B5" t="s">
        <v>24</v>
      </c>
      <c r="C5" s="1">
        <v>0</v>
      </c>
      <c r="D5" s="80">
        <v>0</v>
      </c>
      <c r="E5" s="80">
        <v>0</v>
      </c>
    </row>
    <row r="6" spans="1:5" x14ac:dyDescent="0.2">
      <c r="A6" t="s">
        <v>25</v>
      </c>
      <c r="B6" t="s">
        <v>26</v>
      </c>
      <c r="C6" s="1">
        <v>0</v>
      </c>
      <c r="D6" s="80">
        <v>0</v>
      </c>
      <c r="E6" s="80">
        <v>0</v>
      </c>
    </row>
    <row r="7" spans="1:5" x14ac:dyDescent="0.2">
      <c r="A7" t="s">
        <v>27</v>
      </c>
      <c r="B7" t="s">
        <v>28</v>
      </c>
      <c r="C7" s="1">
        <v>787193</v>
      </c>
      <c r="D7" s="80">
        <v>3</v>
      </c>
      <c r="E7" s="80">
        <v>1</v>
      </c>
    </row>
    <row r="8" spans="1:5" x14ac:dyDescent="0.2">
      <c r="A8" t="s">
        <v>29</v>
      </c>
      <c r="B8" t="s">
        <v>30</v>
      </c>
      <c r="C8" s="1">
        <v>1492936</v>
      </c>
      <c r="D8" s="80">
        <v>7</v>
      </c>
      <c r="E8" s="80">
        <v>2</v>
      </c>
    </row>
    <row r="9" spans="1:5" x14ac:dyDescent="0.2">
      <c r="A9" t="s">
        <v>31</v>
      </c>
      <c r="B9" t="s">
        <v>32</v>
      </c>
      <c r="C9" s="1">
        <v>0</v>
      </c>
      <c r="D9" s="80">
        <v>0</v>
      </c>
      <c r="E9" s="80">
        <v>0</v>
      </c>
    </row>
    <row r="10" spans="1:5" x14ac:dyDescent="0.2">
      <c r="A10" t="s">
        <v>33</v>
      </c>
      <c r="B10" t="s">
        <v>34</v>
      </c>
      <c r="C10" s="1">
        <v>0</v>
      </c>
      <c r="D10" s="80">
        <v>0</v>
      </c>
      <c r="E10" s="80">
        <v>0</v>
      </c>
    </row>
    <row r="11" spans="1:5" x14ac:dyDescent="0.2">
      <c r="A11" t="s">
        <v>35</v>
      </c>
      <c r="B11" t="s">
        <v>36</v>
      </c>
      <c r="C11" s="1">
        <v>0</v>
      </c>
      <c r="D11" s="80">
        <v>0</v>
      </c>
      <c r="E11" s="80">
        <v>0</v>
      </c>
    </row>
    <row r="12" spans="1:5" x14ac:dyDescent="0.2">
      <c r="A12" t="s">
        <v>37</v>
      </c>
      <c r="B12" t="s">
        <v>38</v>
      </c>
      <c r="C12" s="1">
        <v>261799</v>
      </c>
      <c r="D12" s="80">
        <v>3</v>
      </c>
      <c r="E12" s="80">
        <v>0</v>
      </c>
    </row>
    <row r="13" spans="1:5" x14ac:dyDescent="0.2">
      <c r="A13" t="s">
        <v>39</v>
      </c>
      <c r="B13" t="s">
        <v>40</v>
      </c>
      <c r="C13" s="1">
        <v>456168</v>
      </c>
      <c r="D13" s="80">
        <v>2</v>
      </c>
      <c r="E13" s="80">
        <v>0</v>
      </c>
    </row>
    <row r="14" spans="1:5" x14ac:dyDescent="0.2">
      <c r="A14" t="s">
        <v>41</v>
      </c>
      <c r="B14" t="s">
        <v>42</v>
      </c>
      <c r="C14" s="1">
        <v>0</v>
      </c>
      <c r="D14" s="80">
        <v>0</v>
      </c>
      <c r="E14" s="80">
        <v>0</v>
      </c>
    </row>
    <row r="15" spans="1:5" x14ac:dyDescent="0.2">
      <c r="A15" t="s">
        <v>43</v>
      </c>
      <c r="B15" t="s">
        <v>44</v>
      </c>
      <c r="C15" s="1">
        <v>0</v>
      </c>
      <c r="D15" s="80">
        <v>0</v>
      </c>
      <c r="E15" s="80">
        <v>0</v>
      </c>
    </row>
    <row r="16" spans="1:5" x14ac:dyDescent="0.2">
      <c r="A16" t="s">
        <v>45</v>
      </c>
      <c r="B16" t="s">
        <v>46</v>
      </c>
      <c r="C16" s="1">
        <v>221478</v>
      </c>
      <c r="D16" s="80">
        <v>1</v>
      </c>
      <c r="E16" s="80">
        <v>0</v>
      </c>
    </row>
    <row r="17" spans="1:5" x14ac:dyDescent="0.2">
      <c r="A17" t="s">
        <v>47</v>
      </c>
      <c r="B17" t="s">
        <v>48</v>
      </c>
      <c r="C17" s="1">
        <v>0</v>
      </c>
      <c r="D17" s="80">
        <v>0</v>
      </c>
      <c r="E17" s="80">
        <v>0</v>
      </c>
    </row>
    <row r="18" spans="1:5" x14ac:dyDescent="0.2">
      <c r="A18" t="s">
        <v>49</v>
      </c>
      <c r="B18" t="s">
        <v>50</v>
      </c>
      <c r="C18" s="1">
        <v>0</v>
      </c>
      <c r="D18" s="80">
        <v>0</v>
      </c>
      <c r="E18" s="80">
        <v>0</v>
      </c>
    </row>
    <row r="19" spans="1:5" x14ac:dyDescent="0.2">
      <c r="A19" t="s">
        <v>51</v>
      </c>
      <c r="B19" t="s">
        <v>52</v>
      </c>
      <c r="C19" s="1">
        <v>0</v>
      </c>
      <c r="D19" s="80">
        <v>0</v>
      </c>
      <c r="E19" s="80">
        <v>0</v>
      </c>
    </row>
    <row r="20" spans="1:5" x14ac:dyDescent="0.2">
      <c r="A20" t="s">
        <v>53</v>
      </c>
      <c r="B20" t="s">
        <v>54</v>
      </c>
      <c r="C20" s="1">
        <v>210468</v>
      </c>
      <c r="D20" s="80">
        <v>0</v>
      </c>
      <c r="E20" s="80">
        <v>1</v>
      </c>
    </row>
    <row r="21" spans="1:5" x14ac:dyDescent="0.2">
      <c r="A21" t="s">
        <v>55</v>
      </c>
      <c r="B21" t="s">
        <v>56</v>
      </c>
      <c r="D21" s="80">
        <v>1</v>
      </c>
      <c r="E21" s="80">
        <v>1</v>
      </c>
    </row>
    <row r="22" spans="1:5" x14ac:dyDescent="0.2">
      <c r="A22" t="s">
        <v>57</v>
      </c>
      <c r="B22" t="s">
        <v>58</v>
      </c>
      <c r="C22" s="1">
        <v>0</v>
      </c>
      <c r="D22" s="80">
        <v>0</v>
      </c>
      <c r="E22" s="80">
        <v>0</v>
      </c>
    </row>
    <row r="23" spans="1:5" x14ac:dyDescent="0.2">
      <c r="A23" t="s">
        <v>59</v>
      </c>
      <c r="B23" t="s">
        <v>60</v>
      </c>
      <c r="C23" s="1">
        <v>0</v>
      </c>
      <c r="D23" s="80">
        <v>0</v>
      </c>
      <c r="E23" s="80">
        <v>0</v>
      </c>
    </row>
    <row r="24" spans="1:5" x14ac:dyDescent="0.2">
      <c r="A24" t="s">
        <v>61</v>
      </c>
      <c r="B24" t="s">
        <v>62</v>
      </c>
      <c r="C24" s="1">
        <v>1837716</v>
      </c>
      <c r="D24" s="80">
        <v>6</v>
      </c>
      <c r="E24" s="80">
        <v>0</v>
      </c>
    </row>
    <row r="25" spans="1:5" x14ac:dyDescent="0.2">
      <c r="A25" t="s">
        <v>63</v>
      </c>
      <c r="B25" t="s">
        <v>64</v>
      </c>
      <c r="C25" s="1">
        <v>246588</v>
      </c>
      <c r="D25" s="80">
        <v>1</v>
      </c>
      <c r="E25" s="80">
        <v>0</v>
      </c>
    </row>
    <row r="26" spans="1:5" x14ac:dyDescent="0.2">
      <c r="A26" t="s">
        <v>65</v>
      </c>
      <c r="B26" t="s">
        <v>66</v>
      </c>
      <c r="C26" s="1">
        <v>0</v>
      </c>
      <c r="D26" s="80">
        <v>0</v>
      </c>
      <c r="E26" s="80">
        <v>0</v>
      </c>
    </row>
    <row r="27" spans="1:5" x14ac:dyDescent="0.2">
      <c r="A27" t="s">
        <v>67</v>
      </c>
      <c r="B27" t="s">
        <v>68</v>
      </c>
      <c r="C27" s="1">
        <v>0</v>
      </c>
      <c r="D27" s="80">
        <v>0</v>
      </c>
      <c r="E27" s="80">
        <v>0</v>
      </c>
    </row>
    <row r="28" spans="1:5" x14ac:dyDescent="0.2">
      <c r="A28" t="s">
        <v>69</v>
      </c>
      <c r="B28" t="s">
        <v>70</v>
      </c>
      <c r="C28" s="1">
        <v>279277</v>
      </c>
      <c r="D28" s="80">
        <v>1</v>
      </c>
      <c r="E28" s="80">
        <v>0</v>
      </c>
    </row>
    <row r="29" spans="1:5" x14ac:dyDescent="0.2">
      <c r="A29" t="s">
        <v>71</v>
      </c>
      <c r="B29" t="s">
        <v>72</v>
      </c>
      <c r="C29" s="1">
        <v>0</v>
      </c>
      <c r="D29" s="80">
        <v>0</v>
      </c>
      <c r="E29" s="80">
        <v>0</v>
      </c>
    </row>
    <row r="30" spans="1:5" x14ac:dyDescent="0.2">
      <c r="A30" t="s">
        <v>73</v>
      </c>
      <c r="B30" t="s">
        <v>74</v>
      </c>
      <c r="C30" s="1">
        <v>0</v>
      </c>
      <c r="D30" s="80">
        <v>0</v>
      </c>
      <c r="E30" s="80">
        <v>0</v>
      </c>
    </row>
    <row r="31" spans="1:5" x14ac:dyDescent="0.2">
      <c r="A31" t="s">
        <v>75</v>
      </c>
      <c r="B31" t="s">
        <v>76</v>
      </c>
      <c r="C31" s="1">
        <v>0</v>
      </c>
      <c r="D31" s="80">
        <v>0</v>
      </c>
      <c r="E31" s="80">
        <v>0</v>
      </c>
    </row>
    <row r="32" spans="1:5" x14ac:dyDescent="0.2">
      <c r="A32" t="s">
        <v>77</v>
      </c>
      <c r="B32" t="s">
        <v>78</v>
      </c>
      <c r="C32" s="1">
        <v>0</v>
      </c>
      <c r="D32" s="80">
        <v>0</v>
      </c>
      <c r="E32" s="80">
        <v>0</v>
      </c>
    </row>
    <row r="33" spans="1:5" x14ac:dyDescent="0.2">
      <c r="A33" t="s">
        <v>79</v>
      </c>
      <c r="B33" t="s">
        <v>80</v>
      </c>
      <c r="C33" s="1">
        <v>171793</v>
      </c>
      <c r="D33" s="80">
        <v>1</v>
      </c>
      <c r="E33" s="80">
        <v>0</v>
      </c>
    </row>
    <row r="34" spans="1:5" x14ac:dyDescent="0.2">
      <c r="A34" t="s">
        <v>81</v>
      </c>
      <c r="B34" t="s">
        <v>82</v>
      </c>
      <c r="C34" s="1">
        <v>0</v>
      </c>
      <c r="D34" s="80">
        <v>0</v>
      </c>
      <c r="E34" s="80">
        <v>0</v>
      </c>
    </row>
    <row r="35" spans="1:5" x14ac:dyDescent="0.2">
      <c r="A35" t="s">
        <v>83</v>
      </c>
      <c r="B35" t="s">
        <v>84</v>
      </c>
      <c r="C35" s="1">
        <v>413406</v>
      </c>
      <c r="D35" s="80">
        <v>2</v>
      </c>
      <c r="E35" s="80">
        <v>0</v>
      </c>
    </row>
    <row r="36" spans="1:5" x14ac:dyDescent="0.2">
      <c r="A36" t="s">
        <v>85</v>
      </c>
      <c r="B36" t="s">
        <v>86</v>
      </c>
      <c r="C36" s="1">
        <v>0</v>
      </c>
      <c r="D36" s="80">
        <v>0</v>
      </c>
      <c r="E36" s="80">
        <v>0</v>
      </c>
    </row>
    <row r="37" spans="1:5" x14ac:dyDescent="0.2">
      <c r="A37" t="s">
        <v>87</v>
      </c>
      <c r="B37" t="s">
        <v>88</v>
      </c>
      <c r="C37" s="1">
        <v>0</v>
      </c>
      <c r="D37" s="80">
        <v>0</v>
      </c>
      <c r="E37" s="80">
        <v>0</v>
      </c>
    </row>
    <row r="38" spans="1:5" x14ac:dyDescent="0.2">
      <c r="A38" t="s">
        <v>89</v>
      </c>
      <c r="B38" t="s">
        <v>90</v>
      </c>
      <c r="C38" s="1">
        <v>0</v>
      </c>
      <c r="D38" s="80">
        <v>0</v>
      </c>
      <c r="E38" s="80">
        <v>0</v>
      </c>
    </row>
    <row r="39" spans="1:5" x14ac:dyDescent="0.2">
      <c r="A39" t="s">
        <v>91</v>
      </c>
      <c r="B39" t="s">
        <v>92</v>
      </c>
      <c r="C39" s="1">
        <v>0</v>
      </c>
      <c r="D39" s="80">
        <v>0</v>
      </c>
      <c r="E39" s="80">
        <v>0</v>
      </c>
    </row>
    <row r="40" spans="1:5" x14ac:dyDescent="0.2">
      <c r="A40" t="s">
        <v>93</v>
      </c>
      <c r="B40" t="s">
        <v>94</v>
      </c>
      <c r="C40" s="1">
        <v>666394</v>
      </c>
      <c r="D40" s="80">
        <v>2</v>
      </c>
      <c r="E40" s="80">
        <v>0</v>
      </c>
    </row>
    <row r="41" spans="1:5" x14ac:dyDescent="0.2">
      <c r="A41" t="s">
        <v>95</v>
      </c>
      <c r="B41" t="s">
        <v>96</v>
      </c>
      <c r="C41" s="1">
        <v>265540</v>
      </c>
      <c r="D41" s="80">
        <v>1</v>
      </c>
      <c r="E41" s="80">
        <v>0</v>
      </c>
    </row>
    <row r="42" spans="1:5" x14ac:dyDescent="0.2">
      <c r="A42" t="s">
        <v>97</v>
      </c>
      <c r="B42" t="s">
        <v>98</v>
      </c>
      <c r="C42" s="1">
        <v>0</v>
      </c>
      <c r="D42" s="80">
        <v>0</v>
      </c>
      <c r="E42" s="80">
        <v>0</v>
      </c>
    </row>
    <row r="43" spans="1:5" x14ac:dyDescent="0.2">
      <c r="A43" t="s">
        <v>99</v>
      </c>
      <c r="B43" t="s">
        <v>100</v>
      </c>
      <c r="C43" s="1">
        <v>0</v>
      </c>
      <c r="D43" s="80">
        <v>0</v>
      </c>
      <c r="E43" s="80">
        <v>0</v>
      </c>
    </row>
    <row r="44" spans="1:5" x14ac:dyDescent="0.2">
      <c r="A44" t="s">
        <v>101</v>
      </c>
      <c r="B44" t="s">
        <v>102</v>
      </c>
      <c r="C44" s="1">
        <v>0</v>
      </c>
      <c r="D44" s="80">
        <v>0</v>
      </c>
      <c r="E44" s="80">
        <v>0</v>
      </c>
    </row>
    <row r="45" spans="1:5" x14ac:dyDescent="0.2">
      <c r="A45" t="s">
        <v>103</v>
      </c>
      <c r="B45" t="s">
        <v>104</v>
      </c>
      <c r="C45" s="1">
        <v>667829</v>
      </c>
      <c r="D45" s="80">
        <v>3</v>
      </c>
      <c r="E45" s="80">
        <v>0</v>
      </c>
    </row>
    <row r="46" spans="1:5" x14ac:dyDescent="0.2">
      <c r="A46" t="s">
        <v>105</v>
      </c>
      <c r="B46" t="s">
        <v>106</v>
      </c>
      <c r="C46" s="1">
        <v>1630271</v>
      </c>
      <c r="D46" s="80">
        <v>2</v>
      </c>
      <c r="E46" s="80">
        <v>6</v>
      </c>
    </row>
    <row r="47" spans="1:5" x14ac:dyDescent="0.2">
      <c r="A47" t="s">
        <v>107</v>
      </c>
      <c r="B47" t="s">
        <v>108</v>
      </c>
      <c r="C47" s="1">
        <v>0</v>
      </c>
      <c r="D47" s="80">
        <v>0</v>
      </c>
      <c r="E47" s="80">
        <v>0</v>
      </c>
    </row>
    <row r="48" spans="1:5" x14ac:dyDescent="0.2">
      <c r="A48" t="s">
        <v>109</v>
      </c>
      <c r="B48" t="s">
        <v>110</v>
      </c>
      <c r="C48" s="1">
        <v>298151</v>
      </c>
      <c r="D48" s="80">
        <v>1</v>
      </c>
      <c r="E48" s="80">
        <v>0</v>
      </c>
    </row>
    <row r="49" spans="1:5" x14ac:dyDescent="0.2">
      <c r="A49" t="s">
        <v>111</v>
      </c>
      <c r="B49" t="s">
        <v>112</v>
      </c>
      <c r="C49" s="1">
        <v>460858</v>
      </c>
      <c r="D49" s="80">
        <v>2</v>
      </c>
      <c r="E49" s="80">
        <v>0</v>
      </c>
    </row>
    <row r="50" spans="1:5" x14ac:dyDescent="0.2">
      <c r="A50" t="s">
        <v>113</v>
      </c>
      <c r="B50" t="s">
        <v>114</v>
      </c>
      <c r="C50" s="1">
        <v>0</v>
      </c>
      <c r="D50" s="80">
        <v>0</v>
      </c>
      <c r="E50" s="80">
        <v>0</v>
      </c>
    </row>
    <row r="51" spans="1:5" x14ac:dyDescent="0.2">
      <c r="A51" t="s">
        <v>115</v>
      </c>
      <c r="B51" t="s">
        <v>116</v>
      </c>
      <c r="C51" s="1">
        <v>187864</v>
      </c>
      <c r="D51" s="80">
        <v>1</v>
      </c>
      <c r="E51" s="80">
        <v>0</v>
      </c>
    </row>
    <row r="52" spans="1:5" x14ac:dyDescent="0.2">
      <c r="A52" t="s">
        <v>117</v>
      </c>
      <c r="B52" t="s">
        <v>118</v>
      </c>
      <c r="C52" s="1">
        <v>600078</v>
      </c>
      <c r="D52" s="80">
        <v>1</v>
      </c>
      <c r="E52" s="80">
        <v>1</v>
      </c>
    </row>
    <row r="53" spans="1:5" x14ac:dyDescent="0.2">
      <c r="A53" t="s">
        <v>119</v>
      </c>
      <c r="B53" t="s">
        <v>120</v>
      </c>
      <c r="C53" s="1">
        <v>0</v>
      </c>
      <c r="D53" s="80">
        <v>0</v>
      </c>
      <c r="E53" s="80">
        <v>0</v>
      </c>
    </row>
    <row r="54" spans="1:5" x14ac:dyDescent="0.2">
      <c r="A54" t="s">
        <v>153</v>
      </c>
      <c r="C54" s="1">
        <v>11889112</v>
      </c>
      <c r="D54" s="80">
        <v>42</v>
      </c>
      <c r="E54" s="80">
        <v>14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2021-12-28T14:29:38Z</dcterms:modified>
</cp:coreProperties>
</file>