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FC1A0D7F-1319-1049-BFFE-F5E20D06A318}" xr6:coauthVersionLast="47" xr6:coauthVersionMax="47" xr10:uidLastSave="{00000000-0000-0000-0000-000000000000}"/>
  <bookViews>
    <workbookView xWindow="1300" yWindow="580" windowWidth="23580" windowHeight="15540" tabRatio="500" xr2:uid="{00000000-000D-0000-FFFF-FFFF00000000}"/>
  </bookViews>
  <sheets>
    <sheet name="Election Results by State" sheetId="2" r:id="rId1"/>
    <sheet name="Uncontested Races" sheetId="6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Races'!$A$2:$J$65</definedName>
  </definedNames>
  <calcPr calcId="191029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2" l="1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D57" i="2" l="1"/>
  <c r="D2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2" i="2"/>
  <c r="J51" i="2"/>
  <c r="J50" i="2"/>
  <c r="J49" i="2"/>
  <c r="J48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F67" i="6" l="1"/>
  <c r="E54" i="2"/>
  <c r="K54" i="2"/>
  <c r="K58" i="2" s="1"/>
</calcChain>
</file>

<file path=xl/sharedStrings.xml><?xml version="1.0" encoding="utf-8"?>
<sst xmlns="http://schemas.openxmlformats.org/spreadsheetml/2006/main" count="442" uniqueCount="155">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</sst>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4" fillId="0" borderId="0" xfId="0" applyFont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3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3" fontId="0" fillId="5" borderId="4" xfId="0" applyNumberFormat="1" applyFill="1" applyBorder="1"/>
    <xf numFmtId="0" fontId="0" fillId="5" borderId="2" xfId="0" applyFont="1" applyFill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Font="1" applyFill="1"/>
    <xf numFmtId="0" fontId="6" fillId="0" borderId="0" xfId="0" applyFont="1" applyFill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555.565720138889" createdVersion="4" refreshedVersion="7" minRefreshableVersion="3" recordCount="69" xr:uid="{00000000-000A-0000-FFFF-FFFF01000000}">
  <cacheSource type="worksheet">
    <worksheetSource ref="A2:J95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1919993"/>
    </cacheField>
    <cacheField name="DEM1" numFmtId="0">
      <sharedItems containsString="0" containsBlank="1" containsNumber="1" containsInteger="1" minValue="0" maxValue="4961781"/>
    </cacheField>
    <cacheField name="OTH1" numFmtId="0">
      <sharedItems containsString="0" containsBlank="1" containsNumber="1" containsInteger="1" minValue="0" maxValue="787777"/>
    </cacheField>
    <cacheField name="TOT1" numFmtId="3">
      <sharedItems containsString="0" containsBlank="1" containsNumber="1" containsInteger="1" minValue="0" maxValue="7669551"/>
    </cacheField>
    <cacheField name="REP2" numFmtId="0">
      <sharedItems containsString="0" containsBlank="1" containsNumber="1" containsInteger="1" minValue="0" maxValue="12"/>
    </cacheField>
    <cacheField name="DEM2" numFmtId="0">
      <sharedItems containsString="0" containsBlank="1" containsNumber="1" containsInteger="1" minValue="0" maxValue="15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s v="5th"/>
    <n v="253094"/>
    <n v="0"/>
    <n v="11066"/>
    <n v="264160"/>
    <n v="1"/>
    <n v="0"/>
    <n v="0"/>
  </r>
  <r>
    <x v="0"/>
    <x v="0"/>
    <s v="6th"/>
    <n v="274160"/>
    <n v="0"/>
    <n v="8101"/>
    <n v="282261"/>
    <n v="1"/>
    <n v="0"/>
    <n v="0"/>
  </r>
  <r>
    <x v="0"/>
    <x v="0"/>
    <s v="7th"/>
    <n v="0"/>
    <n v="225742"/>
    <n v="6589"/>
    <n v="232331"/>
    <n v="0"/>
    <n v="1"/>
    <n v="0"/>
  </r>
  <r>
    <x v="1"/>
    <x v="1"/>
    <s v="n/a"/>
    <n v="0"/>
    <n v="0"/>
    <n v="0"/>
    <n v="0"/>
    <n v="0"/>
    <n v="0"/>
    <n v="0"/>
  </r>
  <r>
    <x v="2"/>
    <x v="2"/>
    <s v="n/a"/>
    <n v="0"/>
    <n v="0"/>
    <n v="0"/>
    <n v="0"/>
    <n v="0"/>
    <n v="0"/>
    <n v="0"/>
  </r>
  <r>
    <x v="3"/>
    <x v="3"/>
    <s v="n/a"/>
    <n v="237596"/>
    <n v="0"/>
    <n v="0"/>
    <n v="237596"/>
    <n v="1"/>
    <n v="0"/>
    <n v="0"/>
  </r>
  <r>
    <x v="4"/>
    <x v="4"/>
    <s v="12th"/>
    <n v="0"/>
    <n v="362950"/>
    <n v="0"/>
    <n v="362950"/>
    <n v="0"/>
    <n v="1"/>
    <n v="0"/>
  </r>
  <r>
    <x v="4"/>
    <x v="4"/>
    <s v="18th"/>
    <n v="0"/>
    <n v="344139"/>
    <n v="0"/>
    <n v="344139"/>
    <n v="0"/>
    <n v="1"/>
    <n v="0"/>
  </r>
  <r>
    <x v="4"/>
    <x v="4"/>
    <s v="29th"/>
    <n v="0"/>
    <n v="210944"/>
    <n v="0"/>
    <n v="210944"/>
    <n v="0"/>
    <n v="1"/>
    <n v="0"/>
  </r>
  <r>
    <x v="4"/>
    <x v="4"/>
    <s v="34th"/>
    <n v="0"/>
    <n v="205346"/>
    <n v="0"/>
    <n v="205346"/>
    <n v="0"/>
    <n v="1"/>
    <n v="0"/>
  </r>
  <r>
    <x v="4"/>
    <x v="4"/>
    <s v="38th"/>
    <n v="0"/>
    <n v="256206"/>
    <n v="0"/>
    <n v="256206"/>
    <n v="0"/>
    <n v="1"/>
    <n v="0"/>
  </r>
  <r>
    <x v="4"/>
    <x v="4"/>
    <s v="44th"/>
    <n v="0"/>
    <n v="206036"/>
    <n v="0"/>
    <n v="206036"/>
    <n v="0"/>
    <n v="1"/>
    <n v="0"/>
  </r>
  <r>
    <x v="4"/>
    <x v="4"/>
    <s v="53rd"/>
    <n v="0"/>
    <n v="334858"/>
    <n v="0"/>
    <n v="334858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nd"/>
    <n v="305337"/>
    <n v="0"/>
    <n v="6662"/>
    <n v="311999"/>
    <n v="1"/>
    <n v="0"/>
    <n v="0"/>
  </r>
  <r>
    <x v="8"/>
    <x v="8"/>
    <s v="25th"/>
    <n v="0"/>
    <n v="0"/>
    <n v="0"/>
    <n v="0"/>
    <n v="1"/>
    <n v="0"/>
    <n v="0"/>
  </r>
  <r>
    <x v="9"/>
    <x v="9"/>
    <s v="n/a"/>
    <n v="0"/>
    <n v="0"/>
    <n v="0"/>
    <n v="0"/>
    <n v="0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8th"/>
    <n v="0"/>
    <n v="186251"/>
    <n v="68327"/>
    <n v="254578"/>
    <n v="0"/>
    <n v="1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n/a"/>
    <n v="0"/>
    <n v="0"/>
    <n v="0"/>
    <n v="0"/>
    <n v="0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75376"/>
    <n v="97340"/>
    <n v="372716"/>
    <n v="1"/>
    <n v="0"/>
    <n v="0"/>
  </r>
  <r>
    <x v="20"/>
    <x v="20"/>
    <s v="3rd"/>
    <n v="0"/>
    <n v="286896"/>
    <n v="101314"/>
    <n v="388210"/>
    <n v="1"/>
    <n v="0"/>
    <n v="0"/>
  </r>
  <r>
    <x v="20"/>
    <x v="20"/>
    <s v="7th"/>
    <n v="0"/>
    <n v="267362"/>
    <n v="59475"/>
    <n v="326837"/>
    <n v="1"/>
    <n v="0"/>
    <n v="0"/>
  </r>
  <r>
    <x v="20"/>
    <x v="20"/>
    <s v="8th"/>
    <n v="0"/>
    <n v="310940"/>
    <n v="122605"/>
    <n v="433545"/>
    <n v="1"/>
    <n v="0"/>
    <n v="0"/>
  </r>
  <r>
    <x v="21"/>
    <x v="21"/>
    <s v="n/a"/>
    <n v="0"/>
    <n v="0"/>
    <n v="0"/>
    <n v="0"/>
    <n v="0"/>
    <n v="0"/>
    <n v="0"/>
  </r>
  <r>
    <x v="22"/>
    <x v="22"/>
    <s v="n/a"/>
    <n v="0"/>
    <n v="0"/>
    <n v="0"/>
    <n v="0"/>
    <n v="0"/>
    <n v="0"/>
    <n v="0"/>
  </r>
  <r>
    <x v="23"/>
    <x v="23"/>
    <s v="4th"/>
    <n v="255971"/>
    <n v="0"/>
    <n v="0"/>
    <n v="255971"/>
    <n v="1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229125"/>
    <n v="48784"/>
    <n v="277909"/>
    <n v="0"/>
    <n v="1"/>
    <n v="0"/>
  </r>
  <r>
    <x v="31"/>
    <x v="31"/>
    <s v="16th"/>
    <n v="0"/>
    <n v="218471"/>
    <n v="47589"/>
    <n v="266060"/>
    <n v="0"/>
    <n v="1"/>
    <n v="0"/>
  </r>
  <r>
    <x v="32"/>
    <x v="32"/>
    <s v="12th"/>
    <n v="0"/>
    <n v="341457"/>
    <n v="0"/>
    <n v="341457"/>
    <n v="0"/>
    <n v="1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n/a"/>
    <n v="0"/>
    <n v="0"/>
    <n v="0"/>
    <n v="0"/>
    <n v="0"/>
    <n v="0"/>
    <n v="0"/>
  </r>
  <r>
    <x v="38"/>
    <x v="38"/>
    <s v="1st"/>
    <n v="0"/>
    <n v="158550"/>
    <n v="65310"/>
    <n v="223860"/>
    <n v="0"/>
    <n v="1"/>
    <n v="0"/>
  </r>
  <r>
    <x v="39"/>
    <x v="39"/>
    <s v="n/a"/>
    <n v="0"/>
    <n v="0"/>
    <n v="0"/>
    <n v="0"/>
    <n v="0"/>
    <n v="0"/>
    <n v="0"/>
  </r>
  <r>
    <x v="40"/>
    <x v="40"/>
    <s v="At-large"/>
    <n v="321984"/>
    <n v="0"/>
    <n v="75748"/>
    <n v="397732"/>
    <n v="1"/>
    <n v="0"/>
    <n v="0"/>
  </r>
  <r>
    <x v="41"/>
    <x v="41"/>
    <s v="5th"/>
    <n v="0"/>
    <n v="252155"/>
    <n v="14"/>
    <n v="252169"/>
    <n v="0"/>
    <n v="1"/>
    <n v="0"/>
  </r>
  <r>
    <x v="42"/>
    <x v="42"/>
    <s v="n/a"/>
    <n v="0"/>
    <n v="0"/>
    <n v="0"/>
    <n v="0"/>
    <n v="0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9th"/>
    <n v="271851"/>
    <n v="0"/>
    <n v="17423"/>
    <n v="289274"/>
    <n v="1"/>
    <n v="0"/>
    <n v="0"/>
  </r>
  <r>
    <x v="46"/>
    <x v="46"/>
    <s v="10th"/>
    <n v="0"/>
    <n v="288977"/>
    <n v="51430"/>
    <n v="340407"/>
    <n v="0"/>
    <n v="1"/>
    <n v="0"/>
  </r>
  <r>
    <x v="47"/>
    <x v="47"/>
    <s v="n/a"/>
    <n v="0"/>
    <n v="0"/>
    <n v="0"/>
    <n v="0"/>
    <n v="0"/>
    <n v="0"/>
    <n v="0"/>
  </r>
  <r>
    <x v="48"/>
    <x v="48"/>
    <s v="n/a"/>
    <n v="0"/>
    <n v="0"/>
    <n v="0"/>
    <n v="0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1919993"/>
    <n v="4961781"/>
    <n v="787777"/>
    <n v="7669551"/>
    <n v="12"/>
    <n v="15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3" activePane="bottomRight" state="frozen"/>
      <selection pane="topRight" activeCell="B1" sqref="B1"/>
      <selection pane="bottomLeft" activeCell="A5" sqref="A5"/>
      <selection pane="bottomRight" activeCell="O44" sqref="O44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3"/>
    <col min="6" max="6" width="12.1640625" style="3" customWidth="1"/>
    <col min="7" max="7" width="10.83203125" style="20" customWidth="1"/>
    <col min="8" max="9" width="10.83203125" style="48" customWidth="1"/>
    <col min="10" max="10" width="10.83203125" style="49" customWidth="1"/>
    <col min="11" max="11" width="5.83203125" style="24" customWidth="1"/>
    <col min="12" max="12" width="5.83203125" customWidth="1"/>
    <col min="13" max="13" width="5.83203125" style="28" customWidth="1"/>
    <col min="14" max="14" width="5.83203125" customWidth="1"/>
    <col min="15" max="15" width="46.5" style="24" bestFit="1" customWidth="1"/>
  </cols>
  <sheetData>
    <row r="1" spans="1:16" s="13" customFormat="1" x14ac:dyDescent="0.2">
      <c r="A1" s="1"/>
      <c r="B1" s="1" t="s">
        <v>14</v>
      </c>
      <c r="C1" s="21"/>
      <c r="D1" s="15" t="s">
        <v>122</v>
      </c>
      <c r="E1" s="10"/>
      <c r="F1" s="10"/>
      <c r="G1" s="46"/>
      <c r="H1" s="52" t="s">
        <v>128</v>
      </c>
      <c r="I1" s="47"/>
      <c r="J1" s="51" t="s">
        <v>126</v>
      </c>
      <c r="K1" s="26"/>
      <c r="L1" s="4" t="s">
        <v>123</v>
      </c>
      <c r="M1" s="19"/>
      <c r="N1" s="19"/>
      <c r="O1" s="22"/>
    </row>
    <row r="2" spans="1:16" s="14" customFormat="1" x14ac:dyDescent="0.2">
      <c r="A2" s="16" t="s">
        <v>0</v>
      </c>
      <c r="B2" s="16" t="s">
        <v>104</v>
      </c>
      <c r="C2" s="22" t="s">
        <v>114</v>
      </c>
      <c r="D2" s="1" t="s">
        <v>113</v>
      </c>
      <c r="E2" s="18" t="s">
        <v>112</v>
      </c>
      <c r="F2" s="17" t="s">
        <v>111</v>
      </c>
      <c r="G2" s="46" t="s">
        <v>129</v>
      </c>
      <c r="H2" s="47" t="s">
        <v>124</v>
      </c>
      <c r="I2" s="47" t="s">
        <v>125</v>
      </c>
      <c r="J2" s="51" t="s">
        <v>127</v>
      </c>
      <c r="K2" s="22" t="s">
        <v>110</v>
      </c>
      <c r="L2" s="1" t="s">
        <v>109</v>
      </c>
      <c r="M2" s="1" t="s">
        <v>108</v>
      </c>
      <c r="N2" s="1" t="s">
        <v>121</v>
      </c>
      <c r="O2" s="22" t="s">
        <v>15</v>
      </c>
    </row>
    <row r="3" spans="1:16" s="11" customFormat="1" x14ac:dyDescent="0.2">
      <c r="A3" t="s">
        <v>16</v>
      </c>
      <c r="B3" t="s">
        <v>17</v>
      </c>
      <c r="C3" s="20">
        <v>1416012</v>
      </c>
      <c r="D3" s="3">
        <v>608809</v>
      </c>
      <c r="E3" s="7">
        <f t="shared" ref="E3" si="0">F3-D3-C3</f>
        <v>26838</v>
      </c>
      <c r="F3" s="3">
        <v>2051659</v>
      </c>
      <c r="G3" s="63">
        <v>778752</v>
      </c>
      <c r="H3" s="64">
        <v>2</v>
      </c>
      <c r="I3" s="64">
        <v>1</v>
      </c>
      <c r="J3" s="65">
        <f t="shared" ref="J3:J34" si="1">(F3-G3)/(N3-SUM(H3:I3))</f>
        <v>318226.75</v>
      </c>
      <c r="K3" s="66">
        <f t="shared" ref="K3:K52" si="2">N3-L3-M3</f>
        <v>6</v>
      </c>
      <c r="L3" s="73">
        <v>1</v>
      </c>
      <c r="M3" s="73">
        <v>0</v>
      </c>
      <c r="N3" s="74">
        <v>7</v>
      </c>
      <c r="O3" s="24"/>
    </row>
    <row r="4" spans="1:16" s="6" customFormat="1" x14ac:dyDescent="0.2">
      <c r="A4" s="11" t="s">
        <v>18</v>
      </c>
      <c r="B4" s="11" t="s">
        <v>19</v>
      </c>
      <c r="C4" s="20">
        <v>192126</v>
      </c>
      <c r="D4" s="3">
        <v>159856</v>
      </c>
      <c r="E4" s="7">
        <f t="shared" ref="E4:E52" si="3">F4-D4-C4</f>
        <v>1183</v>
      </c>
      <c r="F4" s="3">
        <v>353165</v>
      </c>
      <c r="G4" s="63">
        <v>0</v>
      </c>
      <c r="H4" s="64">
        <v>0</v>
      </c>
      <c r="I4" s="64">
        <v>0</v>
      </c>
      <c r="J4" s="65">
        <f t="shared" si="1"/>
        <v>353165</v>
      </c>
      <c r="K4" s="66">
        <f t="shared" si="2"/>
        <v>1</v>
      </c>
      <c r="L4" s="73">
        <v>0</v>
      </c>
      <c r="M4" s="73">
        <v>0</v>
      </c>
      <c r="N4" s="74">
        <v>1</v>
      </c>
      <c r="O4" s="27"/>
    </row>
    <row r="5" spans="1:16" s="6" customFormat="1" x14ac:dyDescent="0.2">
      <c r="A5" t="s">
        <v>20</v>
      </c>
      <c r="B5" t="s">
        <v>3</v>
      </c>
      <c r="C5" s="20">
        <v>1638516</v>
      </c>
      <c r="D5" s="3">
        <v>1629318</v>
      </c>
      <c r="E5" s="7">
        <f t="shared" si="3"/>
        <v>415</v>
      </c>
      <c r="F5" s="3">
        <v>3268249</v>
      </c>
      <c r="G5" s="63">
        <v>0</v>
      </c>
      <c r="H5" s="64">
        <v>0</v>
      </c>
      <c r="I5" s="64">
        <v>0</v>
      </c>
      <c r="J5" s="65">
        <f t="shared" si="1"/>
        <v>363138.77777777775</v>
      </c>
      <c r="K5" s="66">
        <f t="shared" si="2"/>
        <v>4</v>
      </c>
      <c r="L5" s="73">
        <v>5</v>
      </c>
      <c r="M5" s="73">
        <v>0</v>
      </c>
      <c r="N5" s="74">
        <v>9</v>
      </c>
      <c r="O5" s="27"/>
    </row>
    <row r="6" spans="1:16" s="6" customFormat="1" x14ac:dyDescent="0.2">
      <c r="A6" t="s">
        <v>21</v>
      </c>
      <c r="B6" t="s">
        <v>22</v>
      </c>
      <c r="C6" s="20">
        <v>828266</v>
      </c>
      <c r="D6" s="3">
        <v>330485</v>
      </c>
      <c r="E6" s="7">
        <f t="shared" si="3"/>
        <v>20645</v>
      </c>
      <c r="F6" s="3">
        <v>1179396</v>
      </c>
      <c r="G6" s="63">
        <v>237596</v>
      </c>
      <c r="H6" s="64">
        <v>1</v>
      </c>
      <c r="I6" s="64">
        <v>0</v>
      </c>
      <c r="J6" s="65">
        <f t="shared" si="1"/>
        <v>313933.33333333331</v>
      </c>
      <c r="K6" s="66">
        <f t="shared" si="2"/>
        <v>4</v>
      </c>
      <c r="L6" s="73">
        <v>0</v>
      </c>
      <c r="M6" s="73">
        <v>0</v>
      </c>
      <c r="N6" s="74">
        <v>4</v>
      </c>
      <c r="O6" s="27"/>
    </row>
    <row r="7" spans="1:16" s="6" customFormat="1" x14ac:dyDescent="0.2">
      <c r="A7" t="s">
        <v>23</v>
      </c>
      <c r="B7" t="s">
        <v>24</v>
      </c>
      <c r="C7" s="20">
        <v>5640667</v>
      </c>
      <c r="D7" s="3">
        <v>11084234</v>
      </c>
      <c r="E7" s="7">
        <f t="shared" si="3"/>
        <v>0</v>
      </c>
      <c r="F7" s="3">
        <v>16724901</v>
      </c>
      <c r="G7" s="63">
        <v>1920479</v>
      </c>
      <c r="H7" s="64">
        <v>0</v>
      </c>
      <c r="I7" s="64">
        <v>7</v>
      </c>
      <c r="J7" s="65">
        <f t="shared" si="1"/>
        <v>321835.26086956525</v>
      </c>
      <c r="K7" s="66">
        <f t="shared" si="2"/>
        <v>11</v>
      </c>
      <c r="L7" s="73">
        <v>42</v>
      </c>
      <c r="M7" s="73">
        <v>0</v>
      </c>
      <c r="N7" s="74">
        <v>53</v>
      </c>
      <c r="O7" s="27"/>
    </row>
    <row r="8" spans="1:16" s="6" customFormat="1" x14ac:dyDescent="0.2">
      <c r="A8" t="s">
        <v>25</v>
      </c>
      <c r="B8" t="s">
        <v>26</v>
      </c>
      <c r="C8" s="20">
        <v>1378248</v>
      </c>
      <c r="D8" s="3">
        <v>1679052</v>
      </c>
      <c r="E8" s="7">
        <f t="shared" si="3"/>
        <v>107650</v>
      </c>
      <c r="F8" s="3">
        <v>3164950</v>
      </c>
      <c r="G8" s="63">
        <v>0</v>
      </c>
      <c r="H8" s="64">
        <v>0</v>
      </c>
      <c r="I8" s="64">
        <v>0</v>
      </c>
      <c r="J8" s="65">
        <f t="shared" si="1"/>
        <v>452135.71428571426</v>
      </c>
      <c r="K8" s="66">
        <f t="shared" si="2"/>
        <v>3</v>
      </c>
      <c r="L8" s="73">
        <v>4</v>
      </c>
      <c r="M8" s="73">
        <v>0</v>
      </c>
      <c r="N8" s="74">
        <v>7</v>
      </c>
      <c r="O8" s="27"/>
    </row>
    <row r="9" spans="1:16" s="6" customFormat="1" x14ac:dyDescent="0.2">
      <c r="A9" t="s">
        <v>27</v>
      </c>
      <c r="B9" t="s">
        <v>28</v>
      </c>
      <c r="C9" s="20">
        <v>676650</v>
      </c>
      <c r="D9" s="3">
        <v>1022792</v>
      </c>
      <c r="E9" s="7">
        <f t="shared" si="3"/>
        <v>73485</v>
      </c>
      <c r="F9" s="3">
        <v>1772927</v>
      </c>
      <c r="G9" s="63">
        <v>0</v>
      </c>
      <c r="H9" s="64">
        <v>0</v>
      </c>
      <c r="I9" s="64">
        <v>0</v>
      </c>
      <c r="J9" s="65">
        <f t="shared" si="1"/>
        <v>354585.4</v>
      </c>
      <c r="K9" s="66">
        <f t="shared" si="2"/>
        <v>0</v>
      </c>
      <c r="L9" s="73">
        <v>5</v>
      </c>
      <c r="M9" s="73">
        <v>0</v>
      </c>
      <c r="N9" s="74">
        <v>5</v>
      </c>
      <c r="O9" s="27"/>
    </row>
    <row r="10" spans="1:16" s="6" customFormat="1" x14ac:dyDescent="0.2">
      <c r="A10" t="s">
        <v>29</v>
      </c>
      <c r="B10" t="s">
        <v>30</v>
      </c>
      <c r="C10" s="20">
        <v>196392</v>
      </c>
      <c r="D10" s="3">
        <v>281382</v>
      </c>
      <c r="E10" s="7">
        <f t="shared" si="3"/>
        <v>10496</v>
      </c>
      <c r="F10" s="3">
        <v>488270</v>
      </c>
      <c r="G10" s="63">
        <v>0</v>
      </c>
      <c r="H10" s="64">
        <v>0</v>
      </c>
      <c r="I10" s="64">
        <v>0</v>
      </c>
      <c r="J10" s="65">
        <f t="shared" si="1"/>
        <v>488270</v>
      </c>
      <c r="K10" s="66">
        <f t="shared" si="2"/>
        <v>0</v>
      </c>
      <c r="L10" s="73">
        <v>1</v>
      </c>
      <c r="M10" s="73">
        <v>0</v>
      </c>
      <c r="N10" s="74">
        <v>1</v>
      </c>
      <c r="O10" s="27"/>
    </row>
    <row r="11" spans="1:16" s="6" customFormat="1" x14ac:dyDescent="0.2">
      <c r="A11" t="s">
        <v>31</v>
      </c>
      <c r="B11" s="6" t="s">
        <v>10</v>
      </c>
      <c r="C11" s="20">
        <v>5469164</v>
      </c>
      <c r="D11" s="3">
        <v>4942287</v>
      </c>
      <c r="E11" s="7">
        <f t="shared" si="3"/>
        <v>53340</v>
      </c>
      <c r="F11" s="3">
        <v>10464791</v>
      </c>
      <c r="G11" s="63">
        <v>311999</v>
      </c>
      <c r="H11" s="64">
        <v>2</v>
      </c>
      <c r="I11" s="64">
        <v>0</v>
      </c>
      <c r="J11" s="65">
        <f t="shared" si="1"/>
        <v>406111.68</v>
      </c>
      <c r="K11" s="66">
        <f t="shared" si="2"/>
        <v>16</v>
      </c>
      <c r="L11" s="73">
        <v>11</v>
      </c>
      <c r="M11" s="73">
        <v>0</v>
      </c>
      <c r="N11" s="74">
        <v>27</v>
      </c>
      <c r="O11" s="27" t="s">
        <v>153</v>
      </c>
      <c r="P11" s="6" t="s">
        <v>14</v>
      </c>
    </row>
    <row r="12" spans="1:16" s="6" customFormat="1" x14ac:dyDescent="0.2">
      <c r="A12" t="s">
        <v>32</v>
      </c>
      <c r="B12" t="s">
        <v>33</v>
      </c>
      <c r="C12" s="20">
        <v>2490396</v>
      </c>
      <c r="D12" s="3">
        <v>2393089</v>
      </c>
      <c r="E12" s="7">
        <f t="shared" si="3"/>
        <v>126</v>
      </c>
      <c r="F12" s="3">
        <v>4883611</v>
      </c>
      <c r="G12" s="63">
        <v>0</v>
      </c>
      <c r="H12" s="64">
        <v>0</v>
      </c>
      <c r="I12" s="64">
        <v>0</v>
      </c>
      <c r="J12" s="65">
        <f t="shared" si="1"/>
        <v>348829.35714285716</v>
      </c>
      <c r="K12" s="66">
        <f t="shared" si="2"/>
        <v>8</v>
      </c>
      <c r="L12" s="73">
        <v>6</v>
      </c>
      <c r="M12" s="73">
        <v>0</v>
      </c>
      <c r="N12" s="74">
        <v>14</v>
      </c>
      <c r="O12" s="27"/>
    </row>
    <row r="13" spans="1:16" x14ac:dyDescent="0.2">
      <c r="A13" t="s">
        <v>34</v>
      </c>
      <c r="B13" t="s">
        <v>35</v>
      </c>
      <c r="C13" s="20">
        <v>155215</v>
      </c>
      <c r="D13" s="3">
        <v>354762</v>
      </c>
      <c r="E13" s="7">
        <f t="shared" si="3"/>
        <v>69807</v>
      </c>
      <c r="F13" s="3">
        <v>579784</v>
      </c>
      <c r="G13" s="63">
        <v>0</v>
      </c>
      <c r="H13" s="64">
        <v>0</v>
      </c>
      <c r="I13" s="64">
        <v>0</v>
      </c>
      <c r="J13" s="65">
        <f t="shared" si="1"/>
        <v>289892</v>
      </c>
      <c r="K13" s="66">
        <f t="shared" si="2"/>
        <v>0</v>
      </c>
      <c r="L13" s="73">
        <v>2</v>
      </c>
      <c r="M13" s="73">
        <v>0</v>
      </c>
      <c r="N13" s="74">
        <v>2</v>
      </c>
    </row>
    <row r="14" spans="1:16" x14ac:dyDescent="0.2">
      <c r="A14" t="s">
        <v>36</v>
      </c>
      <c r="B14" t="s">
        <v>37</v>
      </c>
      <c r="C14" s="20">
        <v>561405</v>
      </c>
      <c r="D14" s="3">
        <v>255531</v>
      </c>
      <c r="E14" s="7">
        <f t="shared" si="3"/>
        <v>32973</v>
      </c>
      <c r="F14" s="3">
        <v>849909</v>
      </c>
      <c r="G14" s="63">
        <v>0</v>
      </c>
      <c r="H14" s="64">
        <v>0</v>
      </c>
      <c r="I14" s="64">
        <v>0</v>
      </c>
      <c r="J14" s="65">
        <f t="shared" si="1"/>
        <v>424954.5</v>
      </c>
      <c r="K14" s="66">
        <f t="shared" si="2"/>
        <v>2</v>
      </c>
      <c r="L14" s="73">
        <v>0</v>
      </c>
      <c r="M14" s="73">
        <v>0</v>
      </c>
      <c r="N14" s="74">
        <v>2</v>
      </c>
    </row>
    <row r="15" spans="1:16" x14ac:dyDescent="0.2">
      <c r="A15" t="s">
        <v>38</v>
      </c>
      <c r="B15" s="6" t="s">
        <v>9</v>
      </c>
      <c r="C15" s="20">
        <v>2416929</v>
      </c>
      <c r="D15" s="3">
        <v>3355487</v>
      </c>
      <c r="E15" s="7">
        <f t="shared" si="3"/>
        <v>104403</v>
      </c>
      <c r="F15" s="3">
        <v>5876819</v>
      </c>
      <c r="G15" s="63">
        <v>254578</v>
      </c>
      <c r="H15" s="64">
        <v>0</v>
      </c>
      <c r="I15" s="64">
        <v>1</v>
      </c>
      <c r="J15" s="65">
        <f t="shared" si="1"/>
        <v>330720.0588235294</v>
      </c>
      <c r="K15" s="66">
        <f t="shared" si="2"/>
        <v>5</v>
      </c>
      <c r="L15" s="73">
        <v>13</v>
      </c>
      <c r="M15" s="73">
        <v>0</v>
      </c>
      <c r="N15" s="74">
        <v>18</v>
      </c>
    </row>
    <row r="16" spans="1:16" x14ac:dyDescent="0.2">
      <c r="A16" t="s">
        <v>39</v>
      </c>
      <c r="B16" s="6" t="s">
        <v>12</v>
      </c>
      <c r="C16" s="20">
        <v>1738745</v>
      </c>
      <c r="D16" s="3">
        <v>1194901</v>
      </c>
      <c r="E16" s="7">
        <f t="shared" si="3"/>
        <v>62798</v>
      </c>
      <c r="F16" s="3">
        <v>2996444</v>
      </c>
      <c r="G16" s="63">
        <v>0</v>
      </c>
      <c r="H16" s="64">
        <v>0</v>
      </c>
      <c r="I16" s="64">
        <v>0</v>
      </c>
      <c r="J16" s="65">
        <f t="shared" si="1"/>
        <v>332938.22222222225</v>
      </c>
      <c r="K16" s="66">
        <f t="shared" si="2"/>
        <v>7</v>
      </c>
      <c r="L16" s="73">
        <v>2</v>
      </c>
      <c r="M16" s="73">
        <v>0</v>
      </c>
      <c r="N16" s="74">
        <v>9</v>
      </c>
    </row>
    <row r="17" spans="1:15" x14ac:dyDescent="0.2">
      <c r="A17" t="s">
        <v>40</v>
      </c>
      <c r="B17" t="s">
        <v>41</v>
      </c>
      <c r="C17" s="20">
        <v>859418</v>
      </c>
      <c r="D17" s="3">
        <v>762271</v>
      </c>
      <c r="E17" s="7">
        <f t="shared" si="3"/>
        <v>78579</v>
      </c>
      <c r="F17" s="3">
        <v>1700268</v>
      </c>
      <c r="G17" s="63">
        <v>0</v>
      </c>
      <c r="H17" s="64">
        <v>0</v>
      </c>
      <c r="I17" s="64">
        <v>0</v>
      </c>
      <c r="J17" s="65">
        <f t="shared" si="1"/>
        <v>425067</v>
      </c>
      <c r="K17" s="66">
        <f t="shared" si="2"/>
        <v>3</v>
      </c>
      <c r="L17" s="73">
        <v>1</v>
      </c>
      <c r="M17" s="73">
        <v>0</v>
      </c>
      <c r="N17" s="74">
        <v>4</v>
      </c>
    </row>
    <row r="18" spans="1:15" x14ac:dyDescent="0.2">
      <c r="A18" t="s">
        <v>42</v>
      </c>
      <c r="B18" t="s">
        <v>43</v>
      </c>
      <c r="C18" s="20">
        <v>775898</v>
      </c>
      <c r="D18" s="3">
        <v>557258</v>
      </c>
      <c r="E18" s="7">
        <f t="shared" si="3"/>
        <v>25797</v>
      </c>
      <c r="F18" s="3">
        <v>1358953</v>
      </c>
      <c r="G18" s="63">
        <v>0</v>
      </c>
      <c r="H18" s="64">
        <v>0</v>
      </c>
      <c r="I18" s="64">
        <v>0</v>
      </c>
      <c r="J18" s="65">
        <f t="shared" si="1"/>
        <v>339738.25</v>
      </c>
      <c r="K18" s="66">
        <f t="shared" si="2"/>
        <v>3</v>
      </c>
      <c r="L18" s="73">
        <v>1</v>
      </c>
      <c r="M18" s="73">
        <v>0</v>
      </c>
      <c r="N18" s="74">
        <v>4</v>
      </c>
    </row>
    <row r="19" spans="1:15" x14ac:dyDescent="0.2">
      <c r="A19" t="s">
        <v>44</v>
      </c>
      <c r="B19" t="s">
        <v>45</v>
      </c>
      <c r="C19" s="20">
        <v>1363964</v>
      </c>
      <c r="D19" s="3">
        <v>735419</v>
      </c>
      <c r="E19" s="7">
        <f t="shared" si="3"/>
        <v>16512</v>
      </c>
      <c r="F19" s="3">
        <v>2115895</v>
      </c>
      <c r="G19" s="63">
        <v>0</v>
      </c>
      <c r="H19" s="64">
        <v>0</v>
      </c>
      <c r="I19" s="64">
        <v>0</v>
      </c>
      <c r="J19" s="65">
        <f t="shared" si="1"/>
        <v>352649.16666666669</v>
      </c>
      <c r="K19" s="66">
        <f t="shared" si="2"/>
        <v>5</v>
      </c>
      <c r="L19" s="73">
        <v>1</v>
      </c>
      <c r="M19" s="73">
        <v>0</v>
      </c>
      <c r="N19" s="74">
        <v>6</v>
      </c>
    </row>
    <row r="20" spans="1:15" x14ac:dyDescent="0.2">
      <c r="A20" t="s">
        <v>46</v>
      </c>
      <c r="B20" t="s">
        <v>47</v>
      </c>
      <c r="C20" s="20">
        <v>1169788</v>
      </c>
      <c r="D20" s="3">
        <v>727402</v>
      </c>
      <c r="E20" s="7">
        <f t="shared" si="3"/>
        <v>49945</v>
      </c>
      <c r="F20" s="3">
        <v>1947135</v>
      </c>
      <c r="G20" s="63">
        <v>0</v>
      </c>
      <c r="H20" s="64">
        <v>0</v>
      </c>
      <c r="I20" s="64">
        <v>0</v>
      </c>
      <c r="J20" s="65">
        <f t="shared" si="1"/>
        <v>324522.5</v>
      </c>
      <c r="K20" s="66">
        <f t="shared" si="2"/>
        <v>5</v>
      </c>
      <c r="L20" s="73">
        <v>1</v>
      </c>
      <c r="M20" s="73">
        <v>0</v>
      </c>
      <c r="N20" s="74">
        <v>6</v>
      </c>
    </row>
    <row r="21" spans="1:15" x14ac:dyDescent="0.2">
      <c r="A21" t="s">
        <v>48</v>
      </c>
      <c r="B21" t="s">
        <v>49</v>
      </c>
      <c r="C21" s="20">
        <v>340236</v>
      </c>
      <c r="D21" s="3">
        <v>468978</v>
      </c>
      <c r="E21" s="7">
        <f t="shared" si="3"/>
        <v>19091</v>
      </c>
      <c r="F21" s="3">
        <v>828305</v>
      </c>
      <c r="G21" s="63">
        <v>0</v>
      </c>
      <c r="H21" s="64">
        <v>0</v>
      </c>
      <c r="I21" s="64">
        <v>0</v>
      </c>
      <c r="J21" s="65">
        <f t="shared" si="1"/>
        <v>414152.5</v>
      </c>
      <c r="K21" s="66">
        <f t="shared" si="2"/>
        <v>0</v>
      </c>
      <c r="L21" s="73">
        <v>2</v>
      </c>
      <c r="M21" s="73">
        <v>0</v>
      </c>
      <c r="N21" s="74">
        <v>2</v>
      </c>
    </row>
    <row r="22" spans="1:15" x14ac:dyDescent="0.2">
      <c r="A22" t="s">
        <v>50</v>
      </c>
      <c r="B22" s="6" t="s">
        <v>6</v>
      </c>
      <c r="C22" s="20">
        <v>1028150</v>
      </c>
      <c r="D22" s="3">
        <v>1912740</v>
      </c>
      <c r="E22" s="7">
        <f t="shared" si="3"/>
        <v>13280</v>
      </c>
      <c r="F22" s="3">
        <v>2954170</v>
      </c>
      <c r="G22" s="63">
        <v>0</v>
      </c>
      <c r="H22" s="64">
        <v>0</v>
      </c>
      <c r="I22" s="64">
        <v>0</v>
      </c>
      <c r="J22" s="65">
        <f t="shared" si="1"/>
        <v>369271.25</v>
      </c>
      <c r="K22" s="66">
        <f t="shared" si="2"/>
        <v>1</v>
      </c>
      <c r="L22" s="73">
        <v>7</v>
      </c>
      <c r="M22" s="73">
        <v>0</v>
      </c>
      <c r="N22" s="74">
        <v>8</v>
      </c>
    </row>
    <row r="23" spans="1:15" x14ac:dyDescent="0.2">
      <c r="A23" t="s">
        <v>51</v>
      </c>
      <c r="B23" t="s">
        <v>52</v>
      </c>
      <c r="C23" s="20">
        <v>699001</v>
      </c>
      <c r="D23" s="3">
        <v>2482596</v>
      </c>
      <c r="E23" s="7">
        <f t="shared" si="3"/>
        <v>476408</v>
      </c>
      <c r="F23" s="3">
        <v>3658005</v>
      </c>
      <c r="G23" s="63">
        <v>1521308</v>
      </c>
      <c r="H23" s="64">
        <v>4</v>
      </c>
      <c r="I23" s="64">
        <v>0</v>
      </c>
      <c r="J23" s="65">
        <f t="shared" si="1"/>
        <v>427339.4</v>
      </c>
      <c r="K23" s="66">
        <f t="shared" si="2"/>
        <v>0</v>
      </c>
      <c r="L23" s="73">
        <v>9</v>
      </c>
      <c r="M23" s="73">
        <v>0</v>
      </c>
      <c r="N23" s="74">
        <v>9</v>
      </c>
    </row>
    <row r="24" spans="1:15" x14ac:dyDescent="0.2">
      <c r="A24" t="s">
        <v>53</v>
      </c>
      <c r="B24" s="6" t="s">
        <v>4</v>
      </c>
      <c r="C24" s="20">
        <v>2617881</v>
      </c>
      <c r="D24" s="3">
        <v>2688527</v>
      </c>
      <c r="E24" s="7">
        <f t="shared" si="3"/>
        <v>116732</v>
      </c>
      <c r="F24" s="3">
        <v>5423140</v>
      </c>
      <c r="G24" s="63">
        <v>0</v>
      </c>
      <c r="H24" s="64">
        <v>0</v>
      </c>
      <c r="I24" s="64">
        <v>0</v>
      </c>
      <c r="J24" s="65">
        <f t="shared" si="1"/>
        <v>387367.14285714284</v>
      </c>
      <c r="K24" s="66">
        <f t="shared" si="2"/>
        <v>7</v>
      </c>
      <c r="L24" s="73">
        <v>7</v>
      </c>
      <c r="M24" s="73">
        <v>0</v>
      </c>
      <c r="N24" s="74">
        <v>14</v>
      </c>
    </row>
    <row r="25" spans="1:15" x14ac:dyDescent="0.2">
      <c r="A25" t="s">
        <v>54</v>
      </c>
      <c r="B25" t="s">
        <v>55</v>
      </c>
      <c r="C25" s="20">
        <v>1474820</v>
      </c>
      <c r="D25" s="3">
        <f>1097777+456596</f>
        <v>1554373</v>
      </c>
      <c r="E25" s="7">
        <f t="shared" si="3"/>
        <v>164616</v>
      </c>
      <c r="F25" s="3">
        <v>3193809</v>
      </c>
      <c r="G25" s="63">
        <v>0</v>
      </c>
      <c r="H25" s="64">
        <v>0</v>
      </c>
      <c r="I25" s="64">
        <v>0</v>
      </c>
      <c r="J25" s="65">
        <f t="shared" si="1"/>
        <v>399226.125</v>
      </c>
      <c r="K25" s="66">
        <f t="shared" si="2"/>
        <v>4</v>
      </c>
      <c r="L25" s="73">
        <v>4</v>
      </c>
      <c r="M25" s="73">
        <v>0</v>
      </c>
      <c r="N25" s="74">
        <v>8</v>
      </c>
      <c r="O25" s="24" t="s">
        <v>130</v>
      </c>
    </row>
    <row r="26" spans="1:15" x14ac:dyDescent="0.2">
      <c r="A26" t="s">
        <v>56</v>
      </c>
      <c r="B26" t="s">
        <v>57</v>
      </c>
      <c r="C26" s="20">
        <v>806832</v>
      </c>
      <c r="D26" s="3">
        <v>421014</v>
      </c>
      <c r="E26" s="7">
        <f t="shared" si="3"/>
        <v>0</v>
      </c>
      <c r="F26" s="3">
        <v>1227846</v>
      </c>
      <c r="G26" s="63">
        <v>255971</v>
      </c>
      <c r="H26" s="64">
        <v>1</v>
      </c>
      <c r="I26" s="64">
        <v>0</v>
      </c>
      <c r="J26" s="65">
        <f t="shared" si="1"/>
        <v>323958.33333333331</v>
      </c>
      <c r="K26" s="66">
        <f t="shared" si="2"/>
        <v>3</v>
      </c>
      <c r="L26" s="73">
        <v>1</v>
      </c>
      <c r="M26" s="73">
        <v>0</v>
      </c>
      <c r="N26" s="74">
        <v>4</v>
      </c>
    </row>
    <row r="27" spans="1:15" x14ac:dyDescent="0.2">
      <c r="A27" t="s">
        <v>58</v>
      </c>
      <c r="B27" t="s">
        <v>59</v>
      </c>
      <c r="C27" s="20">
        <v>1723982</v>
      </c>
      <c r="D27" s="3">
        <v>1172135</v>
      </c>
      <c r="E27" s="7">
        <f t="shared" si="3"/>
        <v>77304</v>
      </c>
      <c r="F27" s="3">
        <v>2973421</v>
      </c>
      <c r="G27" s="63">
        <v>0</v>
      </c>
      <c r="H27" s="64">
        <v>0</v>
      </c>
      <c r="I27" s="64">
        <v>0</v>
      </c>
      <c r="J27" s="65">
        <f t="shared" si="1"/>
        <v>371677.625</v>
      </c>
      <c r="K27" s="66">
        <f t="shared" si="2"/>
        <v>6</v>
      </c>
      <c r="L27" s="73">
        <v>2</v>
      </c>
      <c r="M27" s="73">
        <v>0</v>
      </c>
      <c r="N27" s="74">
        <v>8</v>
      </c>
    </row>
    <row r="28" spans="1:15" x14ac:dyDescent="0.2">
      <c r="A28" t="s">
        <v>60</v>
      </c>
      <c r="B28" t="s">
        <v>61</v>
      </c>
      <c r="C28" s="20">
        <v>339169</v>
      </c>
      <c r="D28" s="3">
        <v>262340</v>
      </c>
      <c r="E28" s="7">
        <f t="shared" si="3"/>
        <v>0</v>
      </c>
      <c r="F28" s="3">
        <v>601509</v>
      </c>
      <c r="G28" s="63">
        <v>0</v>
      </c>
      <c r="H28" s="64">
        <v>0</v>
      </c>
      <c r="I28" s="64">
        <v>0</v>
      </c>
      <c r="J28" s="65">
        <f t="shared" si="1"/>
        <v>601509</v>
      </c>
      <c r="K28" s="66">
        <f t="shared" si="2"/>
        <v>1</v>
      </c>
      <c r="L28" s="73">
        <v>0</v>
      </c>
      <c r="M28" s="73">
        <v>0</v>
      </c>
      <c r="N28" s="74">
        <v>1</v>
      </c>
    </row>
    <row r="29" spans="1:15" x14ac:dyDescent="0.2">
      <c r="A29" t="s">
        <v>62</v>
      </c>
      <c r="B29" t="s">
        <v>63</v>
      </c>
      <c r="C29" s="20">
        <v>585234</v>
      </c>
      <c r="D29" s="3">
        <v>326018</v>
      </c>
      <c r="E29" s="7">
        <f t="shared" si="3"/>
        <v>30046</v>
      </c>
      <c r="F29" s="3">
        <v>941298</v>
      </c>
      <c r="G29" s="63">
        <v>0</v>
      </c>
      <c r="H29" s="64">
        <v>0</v>
      </c>
      <c r="I29" s="64">
        <v>0</v>
      </c>
      <c r="J29" s="65">
        <f t="shared" si="1"/>
        <v>313766</v>
      </c>
      <c r="K29" s="66">
        <f t="shared" si="2"/>
        <v>3</v>
      </c>
      <c r="L29" s="73">
        <v>0</v>
      </c>
      <c r="M29" s="73">
        <v>0</v>
      </c>
      <c r="N29" s="74">
        <v>3</v>
      </c>
    </row>
    <row r="30" spans="1:15" x14ac:dyDescent="0.2">
      <c r="A30" t="s">
        <v>64</v>
      </c>
      <c r="B30" t="s">
        <v>65</v>
      </c>
      <c r="C30" s="20">
        <v>633827</v>
      </c>
      <c r="D30" s="3">
        <v>665526</v>
      </c>
      <c r="E30" s="7">
        <f t="shared" si="3"/>
        <v>56254</v>
      </c>
      <c r="F30" s="3">
        <v>1355607</v>
      </c>
      <c r="G30" s="63">
        <v>0</v>
      </c>
      <c r="H30" s="64">
        <v>0</v>
      </c>
      <c r="I30" s="64">
        <v>0</v>
      </c>
      <c r="J30" s="65">
        <f t="shared" si="1"/>
        <v>338901.75</v>
      </c>
      <c r="K30" s="66">
        <f t="shared" si="2"/>
        <v>1</v>
      </c>
      <c r="L30" s="73">
        <v>3</v>
      </c>
      <c r="M30" s="73">
        <v>0</v>
      </c>
      <c r="N30" s="74">
        <v>4</v>
      </c>
    </row>
    <row r="31" spans="1:15" x14ac:dyDescent="0.2">
      <c r="A31" t="s">
        <v>66</v>
      </c>
      <c r="B31" t="s">
        <v>67</v>
      </c>
      <c r="C31" s="20">
        <v>354045</v>
      </c>
      <c r="D31" s="3">
        <v>413895</v>
      </c>
      <c r="E31" s="7">
        <f t="shared" si="3"/>
        <v>19162</v>
      </c>
      <c r="F31" s="3">
        <v>787102</v>
      </c>
      <c r="G31" s="63">
        <v>0</v>
      </c>
      <c r="H31" s="64">
        <v>0</v>
      </c>
      <c r="I31" s="64">
        <v>0</v>
      </c>
      <c r="J31" s="65">
        <f t="shared" si="1"/>
        <v>393551</v>
      </c>
      <c r="K31" s="66">
        <f t="shared" si="2"/>
        <v>0</v>
      </c>
      <c r="L31" s="73">
        <v>2</v>
      </c>
      <c r="M31" s="73">
        <v>0</v>
      </c>
      <c r="N31" s="74">
        <v>2</v>
      </c>
    </row>
    <row r="32" spans="1:15" x14ac:dyDescent="0.2">
      <c r="A32" t="s">
        <v>68</v>
      </c>
      <c r="B32" t="s">
        <v>69</v>
      </c>
      <c r="C32" s="20">
        <v>1843047</v>
      </c>
      <c r="D32" s="3">
        <v>2539128</v>
      </c>
      <c r="E32" s="7">
        <f t="shared" si="3"/>
        <v>50748</v>
      </c>
      <c r="F32" s="3">
        <v>4432923</v>
      </c>
      <c r="G32" s="63">
        <v>0</v>
      </c>
      <c r="H32" s="64">
        <v>0</v>
      </c>
      <c r="I32" s="64">
        <v>0</v>
      </c>
      <c r="J32" s="65">
        <f t="shared" si="1"/>
        <v>369410.25</v>
      </c>
      <c r="K32" s="66">
        <f t="shared" si="2"/>
        <v>2</v>
      </c>
      <c r="L32" s="73">
        <v>10</v>
      </c>
      <c r="M32" s="73">
        <v>0</v>
      </c>
      <c r="N32" s="74">
        <v>12</v>
      </c>
    </row>
    <row r="33" spans="1:15" x14ac:dyDescent="0.2">
      <c r="A33" t="s">
        <v>70</v>
      </c>
      <c r="B33" t="s">
        <v>71</v>
      </c>
      <c r="C33" s="20">
        <v>407786</v>
      </c>
      <c r="D33" s="3">
        <v>495781</v>
      </c>
      <c r="E33" s="7">
        <f t="shared" si="3"/>
        <v>117</v>
      </c>
      <c r="F33" s="3">
        <v>903684</v>
      </c>
      <c r="G33" s="63">
        <v>0</v>
      </c>
      <c r="H33" s="64">
        <v>0</v>
      </c>
      <c r="I33" s="64">
        <v>0</v>
      </c>
      <c r="J33" s="65">
        <f t="shared" si="1"/>
        <v>301228</v>
      </c>
      <c r="K33" s="66">
        <f t="shared" si="2"/>
        <v>1</v>
      </c>
      <c r="L33" s="73">
        <v>2</v>
      </c>
      <c r="M33" s="73">
        <v>0</v>
      </c>
      <c r="N33" s="74">
        <v>3</v>
      </c>
    </row>
    <row r="34" spans="1:15" x14ac:dyDescent="0.2">
      <c r="A34" t="s">
        <v>72</v>
      </c>
      <c r="B34" t="s">
        <v>73</v>
      </c>
      <c r="C34" s="20">
        <v>2691583</v>
      </c>
      <c r="D34" s="3">
        <v>4716619</v>
      </c>
      <c r="E34" s="7">
        <f t="shared" si="3"/>
        <v>1196227</v>
      </c>
      <c r="F34" s="3">
        <v>8604429</v>
      </c>
      <c r="G34" s="63">
        <v>543969</v>
      </c>
      <c r="H34" s="64">
        <v>0</v>
      </c>
      <c r="I34" s="64">
        <v>2</v>
      </c>
      <c r="J34" s="65">
        <f t="shared" si="1"/>
        <v>322418.40000000002</v>
      </c>
      <c r="K34" s="66">
        <f t="shared" si="2"/>
        <v>8</v>
      </c>
      <c r="L34" s="73">
        <v>19</v>
      </c>
      <c r="M34" s="73">
        <v>0</v>
      </c>
      <c r="N34" s="74">
        <v>27</v>
      </c>
    </row>
    <row r="35" spans="1:15" x14ac:dyDescent="0.2">
      <c r="A35" t="s">
        <v>74</v>
      </c>
      <c r="B35" s="6" t="s">
        <v>2</v>
      </c>
      <c r="C35" s="20">
        <v>2631336</v>
      </c>
      <c r="D35" s="3">
        <v>2660535</v>
      </c>
      <c r="E35" s="7">
        <f t="shared" si="3"/>
        <v>33374</v>
      </c>
      <c r="F35" s="3">
        <v>5325245</v>
      </c>
      <c r="G35" s="63">
        <v>341457</v>
      </c>
      <c r="H35" s="64">
        <v>0</v>
      </c>
      <c r="I35" s="64">
        <v>1</v>
      </c>
      <c r="J35" s="65">
        <f t="shared" ref="J35:J52" si="4">(F35-G35)/(N35-SUM(H35:I35))</f>
        <v>415315.66666666669</v>
      </c>
      <c r="K35" s="66">
        <f t="shared" si="2"/>
        <v>8</v>
      </c>
      <c r="L35" s="73">
        <v>5</v>
      </c>
      <c r="M35" s="73">
        <v>0</v>
      </c>
      <c r="N35" s="74">
        <v>13</v>
      </c>
    </row>
    <row r="36" spans="1:15" x14ac:dyDescent="0.2">
      <c r="A36" t="s">
        <v>75</v>
      </c>
      <c r="B36" t="s">
        <v>76</v>
      </c>
      <c r="C36" s="20">
        <v>245229</v>
      </c>
      <c r="D36" s="3">
        <v>97970</v>
      </c>
      <c r="E36" s="7">
        <f t="shared" si="3"/>
        <v>12399</v>
      </c>
      <c r="F36" s="3">
        <v>355598</v>
      </c>
      <c r="G36" s="63">
        <v>0</v>
      </c>
      <c r="H36" s="64">
        <v>0</v>
      </c>
      <c r="I36" s="64">
        <v>0</v>
      </c>
      <c r="J36" s="65">
        <f t="shared" si="4"/>
        <v>355598</v>
      </c>
      <c r="K36" s="66">
        <f t="shared" si="2"/>
        <v>1</v>
      </c>
      <c r="L36" s="73">
        <v>0</v>
      </c>
      <c r="M36" s="73">
        <v>0</v>
      </c>
      <c r="N36" s="74">
        <v>1</v>
      </c>
      <c r="O36" s="24" t="s">
        <v>131</v>
      </c>
    </row>
    <row r="37" spans="1:15" x14ac:dyDescent="0.2">
      <c r="A37" t="s">
        <v>77</v>
      </c>
      <c r="B37" s="6" t="s">
        <v>8</v>
      </c>
      <c r="C37" s="20">
        <v>3252887</v>
      </c>
      <c r="D37" s="3">
        <v>2451500</v>
      </c>
      <c r="E37" s="7">
        <f t="shared" si="3"/>
        <v>57153</v>
      </c>
      <c r="F37" s="3">
        <v>5761540</v>
      </c>
      <c r="G37" s="63">
        <v>0</v>
      </c>
      <c r="H37" s="64">
        <v>0</v>
      </c>
      <c r="I37" s="64">
        <v>0</v>
      </c>
      <c r="J37" s="65">
        <f t="shared" si="4"/>
        <v>360096.25</v>
      </c>
      <c r="K37" s="66">
        <f t="shared" si="2"/>
        <v>12</v>
      </c>
      <c r="L37" s="73">
        <v>4</v>
      </c>
      <c r="M37" s="73">
        <v>0</v>
      </c>
      <c r="N37" s="74">
        <v>16</v>
      </c>
    </row>
    <row r="38" spans="1:15" x14ac:dyDescent="0.2">
      <c r="A38" t="s">
        <v>78</v>
      </c>
      <c r="B38" t="s">
        <v>79</v>
      </c>
      <c r="C38" s="20">
        <v>1044175</v>
      </c>
      <c r="D38" s="3">
        <v>475731</v>
      </c>
      <c r="E38" s="7">
        <f t="shared" si="3"/>
        <v>31477</v>
      </c>
      <c r="F38" s="3">
        <v>1551383</v>
      </c>
      <c r="G38" s="63">
        <v>0</v>
      </c>
      <c r="H38" s="64">
        <v>0</v>
      </c>
      <c r="I38" s="64">
        <v>0</v>
      </c>
      <c r="J38" s="65">
        <f t="shared" si="4"/>
        <v>310276.59999999998</v>
      </c>
      <c r="K38" s="66">
        <f t="shared" si="2"/>
        <v>5</v>
      </c>
      <c r="L38" s="73">
        <v>0</v>
      </c>
      <c r="M38" s="73">
        <v>0</v>
      </c>
      <c r="N38" s="74">
        <v>5</v>
      </c>
    </row>
    <row r="39" spans="1:15" x14ac:dyDescent="0.2">
      <c r="A39" t="s">
        <v>80</v>
      </c>
      <c r="B39" t="s">
        <v>81</v>
      </c>
      <c r="C39" s="20">
        <v>966786</v>
      </c>
      <c r="D39" s="3">
        <v>1285339</v>
      </c>
      <c r="E39" s="7">
        <f t="shared" si="3"/>
        <v>56064</v>
      </c>
      <c r="F39" s="3">
        <v>2308189</v>
      </c>
      <c r="G39" s="63">
        <v>0</v>
      </c>
      <c r="H39" s="64">
        <v>0</v>
      </c>
      <c r="I39" s="64">
        <v>0</v>
      </c>
      <c r="J39" s="65">
        <f t="shared" si="4"/>
        <v>461637.8</v>
      </c>
      <c r="K39" s="66">
        <f t="shared" si="2"/>
        <v>1</v>
      </c>
      <c r="L39" s="73">
        <v>4</v>
      </c>
      <c r="M39" s="73">
        <v>0</v>
      </c>
      <c r="N39" s="74">
        <v>5</v>
      </c>
    </row>
    <row r="40" spans="1:15" x14ac:dyDescent="0.2">
      <c r="A40" t="s">
        <v>82</v>
      </c>
      <c r="B40" s="6" t="s">
        <v>1</v>
      </c>
      <c r="C40" s="20">
        <v>3432595</v>
      </c>
      <c r="D40" s="3">
        <v>3346712</v>
      </c>
      <c r="E40" s="7">
        <f t="shared" si="3"/>
        <v>0</v>
      </c>
      <c r="F40" s="3">
        <v>6779307</v>
      </c>
      <c r="G40" s="63">
        <v>0</v>
      </c>
      <c r="H40" s="64">
        <v>0</v>
      </c>
      <c r="I40" s="64">
        <v>0</v>
      </c>
      <c r="J40" s="65">
        <f t="shared" si="4"/>
        <v>376628.16666666669</v>
      </c>
      <c r="K40" s="66">
        <f t="shared" si="2"/>
        <v>9</v>
      </c>
      <c r="L40" s="73">
        <v>9</v>
      </c>
      <c r="M40" s="73">
        <v>0</v>
      </c>
      <c r="N40" s="74">
        <v>18</v>
      </c>
    </row>
    <row r="41" spans="1:15" x14ac:dyDescent="0.2">
      <c r="A41" t="s">
        <v>83</v>
      </c>
      <c r="B41" t="s">
        <v>84</v>
      </c>
      <c r="C41" s="20">
        <v>109894</v>
      </c>
      <c r="D41" s="3">
        <v>312636</v>
      </c>
      <c r="E41" s="7">
        <f t="shared" si="3"/>
        <v>65887</v>
      </c>
      <c r="F41" s="3">
        <v>488417</v>
      </c>
      <c r="G41" s="63">
        <v>223860</v>
      </c>
      <c r="H41" s="64">
        <v>0</v>
      </c>
      <c r="I41" s="64">
        <v>1</v>
      </c>
      <c r="J41" s="65">
        <f t="shared" si="4"/>
        <v>264557</v>
      </c>
      <c r="K41" s="66">
        <f t="shared" si="2"/>
        <v>0</v>
      </c>
      <c r="L41" s="73">
        <v>2</v>
      </c>
      <c r="M41" s="73">
        <v>0</v>
      </c>
      <c r="N41" s="74">
        <v>2</v>
      </c>
    </row>
    <row r="42" spans="1:15" x14ac:dyDescent="0.2">
      <c r="A42" t="s">
        <v>85</v>
      </c>
      <c r="B42" t="s">
        <v>86</v>
      </c>
      <c r="C42" s="20">
        <v>1412684</v>
      </c>
      <c r="D42" s="3">
        <v>1076799</v>
      </c>
      <c r="E42" s="7">
        <f t="shared" si="3"/>
        <v>15959</v>
      </c>
      <c r="F42" s="3">
        <v>2505442</v>
      </c>
      <c r="G42" s="63">
        <v>0</v>
      </c>
      <c r="H42" s="64">
        <v>0</v>
      </c>
      <c r="I42" s="64">
        <v>0</v>
      </c>
      <c r="J42" s="65">
        <f t="shared" si="4"/>
        <v>357920.28571428574</v>
      </c>
      <c r="K42" s="66">
        <f t="shared" si="2"/>
        <v>6</v>
      </c>
      <c r="L42" s="73">
        <v>1</v>
      </c>
      <c r="M42" s="73">
        <v>0</v>
      </c>
      <c r="N42" s="74">
        <v>7</v>
      </c>
    </row>
    <row r="43" spans="1:15" x14ac:dyDescent="0.2">
      <c r="A43" t="s">
        <v>87</v>
      </c>
      <c r="B43" t="s">
        <v>88</v>
      </c>
      <c r="C43" s="20">
        <v>321984</v>
      </c>
      <c r="D43" s="3">
        <v>0</v>
      </c>
      <c r="E43" s="7">
        <f t="shared" si="3"/>
        <v>75748</v>
      </c>
      <c r="F43" s="3">
        <v>397732</v>
      </c>
      <c r="G43" s="63">
        <v>397732</v>
      </c>
      <c r="H43" s="64">
        <v>1</v>
      </c>
      <c r="I43" s="64">
        <v>0</v>
      </c>
      <c r="J43" s="65">
        <f>G43</f>
        <v>397732</v>
      </c>
      <c r="K43" s="66">
        <f t="shared" si="2"/>
        <v>1</v>
      </c>
      <c r="L43" s="73">
        <v>0</v>
      </c>
      <c r="M43" s="73">
        <v>0</v>
      </c>
      <c r="N43" s="74">
        <v>1</v>
      </c>
      <c r="O43" s="24" t="s">
        <v>154</v>
      </c>
    </row>
    <row r="44" spans="1:15" x14ac:dyDescent="0.2">
      <c r="A44" t="s">
        <v>89</v>
      </c>
      <c r="B44" t="s">
        <v>90</v>
      </c>
      <c r="C44" s="20">
        <v>1685255</v>
      </c>
      <c r="D44" s="3">
        <v>1105537</v>
      </c>
      <c r="E44" s="7">
        <f t="shared" si="3"/>
        <v>50952</v>
      </c>
      <c r="F44" s="3">
        <v>2841744</v>
      </c>
      <c r="G44" s="63">
        <v>252169</v>
      </c>
      <c r="H44" s="64">
        <v>0</v>
      </c>
      <c r="I44" s="64">
        <v>1</v>
      </c>
      <c r="J44" s="65">
        <f t="shared" si="4"/>
        <v>323696.875</v>
      </c>
      <c r="K44" s="66">
        <f t="shared" si="2"/>
        <v>7</v>
      </c>
      <c r="L44" s="73">
        <v>2</v>
      </c>
      <c r="M44" s="73">
        <v>0</v>
      </c>
      <c r="N44" s="74">
        <v>9</v>
      </c>
    </row>
    <row r="45" spans="1:15" x14ac:dyDescent="0.2">
      <c r="A45" t="s">
        <v>91</v>
      </c>
      <c r="B45" s="6" t="s">
        <v>5</v>
      </c>
      <c r="C45" s="20">
        <v>5926712</v>
      </c>
      <c r="D45" s="3">
        <v>4896673</v>
      </c>
      <c r="E45" s="7">
        <f t="shared" si="3"/>
        <v>270241</v>
      </c>
      <c r="F45" s="3">
        <v>11093626</v>
      </c>
      <c r="G45" s="63">
        <v>0</v>
      </c>
      <c r="H45" s="64">
        <v>0</v>
      </c>
      <c r="I45" s="64">
        <v>0</v>
      </c>
      <c r="J45" s="65">
        <f t="shared" si="4"/>
        <v>308156.27777777775</v>
      </c>
      <c r="K45" s="66">
        <f t="shared" si="2"/>
        <v>23</v>
      </c>
      <c r="L45" s="73">
        <v>13</v>
      </c>
      <c r="M45" s="73">
        <v>0</v>
      </c>
      <c r="N45" s="74">
        <v>36</v>
      </c>
    </row>
    <row r="46" spans="1:15" x14ac:dyDescent="0.2">
      <c r="A46" t="s">
        <v>92</v>
      </c>
      <c r="B46" t="s">
        <v>93</v>
      </c>
      <c r="C46" s="20">
        <v>873347</v>
      </c>
      <c r="D46" s="3">
        <v>505946</v>
      </c>
      <c r="E46" s="7">
        <f t="shared" si="3"/>
        <v>52939</v>
      </c>
      <c r="F46" s="3">
        <v>1432232</v>
      </c>
      <c r="G46" s="63">
        <v>0</v>
      </c>
      <c r="H46" s="64">
        <v>0</v>
      </c>
      <c r="I46" s="64">
        <v>0</v>
      </c>
      <c r="J46" s="65">
        <f t="shared" si="4"/>
        <v>358058</v>
      </c>
      <c r="K46" s="66">
        <f t="shared" si="2"/>
        <v>4</v>
      </c>
      <c r="L46" s="73">
        <v>0</v>
      </c>
      <c r="M46" s="73">
        <v>0</v>
      </c>
      <c r="N46" s="74">
        <v>4</v>
      </c>
    </row>
    <row r="47" spans="1:15" x14ac:dyDescent="0.2">
      <c r="A47" t="s">
        <v>94</v>
      </c>
      <c r="B47" t="s">
        <v>95</v>
      </c>
      <c r="C47" s="20">
        <v>95830</v>
      </c>
      <c r="D47" s="3">
        <v>238827</v>
      </c>
      <c r="E47" s="7">
        <f t="shared" si="3"/>
        <v>36311</v>
      </c>
      <c r="F47" s="3">
        <v>370968</v>
      </c>
      <c r="G47" s="63">
        <v>0</v>
      </c>
      <c r="H47" s="64">
        <v>0</v>
      </c>
      <c r="I47" s="64">
        <v>0</v>
      </c>
      <c r="J47" s="65">
        <f t="shared" si="4"/>
        <v>370968</v>
      </c>
      <c r="K47" s="66">
        <f t="shared" si="2"/>
        <v>0</v>
      </c>
      <c r="L47" s="73">
        <v>1</v>
      </c>
      <c r="M47" s="73">
        <v>0</v>
      </c>
      <c r="N47" s="74">
        <v>1</v>
      </c>
    </row>
    <row r="48" spans="1:15" x14ac:dyDescent="0.2">
      <c r="A48" t="s">
        <v>96</v>
      </c>
      <c r="B48" s="6" t="s">
        <v>7</v>
      </c>
      <c r="C48" s="20">
        <v>2047635</v>
      </c>
      <c r="D48" s="3">
        <v>2253974</v>
      </c>
      <c r="E48" s="7">
        <f t="shared" si="3"/>
        <v>33827</v>
      </c>
      <c r="F48" s="3">
        <v>4335436</v>
      </c>
      <c r="G48" s="63">
        <v>289274</v>
      </c>
      <c r="H48" s="64">
        <v>1</v>
      </c>
      <c r="I48" s="64">
        <v>0</v>
      </c>
      <c r="J48" s="65">
        <f t="shared" si="4"/>
        <v>404616.2</v>
      </c>
      <c r="K48" s="66">
        <f t="shared" si="2"/>
        <v>4</v>
      </c>
      <c r="L48" s="73">
        <v>7</v>
      </c>
      <c r="M48" s="73">
        <v>0</v>
      </c>
      <c r="N48" s="74">
        <v>11</v>
      </c>
    </row>
    <row r="49" spans="1:15" x14ac:dyDescent="0.2">
      <c r="A49" t="s">
        <v>97</v>
      </c>
      <c r="B49" t="s">
        <v>98</v>
      </c>
      <c r="C49" s="20">
        <v>1545436</v>
      </c>
      <c r="D49" s="3">
        <v>2340356</v>
      </c>
      <c r="E49" s="7">
        <f t="shared" si="3"/>
        <v>58441</v>
      </c>
      <c r="F49" s="3">
        <v>3944233</v>
      </c>
      <c r="G49" s="63">
        <v>340407</v>
      </c>
      <c r="H49" s="64">
        <v>0</v>
      </c>
      <c r="I49" s="64">
        <v>1</v>
      </c>
      <c r="J49" s="65">
        <f t="shared" si="4"/>
        <v>400425.11111111112</v>
      </c>
      <c r="K49" s="66">
        <f t="shared" si="2"/>
        <v>3</v>
      </c>
      <c r="L49" s="73">
        <v>7</v>
      </c>
      <c r="M49" s="73">
        <v>0</v>
      </c>
      <c r="N49" s="74">
        <v>10</v>
      </c>
    </row>
    <row r="50" spans="1:15" x14ac:dyDescent="0.2">
      <c r="A50" t="s">
        <v>99</v>
      </c>
      <c r="B50" t="s">
        <v>100</v>
      </c>
      <c r="C50" s="20">
        <v>514268</v>
      </c>
      <c r="D50" s="3">
        <v>246903</v>
      </c>
      <c r="E50" s="7">
        <f t="shared" si="3"/>
        <v>214</v>
      </c>
      <c r="F50" s="3">
        <v>761385</v>
      </c>
      <c r="G50" s="63">
        <v>0</v>
      </c>
      <c r="H50" s="64">
        <v>0</v>
      </c>
      <c r="I50" s="64">
        <v>0</v>
      </c>
      <c r="J50" s="65">
        <f t="shared" si="4"/>
        <v>253795</v>
      </c>
      <c r="K50" s="66">
        <f t="shared" si="2"/>
        <v>3</v>
      </c>
      <c r="L50" s="73">
        <v>0</v>
      </c>
      <c r="M50" s="73">
        <v>0</v>
      </c>
      <c r="N50" s="74">
        <v>3</v>
      </c>
    </row>
    <row r="51" spans="1:15" x14ac:dyDescent="0.2">
      <c r="A51" t="s">
        <v>101</v>
      </c>
      <c r="B51" s="6" t="s">
        <v>11</v>
      </c>
      <c r="C51" s="20">
        <v>1661399</v>
      </c>
      <c r="D51" s="3">
        <v>1566671</v>
      </c>
      <c r="E51" s="7">
        <f t="shared" si="3"/>
        <v>9981</v>
      </c>
      <c r="F51" s="3">
        <v>3238051</v>
      </c>
      <c r="G51" s="63">
        <v>0</v>
      </c>
      <c r="H51" s="64">
        <v>0</v>
      </c>
      <c r="I51" s="64">
        <v>0</v>
      </c>
      <c r="J51" s="65">
        <f t="shared" si="4"/>
        <v>404756.375</v>
      </c>
      <c r="K51" s="66">
        <f t="shared" si="2"/>
        <v>5</v>
      </c>
      <c r="L51" s="73">
        <v>3</v>
      </c>
      <c r="M51" s="73">
        <v>0</v>
      </c>
      <c r="N51" s="74">
        <v>8</v>
      </c>
    </row>
    <row r="52" spans="1:15" x14ac:dyDescent="0.2">
      <c r="A52" t="s">
        <v>102</v>
      </c>
      <c r="B52" t="s">
        <v>103</v>
      </c>
      <c r="C52" s="20">
        <v>185732</v>
      </c>
      <c r="D52" s="3">
        <v>66576</v>
      </c>
      <c r="E52" s="7">
        <f t="shared" si="3"/>
        <v>26195</v>
      </c>
      <c r="F52" s="3">
        <v>278503</v>
      </c>
      <c r="G52" s="63">
        <v>0</v>
      </c>
      <c r="H52" s="64">
        <v>0</v>
      </c>
      <c r="I52" s="64">
        <v>0</v>
      </c>
      <c r="J52" s="65">
        <f t="shared" si="4"/>
        <v>278503</v>
      </c>
      <c r="K52" s="66">
        <f t="shared" si="2"/>
        <v>1</v>
      </c>
      <c r="L52" s="73">
        <v>0</v>
      </c>
      <c r="M52" s="73">
        <v>0</v>
      </c>
      <c r="N52" s="74">
        <v>1</v>
      </c>
    </row>
    <row r="53" spans="1:15" x14ac:dyDescent="0.2">
      <c r="E53" s="7"/>
    </row>
    <row r="54" spans="1:15" s="12" customFormat="1" x14ac:dyDescent="0.2">
      <c r="A54" s="8" t="s">
        <v>13</v>
      </c>
      <c r="B54" s="8"/>
      <c r="C54" s="23">
        <f>SUM(C3:C52)</f>
        <v>72466576</v>
      </c>
      <c r="D54" s="9">
        <f t="shared" ref="D54:F54" si="5">SUM(D3:D52)</f>
        <v>77122690</v>
      </c>
      <c r="E54" s="9">
        <f t="shared" si="5"/>
        <v>3842139</v>
      </c>
      <c r="F54" s="9">
        <f t="shared" si="5"/>
        <v>153431405</v>
      </c>
      <c r="G54" s="23">
        <f>SUM(G3:G52)</f>
        <v>7669551</v>
      </c>
      <c r="H54" s="9">
        <f t="shared" ref="H54:I54" si="6">SUM(H3:H52)</f>
        <v>12</v>
      </c>
      <c r="I54" s="9">
        <f t="shared" si="6"/>
        <v>15</v>
      </c>
      <c r="J54" s="50" t="s">
        <v>14</v>
      </c>
      <c r="K54" s="25">
        <f>SUM(K3:K52)</f>
        <v>213</v>
      </c>
      <c r="L54" s="5">
        <f t="shared" ref="L54:N54" si="7">SUM(L3:L52)</f>
        <v>222</v>
      </c>
      <c r="M54" s="5">
        <f t="shared" si="7"/>
        <v>0</v>
      </c>
      <c r="N54" s="5">
        <f t="shared" si="7"/>
        <v>435</v>
      </c>
      <c r="O54" s="25"/>
    </row>
    <row r="57" spans="1:15" x14ac:dyDescent="0.2">
      <c r="A57" s="67" t="s">
        <v>105</v>
      </c>
      <c r="B57" s="67"/>
      <c r="C57" s="68">
        <v>72466576</v>
      </c>
      <c r="D57" s="69">
        <f>77122690</f>
        <v>77122690</v>
      </c>
      <c r="E57" s="69"/>
      <c r="F57" s="69">
        <v>153431405</v>
      </c>
      <c r="G57" s="68"/>
      <c r="H57" s="69"/>
      <c r="I57" s="69"/>
      <c r="J57" s="70"/>
      <c r="K57" s="71">
        <v>213</v>
      </c>
      <c r="L57" s="67">
        <v>222</v>
      </c>
      <c r="M57" s="72">
        <v>0</v>
      </c>
      <c r="N57" s="67">
        <v>435</v>
      </c>
      <c r="O57" s="62"/>
    </row>
    <row r="58" spans="1:15" x14ac:dyDescent="0.2">
      <c r="A58" t="s">
        <v>106</v>
      </c>
      <c r="C58" s="20">
        <f>C54-C57</f>
        <v>0</v>
      </c>
      <c r="D58" s="3">
        <f t="shared" ref="D58:F58" si="8">D54-D57</f>
        <v>0</v>
      </c>
      <c r="E58" s="3" t="s">
        <v>14</v>
      </c>
      <c r="F58" s="3">
        <f t="shared" si="8"/>
        <v>0</v>
      </c>
      <c r="K58" s="24">
        <f>K54-K57</f>
        <v>0</v>
      </c>
      <c r="L58">
        <f>L54-L57</f>
        <v>0</v>
      </c>
      <c r="M58" s="2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workbookViewId="0">
      <pane xSplit="2" ySplit="2" topLeftCell="C41" activePane="bottomRight" state="frozen"/>
      <selection pane="topRight" activeCell="C1" sqref="C1"/>
      <selection pane="bottomLeft" activeCell="A3" sqref="A3"/>
      <selection pane="bottomRight" activeCell="A55" sqref="A5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4"/>
    <col min="6" max="6" width="10.83203125" style="29"/>
    <col min="7" max="7" width="10.83203125" style="3"/>
    <col min="8" max="8" width="10.83203125" style="24"/>
    <col min="11" max="11" width="52.33203125" style="24" bestFit="1" customWidth="1"/>
  </cols>
  <sheetData>
    <row r="1" spans="1:11" x14ac:dyDescent="0.2">
      <c r="A1" s="32"/>
      <c r="B1" s="32" t="s">
        <v>14</v>
      </c>
      <c r="C1" s="33"/>
      <c r="D1" s="43"/>
      <c r="E1" s="42" t="s">
        <v>117</v>
      </c>
      <c r="F1" s="41"/>
      <c r="G1" s="40"/>
      <c r="H1" s="39"/>
      <c r="I1" s="38" t="s">
        <v>116</v>
      </c>
      <c r="J1" s="37"/>
      <c r="K1" s="39"/>
    </row>
    <row r="2" spans="1:11" x14ac:dyDescent="0.2">
      <c r="A2" s="36" t="s">
        <v>0</v>
      </c>
      <c r="B2" s="36" t="s">
        <v>104</v>
      </c>
      <c r="C2" s="33" t="s">
        <v>115</v>
      </c>
      <c r="D2" s="33" t="s">
        <v>114</v>
      </c>
      <c r="E2" s="32" t="s">
        <v>113</v>
      </c>
      <c r="F2" s="35" t="s">
        <v>112</v>
      </c>
      <c r="G2" s="34" t="s">
        <v>111</v>
      </c>
      <c r="H2" s="33" t="s">
        <v>110</v>
      </c>
      <c r="I2" s="32" t="s">
        <v>109</v>
      </c>
      <c r="J2" s="32" t="s">
        <v>108</v>
      </c>
      <c r="K2" s="39" t="s">
        <v>15</v>
      </c>
    </row>
    <row r="3" spans="1:11" s="60" customFormat="1" x14ac:dyDescent="0.2">
      <c r="A3" s="53" t="s">
        <v>16</v>
      </c>
      <c r="B3" s="53" t="s">
        <v>17</v>
      </c>
      <c r="C3" s="54" t="s">
        <v>132</v>
      </c>
      <c r="D3" s="55">
        <v>253094</v>
      </c>
      <c r="E3" s="56">
        <v>0</v>
      </c>
      <c r="F3" s="57">
        <f t="shared" ref="F3:F65" si="0">G3-SUM(D3:E3)</f>
        <v>11066</v>
      </c>
      <c r="G3" s="56">
        <v>264160</v>
      </c>
      <c r="H3" s="58">
        <v>1</v>
      </c>
      <c r="I3" s="59">
        <v>0</v>
      </c>
      <c r="J3" s="59">
        <v>0</v>
      </c>
      <c r="K3" s="27"/>
    </row>
    <row r="4" spans="1:11" s="60" customFormat="1" x14ac:dyDescent="0.2">
      <c r="A4" s="53" t="s">
        <v>16</v>
      </c>
      <c r="B4" s="53" t="s">
        <v>17</v>
      </c>
      <c r="C4" s="54" t="s">
        <v>133</v>
      </c>
      <c r="D4" s="55">
        <v>274160</v>
      </c>
      <c r="E4" s="56">
        <v>0</v>
      </c>
      <c r="F4" s="57">
        <f t="shared" si="0"/>
        <v>8101</v>
      </c>
      <c r="G4" s="56">
        <v>282261</v>
      </c>
      <c r="H4" s="58">
        <v>1</v>
      </c>
      <c r="I4" s="59">
        <v>0</v>
      </c>
      <c r="J4" s="59">
        <v>0</v>
      </c>
      <c r="K4" s="27"/>
    </row>
    <row r="5" spans="1:11" s="60" customFormat="1" x14ac:dyDescent="0.2">
      <c r="A5" s="53" t="s">
        <v>16</v>
      </c>
      <c r="B5" s="53" t="s">
        <v>17</v>
      </c>
      <c r="C5" s="54" t="s">
        <v>134</v>
      </c>
      <c r="D5" s="55">
        <v>0</v>
      </c>
      <c r="E5" s="56">
        <v>225742</v>
      </c>
      <c r="F5" s="57">
        <f t="shared" si="0"/>
        <v>6589</v>
      </c>
      <c r="G5" s="56">
        <v>232331</v>
      </c>
      <c r="H5" s="58">
        <v>0</v>
      </c>
      <c r="I5" s="59">
        <v>1</v>
      </c>
      <c r="J5" s="59">
        <v>0</v>
      </c>
      <c r="K5" s="27"/>
    </row>
    <row r="6" spans="1:11" s="60" customFormat="1" x14ac:dyDescent="0.2">
      <c r="A6" s="53" t="s">
        <v>18</v>
      </c>
      <c r="B6" s="53" t="s">
        <v>19</v>
      </c>
      <c r="C6" s="54" t="s">
        <v>107</v>
      </c>
      <c r="D6" s="55">
        <v>0</v>
      </c>
      <c r="E6" s="56">
        <v>0</v>
      </c>
      <c r="F6" s="57">
        <f t="shared" si="0"/>
        <v>0</v>
      </c>
      <c r="G6" s="56">
        <f t="shared" ref="G6:G11" si="1">SUM(D6:E6)</f>
        <v>0</v>
      </c>
      <c r="H6" s="58">
        <v>0</v>
      </c>
      <c r="I6" s="59">
        <v>0</v>
      </c>
      <c r="J6" s="59">
        <v>0</v>
      </c>
      <c r="K6" s="27"/>
    </row>
    <row r="7" spans="1:11" s="60" customFormat="1" x14ac:dyDescent="0.2">
      <c r="A7" s="53" t="s">
        <v>20</v>
      </c>
      <c r="B7" s="53" t="s">
        <v>3</v>
      </c>
      <c r="C7" s="54" t="s">
        <v>107</v>
      </c>
      <c r="D7" s="55">
        <v>0</v>
      </c>
      <c r="E7" s="56">
        <v>0</v>
      </c>
      <c r="F7" s="57">
        <f t="shared" si="0"/>
        <v>0</v>
      </c>
      <c r="G7" s="56">
        <f t="shared" si="1"/>
        <v>0</v>
      </c>
      <c r="H7" s="58">
        <v>0</v>
      </c>
      <c r="I7" s="59">
        <v>0</v>
      </c>
      <c r="J7" s="59">
        <v>0</v>
      </c>
      <c r="K7" s="27"/>
    </row>
    <row r="8" spans="1:11" s="60" customFormat="1" x14ac:dyDescent="0.2">
      <c r="A8" s="53" t="s">
        <v>21</v>
      </c>
      <c r="B8" s="53" t="s">
        <v>22</v>
      </c>
      <c r="C8" s="54" t="s">
        <v>107</v>
      </c>
      <c r="D8" s="55">
        <v>237596</v>
      </c>
      <c r="E8" s="56">
        <v>0</v>
      </c>
      <c r="F8" s="57">
        <f t="shared" si="0"/>
        <v>0</v>
      </c>
      <c r="G8" s="56">
        <f t="shared" si="1"/>
        <v>237596</v>
      </c>
      <c r="H8" s="58">
        <v>1</v>
      </c>
      <c r="I8" s="59">
        <v>0</v>
      </c>
      <c r="J8" s="59">
        <v>0</v>
      </c>
      <c r="K8" s="27"/>
    </row>
    <row r="9" spans="1:11" s="60" customFormat="1" x14ac:dyDescent="0.2">
      <c r="A9" s="53" t="s">
        <v>23</v>
      </c>
      <c r="B9" s="53" t="s">
        <v>24</v>
      </c>
      <c r="C9" s="54" t="s">
        <v>135</v>
      </c>
      <c r="D9" s="55">
        <v>0</v>
      </c>
      <c r="E9" s="56">
        <v>362950</v>
      </c>
      <c r="F9" s="57">
        <f t="shared" si="0"/>
        <v>0</v>
      </c>
      <c r="G9" s="56">
        <f t="shared" si="1"/>
        <v>362950</v>
      </c>
      <c r="H9" s="58">
        <v>0</v>
      </c>
      <c r="I9" s="59">
        <v>1</v>
      </c>
      <c r="J9" s="59">
        <v>0</v>
      </c>
      <c r="K9" s="27"/>
    </row>
    <row r="10" spans="1:11" s="60" customFormat="1" x14ac:dyDescent="0.2">
      <c r="A10" s="53" t="s">
        <v>23</v>
      </c>
      <c r="B10" s="53" t="s">
        <v>24</v>
      </c>
      <c r="C10" s="54" t="s">
        <v>136</v>
      </c>
      <c r="D10" s="55">
        <v>0</v>
      </c>
      <c r="E10" s="56">
        <v>344139</v>
      </c>
      <c r="F10" s="57">
        <f t="shared" ref="F10:F14" si="2">G10-SUM(D10:E10)</f>
        <v>0</v>
      </c>
      <c r="G10" s="56">
        <f t="shared" si="1"/>
        <v>344139</v>
      </c>
      <c r="H10" s="58">
        <v>0</v>
      </c>
      <c r="I10" s="59">
        <v>1</v>
      </c>
      <c r="J10" s="59">
        <v>0</v>
      </c>
      <c r="K10" s="27"/>
    </row>
    <row r="11" spans="1:11" s="60" customFormat="1" x14ac:dyDescent="0.2">
      <c r="A11" s="53" t="s">
        <v>23</v>
      </c>
      <c r="B11" s="53" t="s">
        <v>24</v>
      </c>
      <c r="C11" s="54" t="s">
        <v>137</v>
      </c>
      <c r="D11" s="55">
        <v>0</v>
      </c>
      <c r="E11" s="56">
        <v>210944</v>
      </c>
      <c r="F11" s="57">
        <f t="shared" si="2"/>
        <v>0</v>
      </c>
      <c r="G11" s="56">
        <f t="shared" si="1"/>
        <v>210944</v>
      </c>
      <c r="H11" s="58">
        <v>0</v>
      </c>
      <c r="I11" s="59">
        <v>1</v>
      </c>
      <c r="J11" s="59">
        <v>0</v>
      </c>
      <c r="K11" s="27"/>
    </row>
    <row r="12" spans="1:11" s="60" customFormat="1" x14ac:dyDescent="0.2">
      <c r="A12" s="53" t="s">
        <v>23</v>
      </c>
      <c r="B12" s="53" t="s">
        <v>24</v>
      </c>
      <c r="C12" s="54" t="s">
        <v>138</v>
      </c>
      <c r="D12" s="55">
        <v>0</v>
      </c>
      <c r="E12" s="56">
        <v>205346</v>
      </c>
      <c r="F12" s="57">
        <f t="shared" si="2"/>
        <v>0</v>
      </c>
      <c r="G12" s="56">
        <f>SUM(D12:E12)</f>
        <v>205346</v>
      </c>
      <c r="H12" s="58">
        <v>0</v>
      </c>
      <c r="I12" s="59">
        <v>1</v>
      </c>
      <c r="J12" s="59">
        <v>0</v>
      </c>
      <c r="K12" s="27"/>
    </row>
    <row r="13" spans="1:11" s="60" customFormat="1" x14ac:dyDescent="0.2">
      <c r="A13" s="53" t="s">
        <v>23</v>
      </c>
      <c r="B13" s="53" t="s">
        <v>24</v>
      </c>
      <c r="C13" s="54" t="s">
        <v>139</v>
      </c>
      <c r="D13" s="55">
        <v>0</v>
      </c>
      <c r="E13" s="56">
        <v>256206</v>
      </c>
      <c r="F13" s="57">
        <f t="shared" si="2"/>
        <v>0</v>
      </c>
      <c r="G13" s="56">
        <f t="shared" ref="G13:G65" si="3">SUM(D13:E13)</f>
        <v>256206</v>
      </c>
      <c r="H13" s="58">
        <v>0</v>
      </c>
      <c r="I13" s="59">
        <v>1</v>
      </c>
      <c r="J13" s="59">
        <v>0</v>
      </c>
      <c r="K13" s="27"/>
    </row>
    <row r="14" spans="1:11" s="60" customFormat="1" x14ac:dyDescent="0.2">
      <c r="A14" s="53" t="s">
        <v>23</v>
      </c>
      <c r="B14" s="53" t="s">
        <v>24</v>
      </c>
      <c r="C14" s="54" t="s">
        <v>140</v>
      </c>
      <c r="D14" s="55">
        <v>0</v>
      </c>
      <c r="E14" s="56">
        <v>206036</v>
      </c>
      <c r="F14" s="57">
        <f t="shared" si="2"/>
        <v>0</v>
      </c>
      <c r="G14" s="56">
        <f t="shared" si="3"/>
        <v>206036</v>
      </c>
      <c r="H14" s="58">
        <v>0</v>
      </c>
      <c r="I14" s="59">
        <v>1</v>
      </c>
      <c r="J14" s="59">
        <v>0</v>
      </c>
      <c r="K14" s="27"/>
    </row>
    <row r="15" spans="1:11" s="60" customFormat="1" x14ac:dyDescent="0.2">
      <c r="A15" s="53" t="s">
        <v>23</v>
      </c>
      <c r="B15" s="53" t="s">
        <v>24</v>
      </c>
      <c r="C15" s="54" t="s">
        <v>141</v>
      </c>
      <c r="D15" s="55">
        <v>0</v>
      </c>
      <c r="E15" s="56">
        <v>334858</v>
      </c>
      <c r="F15" s="57">
        <f t="shared" ref="F15" si="4">G15-SUM(D15:E15)</f>
        <v>0</v>
      </c>
      <c r="G15" s="56">
        <f t="shared" ref="G15" si="5">SUM(D15:E15)</f>
        <v>334858</v>
      </c>
      <c r="H15" s="58">
        <v>0</v>
      </c>
      <c r="I15" s="59">
        <v>1</v>
      </c>
      <c r="J15" s="59">
        <v>0</v>
      </c>
      <c r="K15" s="27"/>
    </row>
    <row r="16" spans="1:11" s="60" customFormat="1" x14ac:dyDescent="0.2">
      <c r="A16" s="53" t="s">
        <v>25</v>
      </c>
      <c r="B16" s="53" t="s">
        <v>26</v>
      </c>
      <c r="C16" s="54" t="s">
        <v>107</v>
      </c>
      <c r="D16" s="55">
        <v>0</v>
      </c>
      <c r="E16" s="56">
        <v>0</v>
      </c>
      <c r="F16" s="57">
        <f t="shared" si="0"/>
        <v>0</v>
      </c>
      <c r="G16" s="56">
        <f t="shared" si="3"/>
        <v>0</v>
      </c>
      <c r="H16" s="58">
        <v>0</v>
      </c>
      <c r="I16" s="59">
        <v>0</v>
      </c>
      <c r="J16" s="59">
        <v>0</v>
      </c>
      <c r="K16" s="27"/>
    </row>
    <row r="17" spans="1:11" s="60" customFormat="1" x14ac:dyDescent="0.2">
      <c r="A17" s="53" t="s">
        <v>27</v>
      </c>
      <c r="B17" s="53" t="s">
        <v>28</v>
      </c>
      <c r="C17" s="54" t="s">
        <v>107</v>
      </c>
      <c r="D17" s="55">
        <v>0</v>
      </c>
      <c r="E17" s="56">
        <v>0</v>
      </c>
      <c r="F17" s="57">
        <f t="shared" si="0"/>
        <v>0</v>
      </c>
      <c r="G17" s="56">
        <f t="shared" si="3"/>
        <v>0</v>
      </c>
      <c r="H17" s="58">
        <v>0</v>
      </c>
      <c r="I17" s="59">
        <v>0</v>
      </c>
      <c r="J17" s="59">
        <v>0</v>
      </c>
      <c r="K17" s="27"/>
    </row>
    <row r="18" spans="1:11" s="60" customFormat="1" x14ac:dyDescent="0.2">
      <c r="A18" s="53" t="s">
        <v>29</v>
      </c>
      <c r="B18" s="53" t="s">
        <v>30</v>
      </c>
      <c r="C18" s="54" t="s">
        <v>107</v>
      </c>
      <c r="D18" s="55">
        <v>0</v>
      </c>
      <c r="E18" s="56">
        <v>0</v>
      </c>
      <c r="F18" s="57">
        <f t="shared" si="0"/>
        <v>0</v>
      </c>
      <c r="G18" s="56">
        <f t="shared" si="3"/>
        <v>0</v>
      </c>
      <c r="H18" s="58">
        <v>0</v>
      </c>
      <c r="I18" s="59">
        <v>0</v>
      </c>
      <c r="J18" s="59">
        <v>0</v>
      </c>
      <c r="K18" s="27"/>
    </row>
    <row r="19" spans="1:11" s="60" customFormat="1" x14ac:dyDescent="0.2">
      <c r="A19" s="53" t="s">
        <v>31</v>
      </c>
      <c r="B19" s="53" t="s">
        <v>10</v>
      </c>
      <c r="C19" s="54" t="s">
        <v>142</v>
      </c>
      <c r="D19" s="55">
        <v>305337</v>
      </c>
      <c r="E19" s="56">
        <v>0</v>
      </c>
      <c r="F19" s="57">
        <f t="shared" si="0"/>
        <v>6662</v>
      </c>
      <c r="G19" s="56">
        <v>311999</v>
      </c>
      <c r="H19" s="58">
        <v>1</v>
      </c>
      <c r="I19" s="59">
        <v>0</v>
      </c>
      <c r="J19" s="59">
        <v>0</v>
      </c>
      <c r="K19" s="27"/>
    </row>
    <row r="20" spans="1:11" s="60" customFormat="1" x14ac:dyDescent="0.2">
      <c r="A20" s="53" t="s">
        <v>31</v>
      </c>
      <c r="B20" s="53" t="s">
        <v>10</v>
      </c>
      <c r="C20" s="54" t="s">
        <v>143</v>
      </c>
      <c r="D20" s="55">
        <v>0</v>
      </c>
      <c r="E20" s="56">
        <v>0</v>
      </c>
      <c r="F20" s="57">
        <f t="shared" ref="F20" si="6">G20-SUM(D20:E20)</f>
        <v>0</v>
      </c>
      <c r="G20" s="56">
        <f t="shared" ref="G20" si="7">SUM(D20:E20)</f>
        <v>0</v>
      </c>
      <c r="H20" s="58">
        <v>1</v>
      </c>
      <c r="I20" s="59">
        <v>0</v>
      </c>
      <c r="J20" s="59">
        <v>0</v>
      </c>
      <c r="K20" s="27" t="s">
        <v>144</v>
      </c>
    </row>
    <row r="21" spans="1:11" s="60" customFormat="1" x14ac:dyDescent="0.2">
      <c r="A21" s="53" t="s">
        <v>32</v>
      </c>
      <c r="B21" s="53" t="s">
        <v>33</v>
      </c>
      <c r="C21" s="54" t="s">
        <v>107</v>
      </c>
      <c r="D21" s="55">
        <v>0</v>
      </c>
      <c r="E21" s="56">
        <v>0</v>
      </c>
      <c r="F21" s="57">
        <f t="shared" si="0"/>
        <v>0</v>
      </c>
      <c r="G21" s="56">
        <f t="shared" si="3"/>
        <v>0</v>
      </c>
      <c r="H21" s="58">
        <v>0</v>
      </c>
      <c r="I21" s="59">
        <v>0</v>
      </c>
      <c r="J21" s="59">
        <v>0</v>
      </c>
      <c r="K21" s="27"/>
    </row>
    <row r="22" spans="1:11" s="60" customFormat="1" x14ac:dyDescent="0.2">
      <c r="A22" s="53" t="s">
        <v>34</v>
      </c>
      <c r="B22" s="53" t="s">
        <v>35</v>
      </c>
      <c r="C22" s="54" t="s">
        <v>107</v>
      </c>
      <c r="D22" s="55">
        <v>0</v>
      </c>
      <c r="E22" s="56">
        <v>0</v>
      </c>
      <c r="F22" s="57">
        <f t="shared" si="0"/>
        <v>0</v>
      </c>
      <c r="G22" s="56">
        <f t="shared" si="3"/>
        <v>0</v>
      </c>
      <c r="H22" s="58">
        <v>0</v>
      </c>
      <c r="I22" s="59">
        <v>0</v>
      </c>
      <c r="J22" s="59">
        <v>0</v>
      </c>
      <c r="K22" s="27"/>
    </row>
    <row r="23" spans="1:11" s="60" customFormat="1" x14ac:dyDescent="0.2">
      <c r="A23" s="53" t="s">
        <v>36</v>
      </c>
      <c r="B23" s="53" t="s">
        <v>37</v>
      </c>
      <c r="C23" s="54" t="s">
        <v>107</v>
      </c>
      <c r="D23" s="55">
        <v>0</v>
      </c>
      <c r="E23" s="56">
        <v>0</v>
      </c>
      <c r="F23" s="57">
        <f t="shared" si="0"/>
        <v>0</v>
      </c>
      <c r="G23" s="56">
        <f t="shared" si="3"/>
        <v>0</v>
      </c>
      <c r="H23" s="58">
        <v>0</v>
      </c>
      <c r="I23" s="59">
        <v>0</v>
      </c>
      <c r="J23" s="59">
        <v>0</v>
      </c>
      <c r="K23" s="27"/>
    </row>
    <row r="24" spans="1:11" s="60" customFormat="1" x14ac:dyDescent="0.2">
      <c r="A24" s="53" t="s">
        <v>38</v>
      </c>
      <c r="B24" s="53" t="s">
        <v>9</v>
      </c>
      <c r="C24" s="54" t="s">
        <v>145</v>
      </c>
      <c r="D24" s="55">
        <v>0</v>
      </c>
      <c r="E24" s="56">
        <v>186251</v>
      </c>
      <c r="F24" s="57">
        <f t="shared" si="0"/>
        <v>68327</v>
      </c>
      <c r="G24" s="56">
        <v>254578</v>
      </c>
      <c r="H24" s="58">
        <v>0</v>
      </c>
      <c r="I24" s="59">
        <v>1</v>
      </c>
      <c r="J24" s="59">
        <v>0</v>
      </c>
      <c r="K24" s="27"/>
    </row>
    <row r="25" spans="1:11" s="60" customFormat="1" x14ac:dyDescent="0.2">
      <c r="A25" s="53" t="s">
        <v>39</v>
      </c>
      <c r="B25" s="53" t="s">
        <v>12</v>
      </c>
      <c r="C25" s="54" t="s">
        <v>107</v>
      </c>
      <c r="D25" s="55">
        <v>0</v>
      </c>
      <c r="E25" s="56">
        <v>0</v>
      </c>
      <c r="F25" s="57">
        <f t="shared" si="0"/>
        <v>0</v>
      </c>
      <c r="G25" s="56">
        <f t="shared" si="3"/>
        <v>0</v>
      </c>
      <c r="H25" s="58">
        <v>0</v>
      </c>
      <c r="I25" s="59">
        <v>0</v>
      </c>
      <c r="J25" s="59">
        <v>0</v>
      </c>
      <c r="K25" s="27"/>
    </row>
    <row r="26" spans="1:11" s="60" customFormat="1" x14ac:dyDescent="0.2">
      <c r="A26" s="53" t="s">
        <v>40</v>
      </c>
      <c r="B26" s="53" t="s">
        <v>41</v>
      </c>
      <c r="C26" s="54" t="s">
        <v>107</v>
      </c>
      <c r="D26" s="55">
        <v>0</v>
      </c>
      <c r="E26" s="56">
        <v>0</v>
      </c>
      <c r="F26" s="57">
        <f t="shared" si="0"/>
        <v>0</v>
      </c>
      <c r="G26" s="56">
        <f t="shared" si="3"/>
        <v>0</v>
      </c>
      <c r="H26" s="58">
        <v>0</v>
      </c>
      <c r="I26" s="59">
        <v>0</v>
      </c>
      <c r="J26" s="59">
        <v>0</v>
      </c>
      <c r="K26" s="27"/>
    </row>
    <row r="27" spans="1:11" s="60" customFormat="1" x14ac:dyDescent="0.2">
      <c r="A27" s="53" t="s">
        <v>42</v>
      </c>
      <c r="B27" s="53" t="s">
        <v>43</v>
      </c>
      <c r="C27" s="54" t="s">
        <v>107</v>
      </c>
      <c r="D27" s="55">
        <v>0</v>
      </c>
      <c r="E27" s="56">
        <v>0</v>
      </c>
      <c r="F27" s="57">
        <f t="shared" si="0"/>
        <v>0</v>
      </c>
      <c r="G27" s="56">
        <f t="shared" si="3"/>
        <v>0</v>
      </c>
      <c r="H27" s="58">
        <v>0</v>
      </c>
      <c r="I27" s="59">
        <v>0</v>
      </c>
      <c r="J27" s="59">
        <v>0</v>
      </c>
      <c r="K27" s="27"/>
    </row>
    <row r="28" spans="1:11" s="60" customFormat="1" x14ac:dyDescent="0.2">
      <c r="A28" s="53" t="s">
        <v>44</v>
      </c>
      <c r="B28" s="53" t="s">
        <v>45</v>
      </c>
      <c r="C28" s="54" t="s">
        <v>107</v>
      </c>
      <c r="D28" s="55">
        <v>0</v>
      </c>
      <c r="E28" s="56">
        <v>0</v>
      </c>
      <c r="F28" s="57">
        <f t="shared" si="0"/>
        <v>0</v>
      </c>
      <c r="G28" s="56">
        <f t="shared" si="3"/>
        <v>0</v>
      </c>
      <c r="H28" s="58">
        <v>0</v>
      </c>
      <c r="I28" s="59">
        <v>0</v>
      </c>
      <c r="J28" s="59">
        <v>0</v>
      </c>
      <c r="K28" s="27"/>
    </row>
    <row r="29" spans="1:11" s="60" customFormat="1" x14ac:dyDescent="0.2">
      <c r="A29" s="53" t="s">
        <v>46</v>
      </c>
      <c r="B29" s="53" t="s">
        <v>47</v>
      </c>
      <c r="C29" s="54" t="s">
        <v>107</v>
      </c>
      <c r="D29" s="55">
        <v>0</v>
      </c>
      <c r="E29" s="56">
        <v>0</v>
      </c>
      <c r="F29" s="57">
        <f t="shared" si="0"/>
        <v>0</v>
      </c>
      <c r="G29" s="56">
        <f t="shared" si="3"/>
        <v>0</v>
      </c>
      <c r="H29" s="58">
        <v>0</v>
      </c>
      <c r="I29" s="59">
        <v>0</v>
      </c>
      <c r="J29" s="59">
        <v>0</v>
      </c>
      <c r="K29" s="27"/>
    </row>
    <row r="30" spans="1:11" s="60" customFormat="1" x14ac:dyDescent="0.2">
      <c r="A30" s="53" t="s">
        <v>48</v>
      </c>
      <c r="B30" s="53" t="s">
        <v>49</v>
      </c>
      <c r="C30" s="54" t="s">
        <v>107</v>
      </c>
      <c r="D30" s="55">
        <v>0</v>
      </c>
      <c r="E30" s="56">
        <v>0</v>
      </c>
      <c r="F30" s="57">
        <f t="shared" si="0"/>
        <v>0</v>
      </c>
      <c r="G30" s="56">
        <f t="shared" si="3"/>
        <v>0</v>
      </c>
      <c r="H30" s="58">
        <v>0</v>
      </c>
      <c r="I30" s="59">
        <v>0</v>
      </c>
      <c r="J30" s="59">
        <v>0</v>
      </c>
      <c r="K30" s="27"/>
    </row>
    <row r="31" spans="1:11" s="60" customFormat="1" x14ac:dyDescent="0.2">
      <c r="A31" s="53" t="s">
        <v>50</v>
      </c>
      <c r="B31" s="53" t="s">
        <v>6</v>
      </c>
      <c r="C31" s="54" t="s">
        <v>107</v>
      </c>
      <c r="D31" s="55">
        <v>0</v>
      </c>
      <c r="E31" s="56">
        <v>0</v>
      </c>
      <c r="F31" s="57">
        <f t="shared" si="0"/>
        <v>0</v>
      </c>
      <c r="G31" s="56">
        <f t="shared" si="3"/>
        <v>0</v>
      </c>
      <c r="H31" s="58">
        <v>0</v>
      </c>
      <c r="I31" s="59">
        <v>0</v>
      </c>
      <c r="J31" s="59">
        <v>0</v>
      </c>
      <c r="K31" s="27"/>
    </row>
    <row r="32" spans="1:11" s="60" customFormat="1" x14ac:dyDescent="0.2">
      <c r="A32" s="53" t="s">
        <v>51</v>
      </c>
      <c r="B32" s="53" t="s">
        <v>52</v>
      </c>
      <c r="C32" s="54" t="s">
        <v>146</v>
      </c>
      <c r="D32" s="55">
        <v>0</v>
      </c>
      <c r="E32" s="56">
        <v>275376</v>
      </c>
      <c r="F32" s="57">
        <f t="shared" si="0"/>
        <v>97340</v>
      </c>
      <c r="G32" s="56">
        <v>372716</v>
      </c>
      <c r="H32" s="58">
        <v>1</v>
      </c>
      <c r="I32" s="59">
        <v>0</v>
      </c>
      <c r="J32" s="59">
        <v>0</v>
      </c>
      <c r="K32" s="27"/>
    </row>
    <row r="33" spans="1:11" s="60" customFormat="1" x14ac:dyDescent="0.2">
      <c r="A33" s="53" t="s">
        <v>51</v>
      </c>
      <c r="B33" s="53" t="s">
        <v>52</v>
      </c>
      <c r="C33" s="54" t="s">
        <v>147</v>
      </c>
      <c r="D33" s="55">
        <v>0</v>
      </c>
      <c r="E33" s="56">
        <v>286896</v>
      </c>
      <c r="F33" s="57">
        <f t="shared" ref="F33:F35" si="8">G33-SUM(D33:E33)</f>
        <v>101314</v>
      </c>
      <c r="G33" s="56">
        <v>388210</v>
      </c>
      <c r="H33" s="58">
        <v>1</v>
      </c>
      <c r="I33" s="59">
        <v>0</v>
      </c>
      <c r="J33" s="59">
        <v>0</v>
      </c>
      <c r="K33" s="27"/>
    </row>
    <row r="34" spans="1:11" s="60" customFormat="1" x14ac:dyDescent="0.2">
      <c r="A34" s="53" t="s">
        <v>51</v>
      </c>
      <c r="B34" s="53" t="s">
        <v>52</v>
      </c>
      <c r="C34" s="54" t="s">
        <v>134</v>
      </c>
      <c r="D34" s="55">
        <v>0</v>
      </c>
      <c r="E34" s="56">
        <v>267362</v>
      </c>
      <c r="F34" s="57">
        <f t="shared" si="8"/>
        <v>59475</v>
      </c>
      <c r="G34" s="56">
        <v>326837</v>
      </c>
      <c r="H34" s="58">
        <v>1</v>
      </c>
      <c r="I34" s="59">
        <v>0</v>
      </c>
      <c r="J34" s="59">
        <v>0</v>
      </c>
      <c r="K34" s="27"/>
    </row>
    <row r="35" spans="1:11" s="60" customFormat="1" x14ac:dyDescent="0.2">
      <c r="A35" s="53" t="s">
        <v>51</v>
      </c>
      <c r="B35" s="53" t="s">
        <v>52</v>
      </c>
      <c r="C35" s="54" t="s">
        <v>145</v>
      </c>
      <c r="D35" s="55">
        <v>0</v>
      </c>
      <c r="E35" s="56">
        <v>310940</v>
      </c>
      <c r="F35" s="57">
        <f t="shared" si="8"/>
        <v>122605</v>
      </c>
      <c r="G35" s="56">
        <v>433545</v>
      </c>
      <c r="H35" s="58">
        <v>1</v>
      </c>
      <c r="I35" s="59">
        <v>0</v>
      </c>
      <c r="J35" s="59">
        <v>0</v>
      </c>
      <c r="K35" s="27"/>
    </row>
    <row r="36" spans="1:11" s="60" customFormat="1" x14ac:dyDescent="0.2">
      <c r="A36" s="53" t="s">
        <v>53</v>
      </c>
      <c r="B36" s="53" t="s">
        <v>4</v>
      </c>
      <c r="C36" s="54" t="s">
        <v>107</v>
      </c>
      <c r="D36" s="55">
        <v>0</v>
      </c>
      <c r="E36" s="56">
        <v>0</v>
      </c>
      <c r="F36" s="57">
        <f t="shared" si="0"/>
        <v>0</v>
      </c>
      <c r="G36" s="56">
        <f t="shared" si="3"/>
        <v>0</v>
      </c>
      <c r="H36" s="58">
        <v>0</v>
      </c>
      <c r="I36" s="59">
        <v>0</v>
      </c>
      <c r="J36" s="59">
        <v>0</v>
      </c>
      <c r="K36" s="27"/>
    </row>
    <row r="37" spans="1:11" s="60" customFormat="1" x14ac:dyDescent="0.2">
      <c r="A37" s="53" t="s">
        <v>54</v>
      </c>
      <c r="B37" s="53" t="s">
        <v>55</v>
      </c>
      <c r="C37" s="54" t="s">
        <v>107</v>
      </c>
      <c r="D37" s="55">
        <v>0</v>
      </c>
      <c r="E37" s="56">
        <v>0</v>
      </c>
      <c r="F37" s="57">
        <f t="shared" si="0"/>
        <v>0</v>
      </c>
      <c r="G37" s="56">
        <f t="shared" si="3"/>
        <v>0</v>
      </c>
      <c r="H37" s="58">
        <v>0</v>
      </c>
      <c r="I37" s="59">
        <v>0</v>
      </c>
      <c r="J37" s="59">
        <v>0</v>
      </c>
      <c r="K37" s="27"/>
    </row>
    <row r="38" spans="1:11" s="60" customFormat="1" x14ac:dyDescent="0.2">
      <c r="A38" s="53" t="s">
        <v>56</v>
      </c>
      <c r="B38" s="53" t="s">
        <v>57</v>
      </c>
      <c r="C38" s="54" t="s">
        <v>148</v>
      </c>
      <c r="D38" s="55">
        <v>255971</v>
      </c>
      <c r="E38" s="56">
        <v>0</v>
      </c>
      <c r="F38" s="57">
        <f t="shared" si="0"/>
        <v>0</v>
      </c>
      <c r="G38" s="56">
        <f t="shared" si="3"/>
        <v>255971</v>
      </c>
      <c r="H38" s="58">
        <v>1</v>
      </c>
      <c r="I38" s="59">
        <v>0</v>
      </c>
      <c r="J38" s="59">
        <v>0</v>
      </c>
      <c r="K38" s="27"/>
    </row>
    <row r="39" spans="1:11" s="60" customFormat="1" x14ac:dyDescent="0.2">
      <c r="A39" s="53" t="s">
        <v>58</v>
      </c>
      <c r="B39" s="53" t="s">
        <v>59</v>
      </c>
      <c r="C39" s="54" t="s">
        <v>107</v>
      </c>
      <c r="D39" s="55">
        <v>0</v>
      </c>
      <c r="E39" s="56">
        <v>0</v>
      </c>
      <c r="F39" s="57">
        <f t="shared" si="0"/>
        <v>0</v>
      </c>
      <c r="G39" s="56">
        <f t="shared" si="3"/>
        <v>0</v>
      </c>
      <c r="H39" s="58">
        <v>0</v>
      </c>
      <c r="I39" s="59">
        <v>0</v>
      </c>
      <c r="J39" s="59">
        <v>0</v>
      </c>
      <c r="K39" s="27"/>
    </row>
    <row r="40" spans="1:11" s="60" customFormat="1" x14ac:dyDescent="0.2">
      <c r="A40" s="53" t="s">
        <v>60</v>
      </c>
      <c r="B40" s="53" t="s">
        <v>61</v>
      </c>
      <c r="C40" s="54" t="s">
        <v>107</v>
      </c>
      <c r="D40" s="55">
        <v>0</v>
      </c>
      <c r="E40" s="56">
        <v>0</v>
      </c>
      <c r="F40" s="57">
        <f t="shared" si="0"/>
        <v>0</v>
      </c>
      <c r="G40" s="56">
        <f t="shared" si="3"/>
        <v>0</v>
      </c>
      <c r="H40" s="58">
        <v>0</v>
      </c>
      <c r="I40" s="59">
        <v>0</v>
      </c>
      <c r="J40" s="59">
        <v>0</v>
      </c>
      <c r="K40" s="27"/>
    </row>
    <row r="41" spans="1:11" s="60" customFormat="1" x14ac:dyDescent="0.2">
      <c r="A41" s="53" t="s">
        <v>62</v>
      </c>
      <c r="B41" s="53" t="s">
        <v>63</v>
      </c>
      <c r="C41" s="54" t="s">
        <v>107</v>
      </c>
      <c r="D41" s="55">
        <v>0</v>
      </c>
      <c r="E41" s="56">
        <v>0</v>
      </c>
      <c r="F41" s="57">
        <f t="shared" si="0"/>
        <v>0</v>
      </c>
      <c r="G41" s="56">
        <f t="shared" si="3"/>
        <v>0</v>
      </c>
      <c r="H41" s="58">
        <v>0</v>
      </c>
      <c r="I41" s="59">
        <v>0</v>
      </c>
      <c r="J41" s="59">
        <v>0</v>
      </c>
      <c r="K41" s="27"/>
    </row>
    <row r="42" spans="1:11" s="60" customFormat="1" x14ac:dyDescent="0.2">
      <c r="A42" s="53" t="s">
        <v>64</v>
      </c>
      <c r="B42" s="53" t="s">
        <v>65</v>
      </c>
      <c r="C42" s="54" t="s">
        <v>107</v>
      </c>
      <c r="D42" s="55">
        <v>0</v>
      </c>
      <c r="E42" s="56">
        <v>0</v>
      </c>
      <c r="F42" s="57">
        <f t="shared" si="0"/>
        <v>0</v>
      </c>
      <c r="G42" s="56">
        <f t="shared" si="3"/>
        <v>0</v>
      </c>
      <c r="H42" s="58">
        <v>0</v>
      </c>
      <c r="I42" s="59">
        <v>0</v>
      </c>
      <c r="J42" s="59">
        <v>0</v>
      </c>
      <c r="K42" s="27"/>
    </row>
    <row r="43" spans="1:11" s="60" customFormat="1" x14ac:dyDescent="0.2">
      <c r="A43" s="53" t="s">
        <v>66</v>
      </c>
      <c r="B43" s="53" t="s">
        <v>67</v>
      </c>
      <c r="C43" s="54" t="s">
        <v>107</v>
      </c>
      <c r="D43" s="55">
        <v>0</v>
      </c>
      <c r="E43" s="56">
        <v>0</v>
      </c>
      <c r="F43" s="57">
        <f t="shared" si="0"/>
        <v>0</v>
      </c>
      <c r="G43" s="56">
        <f t="shared" si="3"/>
        <v>0</v>
      </c>
      <c r="H43" s="58">
        <v>0</v>
      </c>
      <c r="I43" s="59">
        <v>0</v>
      </c>
      <c r="J43" s="59">
        <v>0</v>
      </c>
      <c r="K43" s="27"/>
    </row>
    <row r="44" spans="1:11" s="60" customFormat="1" x14ac:dyDescent="0.2">
      <c r="A44" s="53" t="s">
        <v>68</v>
      </c>
      <c r="B44" s="53" t="s">
        <v>69</v>
      </c>
      <c r="C44" s="54" t="s">
        <v>107</v>
      </c>
      <c r="D44" s="55">
        <v>0</v>
      </c>
      <c r="E44" s="56">
        <v>0</v>
      </c>
      <c r="F44" s="57">
        <f t="shared" si="0"/>
        <v>0</v>
      </c>
      <c r="G44" s="56">
        <f t="shared" si="3"/>
        <v>0</v>
      </c>
      <c r="H44" s="58">
        <v>0</v>
      </c>
      <c r="I44" s="59">
        <v>0</v>
      </c>
      <c r="J44" s="59">
        <v>0</v>
      </c>
      <c r="K44" s="27"/>
    </row>
    <row r="45" spans="1:11" s="60" customFormat="1" x14ac:dyDescent="0.2">
      <c r="A45" s="53" t="s">
        <v>70</v>
      </c>
      <c r="B45" s="53" t="s">
        <v>71</v>
      </c>
      <c r="C45" s="54" t="s">
        <v>107</v>
      </c>
      <c r="D45" s="55">
        <v>0</v>
      </c>
      <c r="E45" s="56">
        <v>0</v>
      </c>
      <c r="F45" s="57">
        <f t="shared" si="0"/>
        <v>0</v>
      </c>
      <c r="G45" s="56">
        <f t="shared" si="3"/>
        <v>0</v>
      </c>
      <c r="H45" s="58">
        <v>0</v>
      </c>
      <c r="I45" s="59">
        <v>0</v>
      </c>
      <c r="J45" s="59">
        <v>0</v>
      </c>
      <c r="K45" s="27"/>
    </row>
    <row r="46" spans="1:11" s="60" customFormat="1" x14ac:dyDescent="0.2">
      <c r="A46" s="53" t="s">
        <v>72</v>
      </c>
      <c r="B46" s="53" t="s">
        <v>73</v>
      </c>
      <c r="C46" s="54" t="s">
        <v>132</v>
      </c>
      <c r="D46" s="55">
        <v>0</v>
      </c>
      <c r="E46" s="56">
        <v>229125</v>
      </c>
      <c r="F46" s="57">
        <f t="shared" si="0"/>
        <v>48784</v>
      </c>
      <c r="G46" s="56">
        <v>277909</v>
      </c>
      <c r="H46" s="58">
        <v>0</v>
      </c>
      <c r="I46" s="59">
        <v>1</v>
      </c>
      <c r="J46" s="59">
        <v>0</v>
      </c>
      <c r="K46" s="27" t="s">
        <v>14</v>
      </c>
    </row>
    <row r="47" spans="1:11" s="60" customFormat="1" x14ac:dyDescent="0.2">
      <c r="A47" s="53" t="s">
        <v>72</v>
      </c>
      <c r="B47" s="53" t="s">
        <v>73</v>
      </c>
      <c r="C47" s="54" t="s">
        <v>149</v>
      </c>
      <c r="D47" s="55">
        <v>0</v>
      </c>
      <c r="E47" s="56">
        <v>218471</v>
      </c>
      <c r="F47" s="57">
        <f t="shared" ref="F47" si="9">G47-SUM(D47:E47)</f>
        <v>47589</v>
      </c>
      <c r="G47" s="56">
        <v>266060</v>
      </c>
      <c r="H47" s="58">
        <v>0</v>
      </c>
      <c r="I47" s="59">
        <v>1</v>
      </c>
      <c r="J47" s="59">
        <v>0</v>
      </c>
      <c r="K47" s="27"/>
    </row>
    <row r="48" spans="1:11" s="60" customFormat="1" x14ac:dyDescent="0.2">
      <c r="A48" s="53" t="s">
        <v>74</v>
      </c>
      <c r="B48" s="53" t="s">
        <v>2</v>
      </c>
      <c r="C48" s="54" t="s">
        <v>135</v>
      </c>
      <c r="D48" s="55">
        <v>0</v>
      </c>
      <c r="E48" s="56">
        <v>341457</v>
      </c>
      <c r="F48" s="57">
        <f t="shared" si="0"/>
        <v>0</v>
      </c>
      <c r="G48" s="56">
        <f t="shared" si="3"/>
        <v>341457</v>
      </c>
      <c r="H48" s="58">
        <v>0</v>
      </c>
      <c r="I48" s="59">
        <v>1</v>
      </c>
      <c r="J48" s="59">
        <v>0</v>
      </c>
      <c r="K48" s="27"/>
    </row>
    <row r="49" spans="1:11" s="60" customFormat="1" x14ac:dyDescent="0.2">
      <c r="A49" s="53" t="s">
        <v>75</v>
      </c>
      <c r="B49" s="53" t="s">
        <v>76</v>
      </c>
      <c r="C49" s="54" t="s">
        <v>107</v>
      </c>
      <c r="D49" s="55">
        <v>0</v>
      </c>
      <c r="E49" s="56">
        <v>0</v>
      </c>
      <c r="F49" s="57">
        <f t="shared" si="0"/>
        <v>0</v>
      </c>
      <c r="G49" s="56">
        <f t="shared" si="3"/>
        <v>0</v>
      </c>
      <c r="H49" s="58">
        <v>0</v>
      </c>
      <c r="I49" s="59">
        <v>0</v>
      </c>
      <c r="J49" s="59">
        <v>0</v>
      </c>
      <c r="K49" s="27"/>
    </row>
    <row r="50" spans="1:11" s="60" customFormat="1" x14ac:dyDescent="0.2">
      <c r="A50" s="53" t="s">
        <v>77</v>
      </c>
      <c r="B50" s="53" t="s">
        <v>8</v>
      </c>
      <c r="C50" s="54" t="s">
        <v>107</v>
      </c>
      <c r="D50" s="55">
        <v>0</v>
      </c>
      <c r="E50" s="56">
        <v>0</v>
      </c>
      <c r="F50" s="57">
        <f t="shared" si="0"/>
        <v>0</v>
      </c>
      <c r="G50" s="56">
        <f t="shared" si="3"/>
        <v>0</v>
      </c>
      <c r="H50" s="58">
        <v>0</v>
      </c>
      <c r="I50" s="59">
        <v>0</v>
      </c>
      <c r="J50" s="59">
        <v>0</v>
      </c>
      <c r="K50" s="27"/>
    </row>
    <row r="51" spans="1:11" s="60" customFormat="1" x14ac:dyDescent="0.2">
      <c r="A51" s="53" t="s">
        <v>78</v>
      </c>
      <c r="B51" s="53" t="s">
        <v>79</v>
      </c>
      <c r="C51" s="54" t="s">
        <v>107</v>
      </c>
      <c r="D51" s="55">
        <v>0</v>
      </c>
      <c r="E51" s="56">
        <v>0</v>
      </c>
      <c r="F51" s="57">
        <f t="shared" si="0"/>
        <v>0</v>
      </c>
      <c r="G51" s="56">
        <f t="shared" si="3"/>
        <v>0</v>
      </c>
      <c r="H51" s="58">
        <v>0</v>
      </c>
      <c r="I51" s="59">
        <v>0</v>
      </c>
      <c r="J51" s="59">
        <v>0</v>
      </c>
      <c r="K51" s="27"/>
    </row>
    <row r="52" spans="1:11" s="60" customFormat="1" x14ac:dyDescent="0.2">
      <c r="A52" s="53" t="s">
        <v>80</v>
      </c>
      <c r="B52" s="53" t="s">
        <v>81</v>
      </c>
      <c r="C52" s="54" t="s">
        <v>107</v>
      </c>
      <c r="D52" s="55">
        <v>0</v>
      </c>
      <c r="E52" s="56">
        <v>0</v>
      </c>
      <c r="F52" s="57">
        <f t="shared" si="0"/>
        <v>0</v>
      </c>
      <c r="G52" s="56">
        <f t="shared" si="3"/>
        <v>0</v>
      </c>
      <c r="H52" s="58">
        <v>0</v>
      </c>
      <c r="I52" s="59">
        <v>0</v>
      </c>
      <c r="J52" s="59">
        <v>0</v>
      </c>
      <c r="K52" s="27"/>
    </row>
    <row r="53" spans="1:11" s="60" customFormat="1" x14ac:dyDescent="0.2">
      <c r="A53" s="53" t="s">
        <v>82</v>
      </c>
      <c r="B53" s="53" t="s">
        <v>1</v>
      </c>
      <c r="C53" s="54" t="s">
        <v>107</v>
      </c>
      <c r="D53" s="55">
        <v>0</v>
      </c>
      <c r="E53" s="56">
        <v>0</v>
      </c>
      <c r="F53" s="57">
        <f t="shared" si="0"/>
        <v>0</v>
      </c>
      <c r="G53" s="56">
        <f t="shared" si="3"/>
        <v>0</v>
      </c>
      <c r="H53" s="58">
        <v>0</v>
      </c>
      <c r="I53" s="59">
        <v>0</v>
      </c>
      <c r="J53" s="59">
        <v>0</v>
      </c>
      <c r="K53" s="27"/>
    </row>
    <row r="54" spans="1:11" s="60" customFormat="1" x14ac:dyDescent="0.2">
      <c r="A54" s="53" t="s">
        <v>83</v>
      </c>
      <c r="B54" s="53" t="s">
        <v>84</v>
      </c>
      <c r="C54" s="54" t="s">
        <v>146</v>
      </c>
      <c r="D54" s="55">
        <v>0</v>
      </c>
      <c r="E54" s="56">
        <v>158550</v>
      </c>
      <c r="F54" s="57">
        <f t="shared" si="0"/>
        <v>65310</v>
      </c>
      <c r="G54" s="56">
        <v>223860</v>
      </c>
      <c r="H54" s="58">
        <v>0</v>
      </c>
      <c r="I54" s="59">
        <v>1</v>
      </c>
      <c r="J54" s="59">
        <v>0</v>
      </c>
      <c r="K54" s="27"/>
    </row>
    <row r="55" spans="1:11" s="60" customFormat="1" x14ac:dyDescent="0.2">
      <c r="A55" s="53" t="s">
        <v>85</v>
      </c>
      <c r="B55" s="53" t="s">
        <v>86</v>
      </c>
      <c r="C55" s="54" t="s">
        <v>107</v>
      </c>
      <c r="D55" s="55">
        <v>0</v>
      </c>
      <c r="E55" s="56">
        <v>0</v>
      </c>
      <c r="F55" s="57">
        <f t="shared" si="0"/>
        <v>0</v>
      </c>
      <c r="G55" s="56">
        <f t="shared" si="3"/>
        <v>0</v>
      </c>
      <c r="H55" s="58">
        <v>0</v>
      </c>
      <c r="I55" s="59">
        <v>0</v>
      </c>
      <c r="J55" s="59">
        <v>0</v>
      </c>
      <c r="K55" s="27"/>
    </row>
    <row r="56" spans="1:11" s="60" customFormat="1" x14ac:dyDescent="0.2">
      <c r="A56" s="53" t="s">
        <v>87</v>
      </c>
      <c r="B56" s="53" t="s">
        <v>88</v>
      </c>
      <c r="C56" s="54" t="s">
        <v>150</v>
      </c>
      <c r="D56" s="55">
        <v>321984</v>
      </c>
      <c r="E56" s="56">
        <v>0</v>
      </c>
      <c r="F56" s="57">
        <f t="shared" si="0"/>
        <v>75748</v>
      </c>
      <c r="G56" s="56">
        <v>397732</v>
      </c>
      <c r="H56" s="58">
        <v>1</v>
      </c>
      <c r="I56" s="59">
        <v>0</v>
      </c>
      <c r="J56" s="59">
        <v>0</v>
      </c>
      <c r="K56" s="27"/>
    </row>
    <row r="57" spans="1:11" s="60" customFormat="1" x14ac:dyDescent="0.2">
      <c r="A57" s="53" t="s">
        <v>89</v>
      </c>
      <c r="B57" s="53" t="s">
        <v>90</v>
      </c>
      <c r="C57" s="54" t="s">
        <v>132</v>
      </c>
      <c r="D57" s="55">
        <v>0</v>
      </c>
      <c r="E57" s="56">
        <v>252155</v>
      </c>
      <c r="F57" s="57">
        <f t="shared" si="0"/>
        <v>14</v>
      </c>
      <c r="G57" s="56">
        <v>252169</v>
      </c>
      <c r="H57" s="58">
        <v>0</v>
      </c>
      <c r="I57" s="59">
        <v>1</v>
      </c>
      <c r="J57" s="59">
        <v>0</v>
      </c>
      <c r="K57" s="27"/>
    </row>
    <row r="58" spans="1:11" s="60" customFormat="1" x14ac:dyDescent="0.2">
      <c r="A58" s="53" t="s">
        <v>91</v>
      </c>
      <c r="B58" s="53" t="s">
        <v>5</v>
      </c>
      <c r="C58" s="54" t="s">
        <v>107</v>
      </c>
      <c r="D58" s="55">
        <v>0</v>
      </c>
      <c r="E58" s="56">
        <v>0</v>
      </c>
      <c r="F58" s="57">
        <f t="shared" si="0"/>
        <v>0</v>
      </c>
      <c r="G58" s="56">
        <f t="shared" si="3"/>
        <v>0</v>
      </c>
      <c r="H58" s="58">
        <v>0</v>
      </c>
      <c r="I58" s="59">
        <v>0</v>
      </c>
      <c r="J58" s="59">
        <v>0</v>
      </c>
      <c r="K58" s="27"/>
    </row>
    <row r="59" spans="1:11" s="60" customFormat="1" x14ac:dyDescent="0.2">
      <c r="A59" s="53" t="s">
        <v>92</v>
      </c>
      <c r="B59" s="53" t="s">
        <v>93</v>
      </c>
      <c r="C59" s="54" t="s">
        <v>107</v>
      </c>
      <c r="D59" s="55">
        <v>0</v>
      </c>
      <c r="E59" s="56">
        <v>0</v>
      </c>
      <c r="F59" s="57">
        <f t="shared" si="0"/>
        <v>0</v>
      </c>
      <c r="G59" s="56">
        <f t="shared" si="3"/>
        <v>0</v>
      </c>
      <c r="H59" s="58">
        <v>0</v>
      </c>
      <c r="I59" s="59">
        <v>0</v>
      </c>
      <c r="J59" s="59">
        <v>0</v>
      </c>
      <c r="K59" s="27"/>
    </row>
    <row r="60" spans="1:11" s="60" customFormat="1" x14ac:dyDescent="0.2">
      <c r="A60" s="53" t="s">
        <v>94</v>
      </c>
      <c r="B60" s="53" t="s">
        <v>95</v>
      </c>
      <c r="C60" s="54" t="s">
        <v>107</v>
      </c>
      <c r="D60" s="55">
        <v>0</v>
      </c>
      <c r="E60" s="56">
        <v>0</v>
      </c>
      <c r="F60" s="57">
        <f t="shared" si="0"/>
        <v>0</v>
      </c>
      <c r="G60" s="56">
        <f t="shared" si="3"/>
        <v>0</v>
      </c>
      <c r="H60" s="58">
        <v>0</v>
      </c>
      <c r="I60" s="59">
        <v>0</v>
      </c>
      <c r="J60" s="59">
        <v>0</v>
      </c>
      <c r="K60" s="27"/>
    </row>
    <row r="61" spans="1:11" s="60" customFormat="1" x14ac:dyDescent="0.2">
      <c r="A61" s="53" t="s">
        <v>96</v>
      </c>
      <c r="B61" s="53" t="s">
        <v>7</v>
      </c>
      <c r="C61" s="54" t="s">
        <v>151</v>
      </c>
      <c r="D61" s="55">
        <v>271851</v>
      </c>
      <c r="E61" s="56">
        <v>0</v>
      </c>
      <c r="F61" s="57">
        <f t="shared" si="0"/>
        <v>17423</v>
      </c>
      <c r="G61" s="56">
        <v>289274</v>
      </c>
      <c r="H61" s="58">
        <v>1</v>
      </c>
      <c r="I61" s="59">
        <v>0</v>
      </c>
      <c r="J61" s="59">
        <v>0</v>
      </c>
      <c r="K61" s="27"/>
    </row>
    <row r="62" spans="1:11" s="60" customFormat="1" x14ac:dyDescent="0.2">
      <c r="A62" s="53" t="s">
        <v>97</v>
      </c>
      <c r="B62" s="53" t="s">
        <v>98</v>
      </c>
      <c r="C62" s="54" t="s">
        <v>152</v>
      </c>
      <c r="D62" s="55">
        <v>0</v>
      </c>
      <c r="E62" s="56">
        <v>288977</v>
      </c>
      <c r="F62" s="57">
        <f t="shared" si="0"/>
        <v>51430</v>
      </c>
      <c r="G62" s="56">
        <v>340407</v>
      </c>
      <c r="H62" s="58">
        <v>0</v>
      </c>
      <c r="I62" s="59">
        <v>1</v>
      </c>
      <c r="J62" s="59">
        <v>0</v>
      </c>
      <c r="K62" s="27"/>
    </row>
    <row r="63" spans="1:11" s="60" customFormat="1" x14ac:dyDescent="0.2">
      <c r="A63" s="53" t="s">
        <v>99</v>
      </c>
      <c r="B63" s="53" t="s">
        <v>100</v>
      </c>
      <c r="C63" s="54" t="s">
        <v>107</v>
      </c>
      <c r="D63" s="55">
        <v>0</v>
      </c>
      <c r="E63" s="56">
        <v>0</v>
      </c>
      <c r="F63" s="57">
        <f t="shared" si="0"/>
        <v>0</v>
      </c>
      <c r="G63" s="56">
        <f t="shared" si="3"/>
        <v>0</v>
      </c>
      <c r="H63" s="58">
        <v>0</v>
      </c>
      <c r="I63" s="59">
        <v>0</v>
      </c>
      <c r="J63" s="59">
        <v>0</v>
      </c>
      <c r="K63" s="27"/>
    </row>
    <row r="64" spans="1:11" s="60" customFormat="1" x14ac:dyDescent="0.2">
      <c r="A64" s="53" t="s">
        <v>101</v>
      </c>
      <c r="B64" s="53" t="s">
        <v>11</v>
      </c>
      <c r="C64" s="54" t="s">
        <v>107</v>
      </c>
      <c r="D64" s="55">
        <v>0</v>
      </c>
      <c r="E64" s="56">
        <v>0</v>
      </c>
      <c r="F64" s="57">
        <f t="shared" si="0"/>
        <v>0</v>
      </c>
      <c r="G64" s="56">
        <f t="shared" si="3"/>
        <v>0</v>
      </c>
      <c r="H64" s="58">
        <v>0</v>
      </c>
      <c r="I64" s="59">
        <v>0</v>
      </c>
      <c r="J64" s="59">
        <v>0</v>
      </c>
      <c r="K64" s="27"/>
    </row>
    <row r="65" spans="1:11" s="60" customFormat="1" x14ac:dyDescent="0.2">
      <c r="A65" s="53" t="s">
        <v>102</v>
      </c>
      <c r="B65" s="53" t="s">
        <v>103</v>
      </c>
      <c r="C65" s="54" t="s">
        <v>107</v>
      </c>
      <c r="D65" s="55">
        <v>0</v>
      </c>
      <c r="E65" s="56">
        <v>0</v>
      </c>
      <c r="F65" s="57">
        <f t="shared" si="0"/>
        <v>0</v>
      </c>
      <c r="G65" s="56">
        <f t="shared" si="3"/>
        <v>0</v>
      </c>
      <c r="H65" s="58">
        <v>0</v>
      </c>
      <c r="I65" s="59">
        <v>0</v>
      </c>
      <c r="J65" s="59">
        <v>0</v>
      </c>
      <c r="K65" s="27"/>
    </row>
    <row r="67" spans="1:11" s="2" customFormat="1" x14ac:dyDescent="0.2">
      <c r="A67" s="5" t="s">
        <v>13</v>
      </c>
      <c r="B67" s="5"/>
      <c r="C67" s="25"/>
      <c r="D67" s="31">
        <f t="shared" ref="D67:J67" si="10">SUM(D3:D65)</f>
        <v>1919993</v>
      </c>
      <c r="E67" s="30">
        <f t="shared" si="10"/>
        <v>4961781</v>
      </c>
      <c r="F67" s="30">
        <f t="shared" si="10"/>
        <v>787777</v>
      </c>
      <c r="G67" s="30">
        <f t="shared" si="10"/>
        <v>7669551</v>
      </c>
      <c r="H67" s="25">
        <f t="shared" si="10"/>
        <v>12</v>
      </c>
      <c r="I67" s="5">
        <f t="shared" si="10"/>
        <v>15</v>
      </c>
      <c r="J67" s="5">
        <f t="shared" si="10"/>
        <v>0</v>
      </c>
      <c r="K67" s="25"/>
    </row>
    <row r="69" spans="1:11" x14ac:dyDescent="0.2">
      <c r="C69" s="61"/>
    </row>
    <row r="70" spans="1:11" x14ac:dyDescent="0.2">
      <c r="C70" s="61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6"/>
  <sheetViews>
    <sheetView topLeftCell="A37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6" x14ac:dyDescent="0.2">
      <c r="A3" s="44" t="s">
        <v>0</v>
      </c>
      <c r="B3" s="44" t="s">
        <v>104</v>
      </c>
      <c r="C3" s="3" t="s">
        <v>117</v>
      </c>
      <c r="D3" t="s">
        <v>119</v>
      </c>
      <c r="E3" t="s">
        <v>120</v>
      </c>
    </row>
    <row r="4" spans="1:6" x14ac:dyDescent="0.2">
      <c r="A4" t="s">
        <v>16</v>
      </c>
      <c r="B4" t="s">
        <v>17</v>
      </c>
      <c r="C4" s="3">
        <v>778752</v>
      </c>
      <c r="D4" s="45">
        <v>2</v>
      </c>
      <c r="E4" s="45">
        <v>1</v>
      </c>
      <c r="F4" s="45"/>
    </row>
    <row r="5" spans="1:6" x14ac:dyDescent="0.2">
      <c r="A5" t="s">
        <v>18</v>
      </c>
      <c r="B5" t="s">
        <v>19</v>
      </c>
      <c r="C5" s="3">
        <v>0</v>
      </c>
      <c r="D5" s="45">
        <v>0</v>
      </c>
      <c r="E5" s="45">
        <v>0</v>
      </c>
      <c r="F5" s="45"/>
    </row>
    <row r="6" spans="1:6" x14ac:dyDescent="0.2">
      <c r="A6" t="s">
        <v>20</v>
      </c>
      <c r="B6" t="s">
        <v>3</v>
      </c>
      <c r="C6" s="3">
        <v>0</v>
      </c>
      <c r="D6" s="45">
        <v>0</v>
      </c>
      <c r="E6" s="45">
        <v>0</v>
      </c>
      <c r="F6" s="45"/>
    </row>
    <row r="7" spans="1:6" x14ac:dyDescent="0.2">
      <c r="A7" t="s">
        <v>21</v>
      </c>
      <c r="B7" t="s">
        <v>22</v>
      </c>
      <c r="C7" s="3">
        <v>237596</v>
      </c>
      <c r="D7" s="45">
        <v>1</v>
      </c>
      <c r="E7" s="45">
        <v>0</v>
      </c>
      <c r="F7" s="45"/>
    </row>
    <row r="8" spans="1:6" x14ac:dyDescent="0.2">
      <c r="A8" t="s">
        <v>23</v>
      </c>
      <c r="B8" t="s">
        <v>24</v>
      </c>
      <c r="C8" s="3">
        <v>1920479</v>
      </c>
      <c r="D8" s="45">
        <v>0</v>
      </c>
      <c r="E8" s="45">
        <v>7</v>
      </c>
      <c r="F8" s="45"/>
    </row>
    <row r="9" spans="1:6" x14ac:dyDescent="0.2">
      <c r="A9" t="s">
        <v>25</v>
      </c>
      <c r="B9" t="s">
        <v>26</v>
      </c>
      <c r="C9" s="3">
        <v>0</v>
      </c>
      <c r="D9" s="45">
        <v>0</v>
      </c>
      <c r="E9" s="45">
        <v>0</v>
      </c>
      <c r="F9" s="45"/>
    </row>
    <row r="10" spans="1:6" x14ac:dyDescent="0.2">
      <c r="A10" t="s">
        <v>27</v>
      </c>
      <c r="B10" t="s">
        <v>28</v>
      </c>
      <c r="C10" s="3">
        <v>0</v>
      </c>
      <c r="D10" s="45">
        <v>0</v>
      </c>
      <c r="E10" s="45">
        <v>0</v>
      </c>
      <c r="F10" s="45"/>
    </row>
    <row r="11" spans="1:6" x14ac:dyDescent="0.2">
      <c r="A11" t="s">
        <v>29</v>
      </c>
      <c r="B11" t="s">
        <v>30</v>
      </c>
      <c r="C11" s="3">
        <v>0</v>
      </c>
      <c r="D11" s="45">
        <v>0</v>
      </c>
      <c r="E11" s="45">
        <v>0</v>
      </c>
      <c r="F11" s="45"/>
    </row>
    <row r="12" spans="1:6" x14ac:dyDescent="0.2">
      <c r="A12" t="s">
        <v>31</v>
      </c>
      <c r="B12" t="s">
        <v>10</v>
      </c>
      <c r="C12" s="3">
        <v>311999</v>
      </c>
      <c r="D12" s="45">
        <v>2</v>
      </c>
      <c r="E12" s="45">
        <v>0</v>
      </c>
      <c r="F12" s="45"/>
    </row>
    <row r="13" spans="1:6" x14ac:dyDescent="0.2">
      <c r="A13" t="s">
        <v>32</v>
      </c>
      <c r="B13" t="s">
        <v>33</v>
      </c>
      <c r="C13" s="3">
        <v>0</v>
      </c>
      <c r="D13" s="45">
        <v>0</v>
      </c>
      <c r="E13" s="45">
        <v>0</v>
      </c>
      <c r="F13" s="45"/>
    </row>
    <row r="14" spans="1:6" x14ac:dyDescent="0.2">
      <c r="A14" t="s">
        <v>34</v>
      </c>
      <c r="B14" t="s">
        <v>35</v>
      </c>
      <c r="C14" s="3">
        <v>0</v>
      </c>
      <c r="D14" s="45">
        <v>0</v>
      </c>
      <c r="E14" s="45">
        <v>0</v>
      </c>
      <c r="F14" s="45"/>
    </row>
    <row r="15" spans="1:6" x14ac:dyDescent="0.2">
      <c r="A15" t="s">
        <v>36</v>
      </c>
      <c r="B15" t="s">
        <v>37</v>
      </c>
      <c r="C15" s="3">
        <v>0</v>
      </c>
      <c r="D15" s="45">
        <v>0</v>
      </c>
      <c r="E15" s="45">
        <v>0</v>
      </c>
      <c r="F15" s="45"/>
    </row>
    <row r="16" spans="1:6" x14ac:dyDescent="0.2">
      <c r="A16" t="s">
        <v>38</v>
      </c>
      <c r="B16" t="s">
        <v>9</v>
      </c>
      <c r="C16" s="3">
        <v>254578</v>
      </c>
      <c r="D16" s="45">
        <v>0</v>
      </c>
      <c r="E16" s="45">
        <v>1</v>
      </c>
      <c r="F16" s="45"/>
    </row>
    <row r="17" spans="1:6" x14ac:dyDescent="0.2">
      <c r="A17" t="s">
        <v>39</v>
      </c>
      <c r="B17" t="s">
        <v>12</v>
      </c>
      <c r="C17" s="3">
        <v>0</v>
      </c>
      <c r="D17" s="45">
        <v>0</v>
      </c>
      <c r="E17" s="45">
        <v>0</v>
      </c>
      <c r="F17" s="45"/>
    </row>
    <row r="18" spans="1:6" x14ac:dyDescent="0.2">
      <c r="A18" t="s">
        <v>40</v>
      </c>
      <c r="B18" t="s">
        <v>41</v>
      </c>
      <c r="C18" s="3">
        <v>0</v>
      </c>
      <c r="D18" s="45">
        <v>0</v>
      </c>
      <c r="E18" s="45">
        <v>0</v>
      </c>
      <c r="F18" s="45"/>
    </row>
    <row r="19" spans="1:6" x14ac:dyDescent="0.2">
      <c r="A19" t="s">
        <v>42</v>
      </c>
      <c r="B19" t="s">
        <v>43</v>
      </c>
      <c r="C19" s="3">
        <v>0</v>
      </c>
      <c r="D19" s="45">
        <v>0</v>
      </c>
      <c r="E19" s="45">
        <v>0</v>
      </c>
      <c r="F19" s="45"/>
    </row>
    <row r="20" spans="1:6" x14ac:dyDescent="0.2">
      <c r="A20" t="s">
        <v>44</v>
      </c>
      <c r="B20" t="s">
        <v>45</v>
      </c>
      <c r="C20" s="3">
        <v>0</v>
      </c>
      <c r="D20" s="45">
        <v>0</v>
      </c>
      <c r="E20" s="45">
        <v>0</v>
      </c>
      <c r="F20" s="45"/>
    </row>
    <row r="21" spans="1:6" x14ac:dyDescent="0.2">
      <c r="A21" t="s">
        <v>46</v>
      </c>
      <c r="B21" t="s">
        <v>47</v>
      </c>
      <c r="C21" s="3">
        <v>0</v>
      </c>
      <c r="D21" s="45">
        <v>0</v>
      </c>
      <c r="E21" s="45">
        <v>0</v>
      </c>
      <c r="F21" s="45"/>
    </row>
    <row r="22" spans="1:6" x14ac:dyDescent="0.2">
      <c r="A22" t="s">
        <v>48</v>
      </c>
      <c r="B22" t="s">
        <v>49</v>
      </c>
      <c r="C22" s="3">
        <v>0</v>
      </c>
      <c r="D22" s="45">
        <v>0</v>
      </c>
      <c r="E22" s="45">
        <v>0</v>
      </c>
      <c r="F22" s="45"/>
    </row>
    <row r="23" spans="1:6" x14ac:dyDescent="0.2">
      <c r="A23" t="s">
        <v>50</v>
      </c>
      <c r="B23" t="s">
        <v>6</v>
      </c>
      <c r="C23" s="3">
        <v>0</v>
      </c>
      <c r="D23" s="45">
        <v>0</v>
      </c>
      <c r="E23" s="45">
        <v>0</v>
      </c>
      <c r="F23" s="45"/>
    </row>
    <row r="24" spans="1:6" x14ac:dyDescent="0.2">
      <c r="A24" t="s">
        <v>51</v>
      </c>
      <c r="B24" t="s">
        <v>52</v>
      </c>
      <c r="C24" s="3">
        <v>1521308</v>
      </c>
      <c r="D24" s="45">
        <v>4</v>
      </c>
      <c r="E24" s="45">
        <v>0</v>
      </c>
      <c r="F24" s="45"/>
    </row>
    <row r="25" spans="1:6" x14ac:dyDescent="0.2">
      <c r="A25" t="s">
        <v>53</v>
      </c>
      <c r="B25" t="s">
        <v>4</v>
      </c>
      <c r="C25" s="3">
        <v>0</v>
      </c>
      <c r="D25" s="45">
        <v>0</v>
      </c>
      <c r="E25" s="45">
        <v>0</v>
      </c>
      <c r="F25" s="45"/>
    </row>
    <row r="26" spans="1:6" x14ac:dyDescent="0.2">
      <c r="A26" t="s">
        <v>54</v>
      </c>
      <c r="B26" t="s">
        <v>55</v>
      </c>
      <c r="C26" s="3">
        <v>0</v>
      </c>
      <c r="D26" s="45">
        <v>0</v>
      </c>
      <c r="E26" s="45">
        <v>0</v>
      </c>
      <c r="F26" s="45"/>
    </row>
    <row r="27" spans="1:6" x14ac:dyDescent="0.2">
      <c r="A27" t="s">
        <v>56</v>
      </c>
      <c r="B27" t="s">
        <v>57</v>
      </c>
      <c r="C27" s="3">
        <v>255971</v>
      </c>
      <c r="D27" s="45">
        <v>1</v>
      </c>
      <c r="E27" s="45">
        <v>0</v>
      </c>
      <c r="F27" s="45"/>
    </row>
    <row r="28" spans="1:6" x14ac:dyDescent="0.2">
      <c r="A28" t="s">
        <v>58</v>
      </c>
      <c r="B28" t="s">
        <v>59</v>
      </c>
      <c r="C28" s="3">
        <v>0</v>
      </c>
      <c r="D28" s="45">
        <v>0</v>
      </c>
      <c r="E28" s="45">
        <v>0</v>
      </c>
      <c r="F28" s="45"/>
    </row>
    <row r="29" spans="1:6" x14ac:dyDescent="0.2">
      <c r="A29" t="s">
        <v>60</v>
      </c>
      <c r="B29" t="s">
        <v>61</v>
      </c>
      <c r="C29" s="3">
        <v>0</v>
      </c>
      <c r="D29" s="45">
        <v>0</v>
      </c>
      <c r="E29" s="45">
        <v>0</v>
      </c>
      <c r="F29" s="45"/>
    </row>
    <row r="30" spans="1:6" x14ac:dyDescent="0.2">
      <c r="A30" t="s">
        <v>62</v>
      </c>
      <c r="B30" t="s">
        <v>63</v>
      </c>
      <c r="C30" s="3">
        <v>0</v>
      </c>
      <c r="D30" s="45">
        <v>0</v>
      </c>
      <c r="E30" s="45">
        <v>0</v>
      </c>
      <c r="F30" s="45"/>
    </row>
    <row r="31" spans="1:6" x14ac:dyDescent="0.2">
      <c r="A31" t="s">
        <v>64</v>
      </c>
      <c r="B31" t="s">
        <v>65</v>
      </c>
      <c r="C31" s="3">
        <v>0</v>
      </c>
      <c r="D31" s="45">
        <v>0</v>
      </c>
      <c r="E31" s="45">
        <v>0</v>
      </c>
      <c r="F31" s="45"/>
    </row>
    <row r="32" spans="1:6" x14ac:dyDescent="0.2">
      <c r="A32" t="s">
        <v>66</v>
      </c>
      <c r="B32" t="s">
        <v>67</v>
      </c>
      <c r="C32" s="3">
        <v>0</v>
      </c>
      <c r="D32" s="45">
        <v>0</v>
      </c>
      <c r="E32" s="45">
        <v>0</v>
      </c>
      <c r="F32" s="45"/>
    </row>
    <row r="33" spans="1:6" x14ac:dyDescent="0.2">
      <c r="A33" t="s">
        <v>68</v>
      </c>
      <c r="B33" t="s">
        <v>69</v>
      </c>
      <c r="C33" s="3">
        <v>0</v>
      </c>
      <c r="D33" s="45">
        <v>0</v>
      </c>
      <c r="E33" s="45">
        <v>0</v>
      </c>
      <c r="F33" s="45"/>
    </row>
    <row r="34" spans="1:6" x14ac:dyDescent="0.2">
      <c r="A34" t="s">
        <v>70</v>
      </c>
      <c r="B34" t="s">
        <v>71</v>
      </c>
      <c r="C34" s="3">
        <v>0</v>
      </c>
      <c r="D34" s="45">
        <v>0</v>
      </c>
      <c r="E34" s="45">
        <v>0</v>
      </c>
      <c r="F34" s="45"/>
    </row>
    <row r="35" spans="1:6" x14ac:dyDescent="0.2">
      <c r="A35" t="s">
        <v>72</v>
      </c>
      <c r="B35" t="s">
        <v>73</v>
      </c>
      <c r="C35" s="3">
        <v>543969</v>
      </c>
      <c r="D35" s="45">
        <v>0</v>
      </c>
      <c r="E35" s="45">
        <v>2</v>
      </c>
      <c r="F35" s="45"/>
    </row>
    <row r="36" spans="1:6" x14ac:dyDescent="0.2">
      <c r="A36" t="s">
        <v>74</v>
      </c>
      <c r="B36" t="s">
        <v>2</v>
      </c>
      <c r="C36" s="3">
        <v>341457</v>
      </c>
      <c r="D36" s="45">
        <v>0</v>
      </c>
      <c r="E36" s="45">
        <v>1</v>
      </c>
      <c r="F36" s="45"/>
    </row>
    <row r="37" spans="1:6" x14ac:dyDescent="0.2">
      <c r="A37" t="s">
        <v>75</v>
      </c>
      <c r="B37" t="s">
        <v>76</v>
      </c>
      <c r="C37" s="3">
        <v>0</v>
      </c>
      <c r="D37" s="45">
        <v>0</v>
      </c>
      <c r="E37" s="45">
        <v>0</v>
      </c>
      <c r="F37" s="45"/>
    </row>
    <row r="38" spans="1:6" x14ac:dyDescent="0.2">
      <c r="A38" t="s">
        <v>77</v>
      </c>
      <c r="B38" t="s">
        <v>8</v>
      </c>
      <c r="C38" s="3">
        <v>0</v>
      </c>
      <c r="D38" s="45">
        <v>0</v>
      </c>
      <c r="E38" s="45">
        <v>0</v>
      </c>
      <c r="F38" s="45"/>
    </row>
    <row r="39" spans="1:6" x14ac:dyDescent="0.2">
      <c r="A39" t="s">
        <v>78</v>
      </c>
      <c r="B39" t="s">
        <v>79</v>
      </c>
      <c r="C39" s="3">
        <v>0</v>
      </c>
      <c r="D39" s="45">
        <v>0</v>
      </c>
      <c r="E39" s="45">
        <v>0</v>
      </c>
      <c r="F39" s="45"/>
    </row>
    <row r="40" spans="1:6" x14ac:dyDescent="0.2">
      <c r="A40" t="s">
        <v>80</v>
      </c>
      <c r="B40" t="s">
        <v>81</v>
      </c>
      <c r="C40" s="3">
        <v>0</v>
      </c>
      <c r="D40" s="45">
        <v>0</v>
      </c>
      <c r="E40" s="45">
        <v>0</v>
      </c>
      <c r="F40" s="45"/>
    </row>
    <row r="41" spans="1:6" x14ac:dyDescent="0.2">
      <c r="A41" t="s">
        <v>82</v>
      </c>
      <c r="B41" t="s">
        <v>1</v>
      </c>
      <c r="C41" s="3">
        <v>0</v>
      </c>
      <c r="D41" s="45">
        <v>0</v>
      </c>
      <c r="E41" s="45">
        <v>0</v>
      </c>
      <c r="F41" s="45"/>
    </row>
    <row r="42" spans="1:6" x14ac:dyDescent="0.2">
      <c r="A42" t="s">
        <v>83</v>
      </c>
      <c r="B42" t="s">
        <v>84</v>
      </c>
      <c r="C42" s="3">
        <v>223860</v>
      </c>
      <c r="D42" s="45">
        <v>0</v>
      </c>
      <c r="E42" s="45">
        <v>1</v>
      </c>
      <c r="F42" s="45"/>
    </row>
    <row r="43" spans="1:6" x14ac:dyDescent="0.2">
      <c r="A43" t="s">
        <v>85</v>
      </c>
      <c r="B43" t="s">
        <v>86</v>
      </c>
      <c r="C43" s="3">
        <v>0</v>
      </c>
      <c r="D43" s="45">
        <v>0</v>
      </c>
      <c r="E43" s="45">
        <v>0</v>
      </c>
      <c r="F43" s="45"/>
    </row>
    <row r="44" spans="1:6" x14ac:dyDescent="0.2">
      <c r="A44" t="s">
        <v>87</v>
      </c>
      <c r="B44" t="s">
        <v>88</v>
      </c>
      <c r="C44" s="3">
        <v>397732</v>
      </c>
      <c r="D44" s="45">
        <v>1</v>
      </c>
      <c r="E44" s="45">
        <v>0</v>
      </c>
      <c r="F44" s="45"/>
    </row>
    <row r="45" spans="1:6" x14ac:dyDescent="0.2">
      <c r="A45" t="s">
        <v>89</v>
      </c>
      <c r="B45" t="s">
        <v>90</v>
      </c>
      <c r="C45" s="3">
        <v>252169</v>
      </c>
      <c r="D45" s="45">
        <v>0</v>
      </c>
      <c r="E45" s="45">
        <v>1</v>
      </c>
      <c r="F45" s="45"/>
    </row>
    <row r="46" spans="1:6" x14ac:dyDescent="0.2">
      <c r="A46" t="s">
        <v>91</v>
      </c>
      <c r="B46" t="s">
        <v>5</v>
      </c>
      <c r="C46" s="3">
        <v>0</v>
      </c>
      <c r="D46" s="45">
        <v>0</v>
      </c>
      <c r="E46" s="45">
        <v>0</v>
      </c>
      <c r="F46" s="45"/>
    </row>
    <row r="47" spans="1:6" x14ac:dyDescent="0.2">
      <c r="A47" t="s">
        <v>92</v>
      </c>
      <c r="B47" t="s">
        <v>93</v>
      </c>
      <c r="C47" s="3">
        <v>0</v>
      </c>
      <c r="D47" s="45">
        <v>0</v>
      </c>
      <c r="E47" s="45">
        <v>0</v>
      </c>
      <c r="F47" s="45"/>
    </row>
    <row r="48" spans="1:6" x14ac:dyDescent="0.2">
      <c r="A48" t="s">
        <v>94</v>
      </c>
      <c r="B48" t="s">
        <v>95</v>
      </c>
      <c r="C48" s="3">
        <v>0</v>
      </c>
      <c r="D48" s="45">
        <v>0</v>
      </c>
      <c r="E48" s="45">
        <v>0</v>
      </c>
      <c r="F48" s="45"/>
    </row>
    <row r="49" spans="1:6" x14ac:dyDescent="0.2">
      <c r="A49" t="s">
        <v>96</v>
      </c>
      <c r="B49" t="s">
        <v>7</v>
      </c>
      <c r="C49" s="3">
        <v>289274</v>
      </c>
      <c r="D49" s="45">
        <v>1</v>
      </c>
      <c r="E49" s="45">
        <v>0</v>
      </c>
      <c r="F49" s="45"/>
    </row>
    <row r="50" spans="1:6" x14ac:dyDescent="0.2">
      <c r="A50" t="s">
        <v>97</v>
      </c>
      <c r="B50" t="s">
        <v>98</v>
      </c>
      <c r="C50" s="3">
        <v>340407</v>
      </c>
      <c r="D50" s="45">
        <v>0</v>
      </c>
      <c r="E50" s="45">
        <v>1</v>
      </c>
      <c r="F50" s="45"/>
    </row>
    <row r="51" spans="1:6" x14ac:dyDescent="0.2">
      <c r="A51" t="s">
        <v>99</v>
      </c>
      <c r="B51" t="s">
        <v>100</v>
      </c>
      <c r="C51" s="3">
        <v>0</v>
      </c>
      <c r="D51" s="45">
        <v>0</v>
      </c>
      <c r="E51" s="45">
        <v>0</v>
      </c>
      <c r="F51" s="45"/>
    </row>
    <row r="52" spans="1:6" x14ac:dyDescent="0.2">
      <c r="A52" t="s">
        <v>101</v>
      </c>
      <c r="B52" t="s">
        <v>11</v>
      </c>
      <c r="C52" s="3">
        <v>0</v>
      </c>
      <c r="D52" s="45">
        <v>0</v>
      </c>
      <c r="E52" s="45">
        <v>0</v>
      </c>
      <c r="F52" s="45"/>
    </row>
    <row r="53" spans="1:6" x14ac:dyDescent="0.2">
      <c r="A53" t="s">
        <v>102</v>
      </c>
      <c r="B53" t="s">
        <v>103</v>
      </c>
      <c r="C53" s="3">
        <v>0</v>
      </c>
      <c r="D53" s="45">
        <v>0</v>
      </c>
      <c r="E53" s="45">
        <v>0</v>
      </c>
      <c r="F53" s="45"/>
    </row>
    <row r="54" spans="1:6" x14ac:dyDescent="0.2">
      <c r="A54" t="s">
        <v>118</v>
      </c>
      <c r="C54" s="3">
        <v>7669551</v>
      </c>
      <c r="D54" s="45">
        <v>12</v>
      </c>
      <c r="E54" s="45">
        <v>15</v>
      </c>
      <c r="F54" s="45"/>
    </row>
    <row r="55" spans="1:6" x14ac:dyDescent="0.2">
      <c r="C55"/>
    </row>
    <row r="56" spans="1:6" x14ac:dyDescent="0.2">
      <c r="C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2021-12-27T00:31:18Z</dcterms:modified>
</cp:coreProperties>
</file>