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itches/V4 - Misrepresentation/data/"/>
    </mc:Choice>
  </mc:AlternateContent>
  <bookViews>
    <workbookView xWindow="2280" yWindow="460" windowWidth="23020" windowHeight="15560" tabRatio="500"/>
  </bookViews>
  <sheets>
    <sheet name="Election Results by State" sheetId="2" r:id="rId1"/>
    <sheet name="Uncontested Races" sheetId="4" r:id="rId2"/>
    <sheet name="Uncontested PIVOT" sheetId="5" r:id="rId3"/>
    <sheet name="Sources" sheetId="1" r:id="rId4"/>
  </sheets>
  <definedNames>
    <definedName name="_xlnm._FilterDatabase" localSheetId="0" hidden="1">'Election Results by State'!$N$2:$N$52</definedName>
    <definedName name="_xlnm._FilterDatabase" localSheetId="1" hidden="1">'Uncontested Races'!$A$2:$J$94</definedName>
  </definedNames>
  <calcPr calcId="150000" concurrentCalc="0"/>
  <pivotCaches>
    <pivotCache cacheId="1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2" l="1"/>
  <c r="H54" i="2"/>
  <c r="G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92" i="4"/>
  <c r="F86" i="4"/>
  <c r="F87" i="4"/>
  <c r="F88" i="4"/>
  <c r="F89" i="4"/>
  <c r="F75" i="4"/>
  <c r="F76" i="4"/>
  <c r="F77" i="4"/>
  <c r="F78" i="4"/>
  <c r="F79" i="4"/>
  <c r="F80" i="4"/>
  <c r="F81" i="4"/>
  <c r="F82" i="4"/>
  <c r="F72" i="4"/>
  <c r="F73" i="4"/>
  <c r="F65" i="4"/>
  <c r="F66" i="4"/>
  <c r="F67" i="4"/>
  <c r="F59" i="4"/>
  <c r="F44" i="4"/>
  <c r="F45" i="4"/>
  <c r="F46" i="4"/>
  <c r="F39" i="4"/>
  <c r="F40" i="4"/>
  <c r="F32" i="4"/>
  <c r="F33" i="4"/>
  <c r="F19" i="4"/>
  <c r="F20" i="4"/>
  <c r="F21" i="4"/>
  <c r="F22" i="4"/>
  <c r="F23" i="4"/>
  <c r="F24" i="4"/>
  <c r="F25" i="4"/>
  <c r="F26" i="4"/>
  <c r="F27" i="4"/>
  <c r="F15" i="4"/>
  <c r="F11" i="4"/>
  <c r="F12" i="4"/>
  <c r="F13" i="4"/>
  <c r="F4" i="4"/>
  <c r="F5" i="4"/>
  <c r="F6" i="4"/>
  <c r="J96" i="4"/>
  <c r="I96" i="4"/>
  <c r="H96" i="4"/>
  <c r="G96" i="4"/>
  <c r="F3" i="4"/>
  <c r="F7" i="4"/>
  <c r="F8" i="4"/>
  <c r="F10" i="4"/>
  <c r="F14" i="4"/>
  <c r="F16" i="4"/>
  <c r="F17" i="4"/>
  <c r="F18" i="4"/>
  <c r="F28" i="4"/>
  <c r="F29" i="4"/>
  <c r="F30" i="4"/>
  <c r="F31" i="4"/>
  <c r="F34" i="4"/>
  <c r="F35" i="4"/>
  <c r="F36" i="4"/>
  <c r="F37" i="4"/>
  <c r="F41" i="4"/>
  <c r="F42" i="4"/>
  <c r="F43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1" i="4"/>
  <c r="F62" i="4"/>
  <c r="F63" i="4"/>
  <c r="F64" i="4"/>
  <c r="F68" i="4"/>
  <c r="F69" i="4"/>
  <c r="F70" i="4"/>
  <c r="F71" i="4"/>
  <c r="F74" i="4"/>
  <c r="F83" i="4"/>
  <c r="F84" i="4"/>
  <c r="F85" i="4"/>
  <c r="F90" i="4"/>
  <c r="F91" i="4"/>
  <c r="F93" i="4"/>
  <c r="F94" i="4"/>
  <c r="F96" i="4"/>
  <c r="E96" i="4"/>
  <c r="D96" i="4"/>
  <c r="K48" i="2"/>
  <c r="E4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4" i="2"/>
  <c r="L54" i="2"/>
  <c r="N54" i="2"/>
  <c r="N59" i="2"/>
  <c r="M54" i="2"/>
  <c r="M59" i="2"/>
  <c r="L59" i="2"/>
  <c r="K59" i="2"/>
  <c r="F54" i="2"/>
  <c r="F59" i="2"/>
  <c r="D54" i="2"/>
  <c r="D59" i="2"/>
  <c r="C54" i="2"/>
  <c r="C5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  <c r="E54" i="2"/>
</calcChain>
</file>

<file path=xl/comments1.xml><?xml version="1.0" encoding="utf-8"?>
<comments xmlns="http://schemas.openxmlformats.org/spreadsheetml/2006/main">
  <authors>
    <author>Microsoft Office User</author>
  </authors>
  <commentList>
    <comment ref="K58" authorId="0">
      <text>
        <r>
          <rPr>
            <sz val="10"/>
            <color indexed="81"/>
            <rFont val="Calibri"/>
          </rPr>
          <t xml:space="preserve">The referenced source reports this as 220/213/2, but the numbers add to  221/212/2 and cross-checking with Gary Jacobson's data and this other source confirms that total:
https://en.wikipedia.org/wiki/United_States_House_of_Representatives_elections,_2000
</t>
        </r>
      </text>
    </comment>
  </commentList>
</comments>
</file>

<file path=xl/sharedStrings.xml><?xml version="1.0" encoding="utf-8"?>
<sst xmlns="http://schemas.openxmlformats.org/spreadsheetml/2006/main" count="541" uniqueCount="166">
  <si>
    <t>Votes</t>
  </si>
  <si>
    <t>Delegation splits</t>
  </si>
  <si>
    <t>http://history.house.gov/Institution/Election-Statistics/2000election/</t>
  </si>
  <si>
    <t xml:space="preserve"> </t>
  </si>
  <si>
    <t>http://history.house.gov/Congressional-Overview/Profiles/107th/</t>
  </si>
  <si>
    <t>http://historycms.house.gov/WorkArea/DownloadAsset.aspx?id=41204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</si>
  <si>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</si>
  <si>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</si>
  <si>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</si>
  <si>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</si>
  <si>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</si>
  <si>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</si>
  <si>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</si>
  <si>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</si>
  <si>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</si>
  <si>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</si>
  <si>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</si>
  <si>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</si>
  <si>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</si>
  <si>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</si>
  <si>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</si>
  <si>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</si>
  <si>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</si>
  <si>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</si>
  <si>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</si>
  <si>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</si>
  <si>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</si>
  <si>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</si>
  <si>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</si>
  <si>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</si>
  <si>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</si>
  <si>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</si>
  <si>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</si>
  <si>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</si>
  <si>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</si>
  <si>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</si>
  <si>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</si>
  <si>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</si>
  <si>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</si>
  <si>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</si>
  <si>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</si>
  <si>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</si>
  <si>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</si>
  <si>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</si>
  <si>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</si>
  <si>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</si>
  <si>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</si>
  <si>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</si>
  <si>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</si>
  <si>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</si>
  <si>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</si>
  <si>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</si>
  <si>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</si>
  <si>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</si>
  <si>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</si>
  <si>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</si>
  <si>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</si>
  <si>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</si>
  <si>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</si>
  <si>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</si>
  <si>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</si>
  <si>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</si>
  <si>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</si>
  <si>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</si>
  <si>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</si>
  <si>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</si>
  <si>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</si>
  <si>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</si>
  <si>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</si>
  <si>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</si>
  <si>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</si>
  <si>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</si>
  <si>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</si>
  <si>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</si>
  <si>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</si>
  <si>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</si>
  <si>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</si>
  <si>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</si>
  <si>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</si>
  <si>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</si>
  <si>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</si>
  <si>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</si>
  <si>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</si>
  <si>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</si>
  <si>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</si>
  <si>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</si>
  <si>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</si>
  <si>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</si>
  <si>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</si>
  <si>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</si>
  <si>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</si>
  <si>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</si>
  <si>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</si>
  <si>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</si>
  <si>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</si>
  <si>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</si>
  <si>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</si>
  <si>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</si>
  <si>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</si>
  <si>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</si>
  <si>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</si>
  <si>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</si>
  <si>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</si>
  <si>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</si>
  <si>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</si>
  <si>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</si>
  <si>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</si>
  <si>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</si>
  <si>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</si>
  <si>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</si>
  <si>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</si>
  <si>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</si>
  <si>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</si>
  <si>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</si>
  <si>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</si>
  <si>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</si>
  <si>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</si>
  <si>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</si>
  <si>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</si>
  <si>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</si>
  <si>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</si>
  <si>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</si>
  <si>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</si>
  <si>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</si>
  <si>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</si>
  <si>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</si>
  <si>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</si>
  <si>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</si>
  <si>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4th</t>
  </si>
  <si>
    <t>6th</t>
  </si>
  <si>
    <t>n/a</t>
  </si>
  <si>
    <t>21st</t>
  </si>
  <si>
    <t>17th</t>
  </si>
  <si>
    <t>Votes not reported.</t>
  </si>
  <si>
    <t>9th</t>
  </si>
  <si>
    <t>11th</t>
  </si>
  <si>
    <t>5th</t>
  </si>
  <si>
    <t>7th</t>
  </si>
  <si>
    <t>8th</t>
  </si>
  <si>
    <t>12th</t>
  </si>
  <si>
    <t>2nd</t>
  </si>
  <si>
    <t>31st</t>
  </si>
  <si>
    <t>3rd</t>
  </si>
  <si>
    <t>26th</t>
  </si>
  <si>
    <t>40th</t>
  </si>
  <si>
    <t>43rd</t>
  </si>
  <si>
    <t>10th</t>
  </si>
  <si>
    <t>14th</t>
  </si>
  <si>
    <t>18th</t>
  </si>
  <si>
    <t>20th</t>
  </si>
  <si>
    <t>15th</t>
  </si>
  <si>
    <t>19th</t>
  </si>
  <si>
    <t>28th</t>
  </si>
  <si>
    <t>30th</t>
  </si>
  <si>
    <t xml:space="preserve">Note: No Democrat ran, but an independent won. </t>
  </si>
  <si>
    <t xml:space="preserve">Note: No Republican ran, but an independent won. </t>
  </si>
  <si>
    <t>Uncontested</t>
  </si>
  <si>
    <t>Contested</t>
  </si>
  <si>
    <t>TOT3</t>
  </si>
  <si>
    <t>REP3</t>
  </si>
  <si>
    <t>DEM3</t>
  </si>
  <si>
    <t>AVG Votes</t>
  </si>
  <si>
    <t>Grand Total</t>
  </si>
  <si>
    <t>Sum of TOT1</t>
  </si>
  <si>
    <t>Sum of DEM2</t>
  </si>
  <si>
    <t>Sum of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</si>
</sst>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b/>
      <i/>
      <sz val="12"/>
      <color theme="1"/>
      <name val="Calibri"/>
      <scheme val="minor"/>
    </font>
    <font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1"/>
    <xf numFmtId="3" fontId="0" fillId="0" borderId="0" xfId="0" applyNumberFormat="1"/>
    <xf numFmtId="0" fontId="5" fillId="0" borderId="0" xfId="0" applyFont="1"/>
    <xf numFmtId="0" fontId="1" fillId="0" borderId="0" xfId="0" quotePrefix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6" fillId="0" borderId="0" xfId="0" applyFont="1" applyFill="1"/>
    <xf numFmtId="0" fontId="1" fillId="0" borderId="0" xfId="0" applyFont="1"/>
    <xf numFmtId="0" fontId="4" fillId="0" borderId="0" xfId="0" applyFont="1" applyFill="1"/>
    <xf numFmtId="0" fontId="8" fillId="2" borderId="0" xfId="0" applyFont="1" applyFill="1"/>
    <xf numFmtId="3" fontId="8" fillId="2" borderId="1" xfId="0" applyNumberFormat="1" applyFont="1" applyFill="1" applyBorder="1"/>
    <xf numFmtId="3" fontId="8" fillId="2" borderId="0" xfId="0" applyNumberFormat="1" applyFont="1" applyFill="1" applyAlignment="1">
      <alignment horizontal="center"/>
    </xf>
    <xf numFmtId="3" fontId="8" fillId="2" borderId="0" xfId="0" applyNumberFormat="1" applyFont="1" applyFill="1"/>
    <xf numFmtId="0" fontId="8" fillId="2" borderId="1" xfId="0" applyFont="1" applyFill="1" applyBorder="1" applyAlignment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/>
    <xf numFmtId="0" fontId="8" fillId="2" borderId="1" xfId="0" applyFont="1" applyFill="1" applyBorder="1"/>
    <xf numFmtId="0" fontId="8" fillId="0" borderId="0" xfId="0" applyFont="1" applyFill="1"/>
    <xf numFmtId="0" fontId="8" fillId="2" borderId="0" xfId="0" applyFont="1" applyFill="1" applyBorder="1"/>
    <xf numFmtId="0" fontId="9" fillId="2" borderId="0" xfId="0" applyFont="1" applyFill="1"/>
    <xf numFmtId="3" fontId="8" fillId="2" borderId="0" xfId="0" applyNumberFormat="1" applyFont="1" applyFill="1" applyBorder="1"/>
    <xf numFmtId="0" fontId="7" fillId="0" borderId="0" xfId="0" applyFont="1" applyFill="1" applyBorder="1"/>
    <xf numFmtId="3" fontId="0" fillId="0" borderId="1" xfId="0" applyNumberFormat="1" applyBorder="1"/>
    <xf numFmtId="3" fontId="6" fillId="0" borderId="0" xfId="0" applyNumberFormat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2" xfId="0" applyFont="1" applyFill="1" applyBorder="1"/>
    <xf numFmtId="3" fontId="1" fillId="0" borderId="3" xfId="0" applyNumberFormat="1" applyFont="1" applyFill="1" applyBorder="1"/>
    <xf numFmtId="3" fontId="1" fillId="0" borderId="2" xfId="0" applyNumberFormat="1" applyFont="1" applyFill="1" applyBorder="1"/>
    <xf numFmtId="3" fontId="10" fillId="0" borderId="2" xfId="0" applyNumberFormat="1" applyFont="1" applyFill="1" applyBorder="1"/>
    <xf numFmtId="0" fontId="1" fillId="0" borderId="3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0" fontId="0" fillId="0" borderId="2" xfId="0" applyFont="1" applyBorder="1"/>
    <xf numFmtId="3" fontId="0" fillId="0" borderId="1" xfId="0" applyNumberFormat="1" applyFill="1" applyBorder="1"/>
    <xf numFmtId="3" fontId="6" fillId="0" borderId="0" xfId="0" applyNumberFormat="1" applyFont="1" applyFill="1"/>
    <xf numFmtId="0" fontId="0" fillId="0" borderId="1" xfId="0" applyFont="1" applyFill="1" applyBorder="1"/>
    <xf numFmtId="0" fontId="0" fillId="0" borderId="0" xfId="0" applyFont="1" applyFill="1"/>
    <xf numFmtId="0" fontId="8" fillId="2" borderId="0" xfId="0" applyFont="1" applyFill="1" applyProtection="1"/>
    <xf numFmtId="0" fontId="8" fillId="2" borderId="1" xfId="0" applyFont="1" applyFill="1" applyBorder="1" applyProtection="1"/>
    <xf numFmtId="3" fontId="8" fillId="2" borderId="1" xfId="0" applyNumberFormat="1" applyFont="1" applyFill="1" applyBorder="1" applyProtection="1"/>
    <xf numFmtId="3" fontId="8" fillId="2" borderId="0" xfId="0" applyNumberFormat="1" applyFont="1" applyFill="1" applyAlignment="1" applyProtection="1">
      <alignment horizontal="center"/>
    </xf>
    <xf numFmtId="3" fontId="9" fillId="2" borderId="0" xfId="0" applyNumberFormat="1" applyFont="1" applyFill="1" applyProtection="1"/>
    <xf numFmtId="3" fontId="8" fillId="2" borderId="0" xfId="0" applyNumberFormat="1" applyFont="1" applyFill="1" applyProtection="1"/>
    <xf numFmtId="0" fontId="8" fillId="2" borderId="1" xfId="0" applyFont="1" applyFill="1" applyBorder="1" applyAlignment="1" applyProtection="1"/>
    <xf numFmtId="0" fontId="8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/>
    <xf numFmtId="0" fontId="8" fillId="2" borderId="0" xfId="0" applyFont="1" applyFill="1" applyBorder="1" applyProtection="1"/>
    <xf numFmtId="0" fontId="9" fillId="2" borderId="0" xfId="0" applyFont="1" applyFill="1" applyProtection="1"/>
    <xf numFmtId="3" fontId="8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6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0" fontId="0" fillId="3" borderId="0" xfId="0" applyFill="1" applyBorder="1" applyProtection="1"/>
    <xf numFmtId="0" fontId="0" fillId="3" borderId="1" xfId="0" applyFill="1" applyBorder="1" applyProtection="1"/>
    <xf numFmtId="3" fontId="0" fillId="3" borderId="1" xfId="0" applyNumberFormat="1" applyFill="1" applyBorder="1" applyProtection="1"/>
    <xf numFmtId="3" fontId="0" fillId="3" borderId="0" xfId="0" applyNumberFormat="1" applyFill="1" applyBorder="1" applyProtection="1"/>
    <xf numFmtId="3" fontId="6" fillId="3" borderId="0" xfId="0" applyNumberFormat="1" applyFont="1" applyFill="1" applyBorder="1" applyProtection="1"/>
    <xf numFmtId="0" fontId="0" fillId="3" borderId="1" xfId="0" applyFont="1" applyFill="1" applyBorder="1" applyProtection="1"/>
    <xf numFmtId="0" fontId="0" fillId="3" borderId="0" xfId="0" applyFont="1" applyFill="1" applyBorder="1" applyProtection="1"/>
    <xf numFmtId="0" fontId="0" fillId="3" borderId="1" xfId="0" applyFill="1" applyBorder="1"/>
    <xf numFmtId="0" fontId="0" fillId="3" borderId="0" xfId="0" applyFill="1" applyBorder="1"/>
    <xf numFmtId="3" fontId="1" fillId="0" borderId="3" xfId="0" applyNumberFormat="1" applyFont="1" applyBorder="1"/>
    <xf numFmtId="3" fontId="1" fillId="0" borderId="2" xfId="0" applyNumberFormat="1" applyFont="1" applyBorder="1"/>
    <xf numFmtId="9" fontId="0" fillId="0" borderId="1" xfId="0" applyNumberFormat="1" applyBorder="1"/>
    <xf numFmtId="0" fontId="6" fillId="0" borderId="0" xfId="0" applyFont="1"/>
    <xf numFmtId="3" fontId="7" fillId="4" borderId="1" xfId="0" applyNumberFormat="1" applyFont="1" applyFill="1" applyBorder="1" applyProtection="1">
      <protection locked="0"/>
    </xf>
    <xf numFmtId="3" fontId="7" fillId="4" borderId="0" xfId="0" applyNumberFormat="1" applyFont="1" applyFill="1" applyBorder="1" applyAlignment="1" applyProtection="1">
      <alignment horizontal="center"/>
      <protection locked="0"/>
    </xf>
    <xf numFmtId="3" fontId="7" fillId="4" borderId="0" xfId="0" applyNumberFormat="1" applyFont="1" applyFill="1" applyBorder="1" applyProtection="1">
      <protection locked="0"/>
    </xf>
    <xf numFmtId="3" fontId="8" fillId="4" borderId="4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0" fillId="0" borderId="5" xfId="0" applyNumberFormat="1" applyBorder="1"/>
    <xf numFmtId="3" fontId="0" fillId="0" borderId="4" xfId="0" applyNumberFormat="1" applyFill="1" applyBorder="1"/>
    <xf numFmtId="0" fontId="0" fillId="0" borderId="0" xfId="0" pivotButton="1"/>
    <xf numFmtId="0" fontId="0" fillId="0" borderId="0" xfId="0" applyNumberFormat="1"/>
    <xf numFmtId="3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9.361231944444" createdVersion="4" refreshedVersion="4" minRefreshableVersion="3" recordCount="92">
  <cacheSource type="worksheet">
    <worksheetSource ref="A2:J94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53330"/>
    </cacheField>
    <cacheField name="DEM1" numFmtId="3">
      <sharedItems containsMixedTypes="1" containsNumber="1" containsInteger="1" minValue="0" maxValue="213065"/>
    </cacheField>
    <cacheField name="OTH1" numFmtId="3">
      <sharedItems containsMixedTypes="1" containsNumber="1" containsInteger="1" minValue="-59486" maxValue="72339"/>
    </cacheField>
    <cacheField name="TOT1" numFmtId="3">
      <sharedItems containsMixedTypes="1" containsNumber="1" containsInteger="1" minValue="0" maxValue="306309" count="62">
        <n v="165669"/>
        <n v="169519"/>
        <n v="209514"/>
        <n v="241917"/>
        <n v="0"/>
        <s v=" "/>
        <n v="114781"/>
        <n v="112914"/>
        <n v="189022"/>
        <n v="190332"/>
        <n v="263006"/>
        <n v="306309"/>
        <n v="227539"/>
        <n v="178820"/>
        <n v="256794"/>
        <n v="194003"/>
        <n v="176683"/>
        <n v="284615"/>
        <n v="100718"/>
        <n v="112991"/>
        <n v="156952"/>
        <n v="132342"/>
        <n v="199652"/>
        <n v="100963"/>
        <n v="162889"/>
        <n v="183257"/>
        <n v="239909"/>
        <n v="83960"/>
        <n v="183483"/>
        <n v="253867"/>
        <n v="278570"/>
        <n v="279965"/>
        <n v="202723"/>
        <n v="175622"/>
        <n v="185855"/>
        <n v="215085"/>
        <n v="214247"/>
        <n v="159216"/>
        <n v="183694"/>
        <n v="172447"/>
        <n v="184401"/>
        <n v="147533"/>
        <n v="189051"/>
        <n v="157848"/>
        <n v="209485"/>
        <n v="143334"/>
        <n v="178830"/>
        <n v="252741"/>
        <n v="255216"/>
        <n v="240831"/>
        <n v="120448"/>
        <n v="185898"/>
        <n v="122574"/>
        <n v="138260"/>
        <n v="118961"/>
        <n v="140753"/>
        <n v="191895"/>
        <n v="154483"/>
        <n v="283637"/>
        <n v="265809"/>
        <n v="194771"/>
        <n v="160786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s v="1st"/>
    <n v="151188"/>
    <n v="0"/>
    <n v="14481"/>
    <x v="0"/>
    <x v="0"/>
    <n v="0"/>
    <n v="0"/>
  </r>
  <r>
    <x v="0"/>
    <x v="0"/>
    <s v="3rd"/>
    <n v="147317"/>
    <n v="0"/>
    <n v="22202"/>
    <x v="1"/>
    <x v="0"/>
    <n v="0"/>
    <n v="0"/>
  </r>
  <r>
    <x v="0"/>
    <x v="0"/>
    <s v="5th"/>
    <n v="0"/>
    <n v="186059"/>
    <n v="23455"/>
    <x v="2"/>
    <x v="1"/>
    <n v="1"/>
    <n v="0"/>
  </r>
  <r>
    <x v="0"/>
    <x v="0"/>
    <s v="6th"/>
    <n v="212751"/>
    <n v="0"/>
    <n v="29166"/>
    <x v="3"/>
    <x v="0"/>
    <n v="0"/>
    <n v="0"/>
  </r>
  <r>
    <x v="1"/>
    <x v="1"/>
    <s v="n/a"/>
    <n v="0"/>
    <n v="0"/>
    <n v="0"/>
    <x v="4"/>
    <x v="1"/>
    <n v="0"/>
    <n v="0"/>
  </r>
  <r>
    <x v="2"/>
    <x v="2"/>
    <s v="n/a"/>
    <n v="0"/>
    <n v="0"/>
    <n v="0"/>
    <x v="4"/>
    <x v="1"/>
    <n v="0"/>
    <n v="0"/>
  </r>
  <r>
    <x v="3"/>
    <x v="3"/>
    <s v="3rd"/>
    <s v=" "/>
    <s v=" "/>
    <s v=" "/>
    <x v="5"/>
    <x v="0"/>
    <n v="0"/>
    <n v="0"/>
  </r>
  <r>
    <x v="4"/>
    <x v="4"/>
    <s v="26th"/>
    <n v="0"/>
    <n v="96500"/>
    <n v="18281"/>
    <x v="6"/>
    <x v="1"/>
    <n v="1"/>
    <n v="0"/>
  </r>
  <r>
    <x v="4"/>
    <x v="4"/>
    <s v="31st"/>
    <n v="0"/>
    <n v="89600"/>
    <n v="23314"/>
    <x v="7"/>
    <x v="1"/>
    <n v="1"/>
    <n v="0"/>
  </r>
  <r>
    <x v="4"/>
    <x v="4"/>
    <s v="40th"/>
    <n v="151069"/>
    <n v="0"/>
    <n v="37953"/>
    <x v="8"/>
    <x v="0"/>
    <n v="0"/>
    <n v="0"/>
  </r>
  <r>
    <x v="4"/>
    <x v="4"/>
    <s v="43rd"/>
    <n v="140201"/>
    <n v="0"/>
    <n v="50131"/>
    <x v="9"/>
    <x v="0"/>
    <n v="0"/>
    <n v="0"/>
  </r>
  <r>
    <x v="5"/>
    <x v="5"/>
    <s v="4th"/>
    <n v="209078"/>
    <n v="0"/>
    <n v="53928"/>
    <x v="10"/>
    <x v="0"/>
    <n v="0"/>
    <n v="0"/>
  </r>
  <r>
    <x v="5"/>
    <x v="5"/>
    <s v="5th"/>
    <n v="253330"/>
    <n v="0"/>
    <n v="52979"/>
    <x v="11"/>
    <x v="0"/>
    <n v="0"/>
    <n v="0"/>
  </r>
  <r>
    <x v="6"/>
    <x v="6"/>
    <s v="n/a"/>
    <n v="0"/>
    <n v="0"/>
    <n v="0"/>
    <x v="4"/>
    <x v="1"/>
    <n v="0"/>
    <n v="0"/>
  </r>
  <r>
    <x v="7"/>
    <x v="7"/>
    <s v="n/a"/>
    <n v="0"/>
    <n v="0"/>
    <n v="0"/>
    <x v="4"/>
    <x v="1"/>
    <n v="0"/>
    <n v="0"/>
  </r>
  <r>
    <x v="8"/>
    <x v="8"/>
    <s v="1st"/>
    <n v="226473"/>
    <n v="0"/>
    <n v="1066"/>
    <x v="12"/>
    <x v="0"/>
    <n v="0"/>
    <n v="0"/>
  </r>
  <r>
    <x v="8"/>
    <x v="8"/>
    <s v="6th"/>
    <n v="178789"/>
    <n v="0"/>
    <n v="31"/>
    <x v="13"/>
    <x v="0"/>
    <n v="0"/>
    <n v="0"/>
  </r>
  <r>
    <x v="8"/>
    <x v="8"/>
    <s v="9th"/>
    <n v="210318"/>
    <n v="0"/>
    <n v="46476"/>
    <x v="14"/>
    <x v="0"/>
    <n v="0"/>
    <n v="0"/>
  </r>
  <r>
    <x v="8"/>
    <x v="8"/>
    <s v="10th"/>
    <n v="146799"/>
    <n v="0"/>
    <n v="47204"/>
    <x v="15"/>
    <x v="0"/>
    <n v="0"/>
    <n v="0"/>
  </r>
  <r>
    <x v="8"/>
    <x v="8"/>
    <s v="11th"/>
    <n v="0"/>
    <n v="149465"/>
    <n v="27218"/>
    <x v="16"/>
    <x v="1"/>
    <n v="1"/>
    <n v="0"/>
  </r>
  <r>
    <x v="8"/>
    <x v="8"/>
    <s v="14th"/>
    <n v="242614"/>
    <n v="0"/>
    <n v="42001"/>
    <x v="17"/>
    <x v="0"/>
    <n v="0"/>
    <n v="0"/>
  </r>
  <r>
    <x v="8"/>
    <x v="8"/>
    <s v="17th"/>
    <n v="0"/>
    <n v="100715"/>
    <n v="3"/>
    <x v="18"/>
    <x v="1"/>
    <n v="1"/>
    <n v="0"/>
  </r>
  <r>
    <x v="8"/>
    <x v="8"/>
    <s v="18th"/>
    <n v="112968"/>
    <n v="0"/>
    <n v="23"/>
    <x v="19"/>
    <x v="0"/>
    <n v="0"/>
    <n v="0"/>
  </r>
  <r>
    <x v="8"/>
    <x v="8"/>
    <s v="20th"/>
    <n v="0"/>
    <n v="156765"/>
    <n v="187"/>
    <x v="20"/>
    <x v="1"/>
    <n v="1"/>
    <n v="0"/>
  </r>
  <r>
    <x v="8"/>
    <x v="8"/>
    <s v="21st"/>
    <n v="132317"/>
    <n v="0"/>
    <n v="25"/>
    <x v="21"/>
    <x v="0"/>
    <n v="0"/>
    <n v="0"/>
  </r>
  <r>
    <x v="9"/>
    <x v="9"/>
    <s v="11th"/>
    <n v="199652"/>
    <n v="0"/>
    <n v="0"/>
    <x v="22"/>
    <x v="0"/>
    <n v="0"/>
    <n v="0"/>
  </r>
  <r>
    <x v="10"/>
    <x v="10"/>
    <s v="n/a"/>
    <n v="0"/>
    <n v="0"/>
    <n v="0"/>
    <x v="4"/>
    <x v="1"/>
    <n v="0"/>
    <n v="0"/>
  </r>
  <r>
    <x v="11"/>
    <x v="11"/>
    <s v="n/a"/>
    <n v="0"/>
    <n v="0"/>
    <n v="0"/>
    <x v="4"/>
    <x v="1"/>
    <n v="0"/>
    <n v="0"/>
  </r>
  <r>
    <x v="12"/>
    <x v="12"/>
    <s v="4th"/>
    <n v="0"/>
    <n v="89487"/>
    <n v="11476"/>
    <x v="23"/>
    <x v="1"/>
    <n v="1"/>
    <n v="0"/>
  </r>
  <r>
    <x v="12"/>
    <x v="12"/>
    <s v="5th"/>
    <n v="0"/>
    <n v="142161"/>
    <n v="20728"/>
    <x v="24"/>
    <x v="1"/>
    <n v="1"/>
    <n v="0"/>
  </r>
  <r>
    <x v="12"/>
    <x v="12"/>
    <s v="12th"/>
    <n v="0"/>
    <n v="183208"/>
    <n v="49"/>
    <x v="25"/>
    <x v="1"/>
    <n v="1"/>
    <n v="0"/>
  </r>
  <r>
    <x v="13"/>
    <x v="13"/>
    <s v="n/a"/>
    <n v="0"/>
    <n v="0"/>
    <n v="0"/>
    <x v="4"/>
    <x v="1"/>
    <n v="0"/>
    <n v="0"/>
  </r>
  <r>
    <x v="14"/>
    <x v="14"/>
    <s v="n/a"/>
    <n v="0"/>
    <n v="0"/>
    <n v="0"/>
    <x v="4"/>
    <x v="1"/>
    <n v="0"/>
    <n v="0"/>
  </r>
  <r>
    <x v="15"/>
    <x v="15"/>
    <s v="n/a"/>
    <n v="0"/>
    <n v="0"/>
    <n v="0"/>
    <x v="4"/>
    <x v="1"/>
    <n v="0"/>
    <n v="0"/>
  </r>
  <r>
    <x v="16"/>
    <x v="16"/>
    <s v="1st"/>
    <n v="214328"/>
    <n v="0"/>
    <n v="25581"/>
    <x v="26"/>
    <x v="0"/>
    <n v="0"/>
    <n v="0"/>
  </r>
  <r>
    <x v="17"/>
    <x v="17"/>
    <s v="2nd"/>
    <s v=" "/>
    <s v=" "/>
    <s v=" "/>
    <x v="5"/>
    <x v="1"/>
    <n v="1"/>
    <n v="0"/>
  </r>
  <r>
    <x v="17"/>
    <x v="17"/>
    <s v="3rd"/>
    <n v="143446"/>
    <n v="0"/>
    <n v="-59486"/>
    <x v="27"/>
    <x v="0"/>
    <n v="0"/>
    <n v="0"/>
  </r>
  <r>
    <x v="17"/>
    <x v="17"/>
    <s v="7th"/>
    <n v="0"/>
    <n v="152796"/>
    <n v="30687"/>
    <x v="28"/>
    <x v="1"/>
    <n v="1"/>
    <n v="0"/>
  </r>
  <r>
    <x v="18"/>
    <x v="18"/>
    <s v="n/a"/>
    <n v="0"/>
    <n v="0"/>
    <n v="0"/>
    <x v="4"/>
    <x v="1"/>
    <n v="0"/>
    <n v="0"/>
  </r>
  <r>
    <x v="19"/>
    <x v="19"/>
    <s v="n/a"/>
    <n v="0"/>
    <n v="0"/>
    <n v="0"/>
    <x v="4"/>
    <x v="1"/>
    <n v="0"/>
    <n v="0"/>
  </r>
  <r>
    <x v="20"/>
    <x v="20"/>
    <s v="2nd"/>
    <n v="0"/>
    <n v="196670"/>
    <n v="57197"/>
    <x v="29"/>
    <x v="1"/>
    <n v="1"/>
    <n v="0"/>
  </r>
  <r>
    <x v="20"/>
    <x v="20"/>
    <s v="3rd"/>
    <n v="0"/>
    <n v="213065"/>
    <n v="65505"/>
    <x v="30"/>
    <x v="1"/>
    <n v="1"/>
    <n v="0"/>
  </r>
  <r>
    <x v="20"/>
    <x v="20"/>
    <s v="7th"/>
    <n v="0"/>
    <n v="211543"/>
    <n v="68422"/>
    <x v="31"/>
    <x v="1"/>
    <n v="1"/>
    <n v="0"/>
  </r>
  <r>
    <x v="20"/>
    <x v="20"/>
    <s v="8th"/>
    <n v="0"/>
    <n v="144031"/>
    <n v="58692"/>
    <x v="32"/>
    <x v="1"/>
    <n v="1"/>
    <n v="0"/>
  </r>
  <r>
    <x v="21"/>
    <x v="21"/>
    <s v="n/a"/>
    <n v="0"/>
    <n v="0"/>
    <n v="0"/>
    <x v="4"/>
    <x v="1"/>
    <n v="0"/>
    <n v="0"/>
  </r>
  <r>
    <x v="22"/>
    <x v="22"/>
    <s v="n/a"/>
    <n v="0"/>
    <n v="0"/>
    <n v="0"/>
    <x v="4"/>
    <x v="1"/>
    <n v="0"/>
    <n v="0"/>
  </r>
  <r>
    <x v="23"/>
    <x v="23"/>
    <s v="n/a"/>
    <n v="0"/>
    <n v="0"/>
    <n v="0"/>
    <x v="4"/>
    <x v="1"/>
    <n v="0"/>
    <n v="0"/>
  </r>
  <r>
    <x v="24"/>
    <x v="24"/>
    <s v="n/a"/>
    <n v="0"/>
    <n v="0"/>
    <n v="0"/>
    <x v="4"/>
    <x v="1"/>
    <n v="0"/>
    <n v="0"/>
  </r>
  <r>
    <x v="25"/>
    <x v="25"/>
    <s v="n/a"/>
    <n v="0"/>
    <n v="0"/>
    <n v="0"/>
    <x v="4"/>
    <x v="1"/>
    <n v="0"/>
    <n v="0"/>
  </r>
  <r>
    <x v="26"/>
    <x v="26"/>
    <s v="n/a"/>
    <n v="0"/>
    <n v="0"/>
    <n v="0"/>
    <x v="4"/>
    <x v="1"/>
    <n v="0"/>
    <n v="0"/>
  </r>
  <r>
    <x v="27"/>
    <x v="27"/>
    <s v="n/a"/>
    <n v="0"/>
    <n v="0"/>
    <n v="0"/>
    <x v="4"/>
    <x v="1"/>
    <n v="0"/>
    <n v="0"/>
  </r>
  <r>
    <x v="28"/>
    <x v="28"/>
    <s v="n/a"/>
    <n v="0"/>
    <n v="0"/>
    <n v="0"/>
    <x v="4"/>
    <x v="1"/>
    <n v="0"/>
    <n v="0"/>
  </r>
  <r>
    <x v="29"/>
    <x v="29"/>
    <s v="n/a"/>
    <n v="0"/>
    <n v="0"/>
    <n v="0"/>
    <x v="4"/>
    <x v="1"/>
    <n v="0"/>
    <n v="0"/>
  </r>
  <r>
    <x v="30"/>
    <x v="30"/>
    <s v="n/a"/>
    <n v="0"/>
    <n v="0"/>
    <n v="0"/>
    <x v="4"/>
    <x v="1"/>
    <n v="0"/>
    <n v="0"/>
  </r>
  <r>
    <x v="31"/>
    <x v="31"/>
    <s v="6th"/>
    <n v="0"/>
    <n v="117194"/>
    <n v="58428"/>
    <x v="33"/>
    <x v="1"/>
    <n v="1"/>
    <n v="0"/>
  </r>
  <r>
    <x v="32"/>
    <x v="32"/>
    <s v="6th"/>
    <n v="172489"/>
    <n v="0"/>
    <n v="13366"/>
    <x v="34"/>
    <x v="0"/>
    <n v="0"/>
    <n v="0"/>
  </r>
  <r>
    <x v="32"/>
    <x v="32"/>
    <s v="7th"/>
    <n v="195727"/>
    <n v="0"/>
    <n v="19358"/>
    <x v="35"/>
    <x v="0"/>
    <n v="0"/>
    <n v="0"/>
  </r>
  <r>
    <x v="33"/>
    <x v="33"/>
    <s v="n/a"/>
    <n v="0"/>
    <n v="0"/>
    <n v="0"/>
    <x v="4"/>
    <x v="1"/>
    <n v="0"/>
    <n v="0"/>
  </r>
  <r>
    <x v="34"/>
    <x v="34"/>
    <s v="3rd"/>
    <n v="0"/>
    <n v="177731"/>
    <n v="36516"/>
    <x v="36"/>
    <x v="1"/>
    <n v="1"/>
    <n v="0"/>
  </r>
  <r>
    <x v="35"/>
    <x v="35"/>
    <s v="3rd"/>
    <n v="137826"/>
    <n v="0"/>
    <n v="21390"/>
    <x v="37"/>
    <x v="0"/>
    <n v="0"/>
    <n v="0"/>
  </r>
  <r>
    <x v="36"/>
    <x v="36"/>
    <s v="n/a"/>
    <n v="0"/>
    <n v="0"/>
    <n v="0"/>
    <x v="4"/>
    <x v="1"/>
    <n v="0"/>
    <n v="0"/>
  </r>
  <r>
    <x v="37"/>
    <x v="37"/>
    <s v="2nd"/>
    <n v="0"/>
    <n v="180021"/>
    <n v="3673"/>
    <x v="38"/>
    <x v="1"/>
    <n v="1"/>
    <n v="0"/>
  </r>
  <r>
    <x v="37"/>
    <x v="37"/>
    <s v="5th"/>
    <n v="147570"/>
    <n v="0"/>
    <n v="24877"/>
    <x v="39"/>
    <x v="0"/>
    <n v="0"/>
    <n v="0"/>
  </r>
  <r>
    <x v="37"/>
    <x v="37"/>
    <s v="9th"/>
    <n v="184401"/>
    <n v="0"/>
    <n v="0"/>
    <x v="40"/>
    <x v="0"/>
    <n v="0"/>
    <n v="0"/>
  </r>
  <r>
    <x v="37"/>
    <x v="37"/>
    <s v="14th"/>
    <n v="0"/>
    <n v="147533"/>
    <n v="0"/>
    <x v="41"/>
    <x v="1"/>
    <n v="1"/>
    <n v="0"/>
  </r>
  <r>
    <x v="38"/>
    <x v="38"/>
    <s v="n/a"/>
    <n v="0"/>
    <n v="0"/>
    <n v="0"/>
    <x v="4"/>
    <x v="1"/>
    <n v="0"/>
    <n v="0"/>
  </r>
  <r>
    <x v="39"/>
    <x v="39"/>
    <s v="4th"/>
    <n v="150436"/>
    <n v="0"/>
    <n v="38615"/>
    <x v="42"/>
    <x v="0"/>
    <n v="0"/>
    <n v="0"/>
  </r>
  <r>
    <x v="40"/>
    <x v="40"/>
    <s v="n/a"/>
    <n v="0"/>
    <n v="0"/>
    <n v="0"/>
    <x v="4"/>
    <x v="1"/>
    <n v="0"/>
    <n v="0"/>
  </r>
  <r>
    <x v="41"/>
    <x v="41"/>
    <s v="1st"/>
    <n v="157828"/>
    <n v="0"/>
    <n v="20"/>
    <x v="43"/>
    <x v="0"/>
    <n v="0"/>
    <n v="0"/>
  </r>
  <r>
    <x v="41"/>
    <x v="41"/>
    <s v="2nd"/>
    <n v="187154"/>
    <n v="0"/>
    <n v="22331"/>
    <x v="44"/>
    <x v="0"/>
    <n v="0"/>
    <n v="0"/>
  </r>
  <r>
    <x v="41"/>
    <x v="41"/>
    <s v="9th"/>
    <n v="143298"/>
    <n v="0"/>
    <n v="36"/>
    <x v="45"/>
    <x v="1"/>
    <n v="1"/>
    <n v="0"/>
  </r>
  <r>
    <x v="42"/>
    <x v="42"/>
    <s v="2nd"/>
    <n v="0"/>
    <n v="162891"/>
    <n v="15939"/>
    <x v="46"/>
    <x v="1"/>
    <n v="1"/>
    <n v="0"/>
  </r>
  <r>
    <x v="42"/>
    <x v="42"/>
    <s v="6th"/>
    <n v="222685"/>
    <n v="0"/>
    <n v="30056"/>
    <x v="47"/>
    <x v="0"/>
    <n v="0"/>
    <n v="0"/>
  </r>
  <r>
    <x v="42"/>
    <x v="42"/>
    <s v="8th"/>
    <n v="233848"/>
    <n v="0"/>
    <n v="21368"/>
    <x v="48"/>
    <x v="0"/>
    <n v="0"/>
    <n v="0"/>
  </r>
  <r>
    <x v="42"/>
    <x v="42"/>
    <s v="10th"/>
    <n v="0"/>
    <n v="203628"/>
    <n v="37203"/>
    <x v="49"/>
    <x v="1"/>
    <n v="1"/>
    <n v="0"/>
  </r>
  <r>
    <x v="42"/>
    <x v="42"/>
    <s v="15th"/>
    <n v="0"/>
    <n v="106570"/>
    <n v="13878"/>
    <x v="50"/>
    <x v="1"/>
    <n v="1"/>
    <n v="0"/>
  </r>
  <r>
    <x v="42"/>
    <x v="42"/>
    <s v="19th"/>
    <n v="170319"/>
    <n v="0"/>
    <n v="15579"/>
    <x v="51"/>
    <x v="0"/>
    <n v="0"/>
    <n v="0"/>
  </r>
  <r>
    <x v="42"/>
    <x v="42"/>
    <s v="20th"/>
    <n v="0"/>
    <n v="107487"/>
    <n v="15087"/>
    <x v="52"/>
    <x v="1"/>
    <n v="1"/>
    <n v="0"/>
  </r>
  <r>
    <x v="42"/>
    <x v="42"/>
    <s v="28th"/>
    <n v="0"/>
    <n v="123104"/>
    <n v="15156"/>
    <x v="53"/>
    <x v="1"/>
    <n v="1"/>
    <n v="0"/>
  </r>
  <r>
    <x v="42"/>
    <x v="42"/>
    <s v="30th"/>
    <n v="0"/>
    <n v="109163"/>
    <n v="9798"/>
    <x v="54"/>
    <x v="1"/>
    <n v="1"/>
    <n v="0"/>
  </r>
  <r>
    <x v="43"/>
    <x v="43"/>
    <s v="n/a"/>
    <n v="0"/>
    <n v="0"/>
    <n v="0"/>
    <x v="4"/>
    <x v="1"/>
    <n v="0"/>
    <n v="0"/>
  </r>
  <r>
    <x v="44"/>
    <x v="44"/>
    <s v="n/a"/>
    <n v="0"/>
    <n v="0"/>
    <n v="0"/>
    <x v="4"/>
    <x v="1"/>
    <n v="0"/>
    <n v="0"/>
  </r>
  <r>
    <x v="45"/>
    <x v="45"/>
    <s v="3rd"/>
    <n v="0"/>
    <n v="137527"/>
    <n v="3226"/>
    <x v="55"/>
    <x v="1"/>
    <n v="1"/>
    <n v="0"/>
  </r>
  <r>
    <x v="45"/>
    <x v="45"/>
    <s v="4th"/>
    <n v="0"/>
    <n v="189787"/>
    <n v="2108"/>
    <x v="56"/>
    <x v="1"/>
    <n v="1"/>
    <n v="0"/>
  </r>
  <r>
    <x v="45"/>
    <x v="45"/>
    <s v="5th"/>
    <n v="0"/>
    <n v="0"/>
    <n v="0"/>
    <x v="4"/>
    <x v="1"/>
    <n v="0"/>
    <n v="0"/>
  </r>
  <r>
    <x v="45"/>
    <x v="45"/>
    <s v="6th"/>
    <n v="153338"/>
    <n v="0"/>
    <n v="1145"/>
    <x v="57"/>
    <x v="0"/>
    <n v="0"/>
    <n v="0"/>
  </r>
  <r>
    <x v="45"/>
    <x v="45"/>
    <s v="10th"/>
    <n v="238817"/>
    <n v="0"/>
    <n v="44820"/>
    <x v="58"/>
    <x v="0"/>
    <n v="0"/>
    <n v="0"/>
  </r>
  <r>
    <x v="46"/>
    <x v="46"/>
    <s v="7th"/>
    <n v="0"/>
    <n v="193470"/>
    <n v="72339"/>
    <x v="59"/>
    <x v="1"/>
    <n v="1"/>
    <n v="0"/>
  </r>
  <r>
    <x v="47"/>
    <x v="47"/>
    <s v="1st"/>
    <n v="0"/>
    <n v="170974"/>
    <n v="23797"/>
    <x v="60"/>
    <x v="1"/>
    <n v="1"/>
    <n v="0"/>
  </r>
  <r>
    <x v="47"/>
    <x v="47"/>
    <s v="3rd"/>
    <n v="0"/>
    <n v="146807"/>
    <n v="13979"/>
    <x v="61"/>
    <x v="1"/>
    <n v="1"/>
    <n v="0"/>
  </r>
  <r>
    <x v="48"/>
    <x v="48"/>
    <s v="n/a"/>
    <n v="0"/>
    <n v="0"/>
    <n v="0"/>
    <x v="4"/>
    <x v="1"/>
    <n v="0"/>
    <n v="0"/>
  </r>
  <r>
    <x v="49"/>
    <x v="49"/>
    <s v="n/a"/>
    <n v="0"/>
    <n v="0"/>
    <n v="0"/>
    <x v="4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3">
        <item x="4"/>
        <item x="27"/>
        <item x="18"/>
        <item x="23"/>
        <item x="7"/>
        <item x="19"/>
        <item x="6"/>
        <item x="54"/>
        <item x="50"/>
        <item x="52"/>
        <item x="21"/>
        <item x="53"/>
        <item x="55"/>
        <item x="45"/>
        <item x="41"/>
        <item x="57"/>
        <item x="20"/>
        <item x="43"/>
        <item x="37"/>
        <item x="61"/>
        <item x="24"/>
        <item x="0"/>
        <item x="1"/>
        <item x="39"/>
        <item x="33"/>
        <item x="16"/>
        <item x="13"/>
        <item x="46"/>
        <item x="25"/>
        <item x="28"/>
        <item x="38"/>
        <item x="40"/>
        <item x="34"/>
        <item x="51"/>
        <item x="8"/>
        <item x="42"/>
        <item x="9"/>
        <item x="56"/>
        <item x="15"/>
        <item x="60"/>
        <item x="22"/>
        <item x="32"/>
        <item x="44"/>
        <item x="2"/>
        <item x="36"/>
        <item x="35"/>
        <item x="12"/>
        <item x="26"/>
        <item x="49"/>
        <item x="3"/>
        <item x="47"/>
        <item x="29"/>
        <item x="48"/>
        <item x="14"/>
        <item x="10"/>
        <item x="59"/>
        <item x="30"/>
        <item x="31"/>
        <item x="58"/>
        <item x="17"/>
        <item x="11"/>
        <item x="5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istory.house.gov/Institution/Election-Statistics/2000election/" TargetMode="External"/><Relationship Id="rId2" Type="http://schemas.openxmlformats.org/officeDocument/2006/relationships/hyperlink" Target="http://history.house.gov/Congressional-Overview/Profiles/107th/" TargetMode="External"/><Relationship Id="rId3" Type="http://schemas.openxmlformats.org/officeDocument/2006/relationships/hyperlink" Target="http://historycms.house.gov/WorkArea/DownloadAsset.aspx?id=412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"/>
  <sheetViews>
    <sheetView tabSelected="1" workbookViewId="0">
      <pane xSplit="1" ySplit="2" topLeftCell="B25" activePane="bottomRight" state="frozen"/>
      <selection pane="topRight" activeCell="B1" sqref="B1"/>
      <selection pane="bottomLeft" activeCell="A5" sqref="A5"/>
      <selection pane="bottomRight" activeCell="G3" sqref="G3:I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5"/>
    <col min="4" max="5" width="10.83203125" style="3"/>
    <col min="6" max="6" width="12.1640625" style="3" customWidth="1"/>
    <col min="7" max="7" width="10.83203125" style="25" customWidth="1"/>
    <col min="8" max="9" width="10.83203125" style="84" customWidth="1"/>
    <col min="10" max="10" width="10.83203125" style="85" customWidth="1"/>
    <col min="11" max="11" width="5.1640625" style="28" customWidth="1"/>
    <col min="12" max="12" width="5.1640625" customWidth="1"/>
    <col min="13" max="13" width="5.1640625" style="27" customWidth="1"/>
    <col min="14" max="14" width="5.1640625" customWidth="1"/>
    <col min="15" max="15" width="26" style="28" customWidth="1"/>
  </cols>
  <sheetData>
    <row r="1" spans="1:15" s="20" customFormat="1" x14ac:dyDescent="0.2">
      <c r="A1" s="12"/>
      <c r="B1" s="12" t="s">
        <v>3</v>
      </c>
      <c r="C1" s="13"/>
      <c r="D1" s="14" t="s">
        <v>0</v>
      </c>
      <c r="E1" s="15"/>
      <c r="F1" s="15"/>
      <c r="G1" s="80"/>
      <c r="H1" s="81" t="s">
        <v>156</v>
      </c>
      <c r="I1" s="82"/>
      <c r="J1" s="83" t="s">
        <v>157</v>
      </c>
      <c r="K1" s="16"/>
      <c r="L1" s="17" t="s">
        <v>6</v>
      </c>
      <c r="M1" s="18"/>
      <c r="N1" s="18"/>
      <c r="O1" s="19"/>
    </row>
    <row r="2" spans="1:15" s="24" customFormat="1" x14ac:dyDescent="0.2">
      <c r="A2" s="21" t="s">
        <v>7</v>
      </c>
      <c r="B2" s="21" t="s">
        <v>8</v>
      </c>
      <c r="C2" s="19" t="s">
        <v>9</v>
      </c>
      <c r="D2" s="12" t="s">
        <v>10</v>
      </c>
      <c r="E2" s="22" t="s">
        <v>11</v>
      </c>
      <c r="F2" s="23" t="s">
        <v>12</v>
      </c>
      <c r="G2" s="80" t="s">
        <v>158</v>
      </c>
      <c r="H2" s="82" t="s">
        <v>159</v>
      </c>
      <c r="I2" s="82" t="s">
        <v>160</v>
      </c>
      <c r="J2" s="83" t="s">
        <v>161</v>
      </c>
      <c r="K2" s="19" t="s">
        <v>9</v>
      </c>
      <c r="L2" s="12" t="s">
        <v>10</v>
      </c>
      <c r="M2" s="12" t="s">
        <v>11</v>
      </c>
      <c r="N2" s="12" t="s">
        <v>12</v>
      </c>
      <c r="O2" s="19" t="s">
        <v>13</v>
      </c>
    </row>
    <row r="3" spans="1:15" s="29" customFormat="1" x14ac:dyDescent="0.2">
      <c r="A3" t="s">
        <v>14</v>
      </c>
      <c r="B3" t="s">
        <v>15</v>
      </c>
      <c r="C3" s="43">
        <v>849229</v>
      </c>
      <c r="D3" s="8">
        <v>485660</v>
      </c>
      <c r="E3" s="44">
        <f t="shared" ref="E3:E52" si="0">F3-D3-C3</f>
        <v>104105</v>
      </c>
      <c r="F3" s="8">
        <v>1438994</v>
      </c>
      <c r="G3" s="43">
        <v>786619</v>
      </c>
      <c r="H3" s="91">
        <v>3</v>
      </c>
      <c r="I3" s="91">
        <v>1</v>
      </c>
      <c r="J3" s="88">
        <f t="shared" ref="J3:J34" si="1">(F3-G3)/(N3-SUM(H3:I3))</f>
        <v>217458.33333333334</v>
      </c>
      <c r="K3" s="45">
        <f t="shared" ref="K3:K34" si="2">N3-L3-M3</f>
        <v>5</v>
      </c>
      <c r="L3" s="46">
        <v>2</v>
      </c>
      <c r="M3" s="46">
        <v>0</v>
      </c>
      <c r="N3" s="29">
        <v>7</v>
      </c>
      <c r="O3" s="28"/>
    </row>
    <row r="4" spans="1:15" s="6" customFormat="1" x14ac:dyDescent="0.2">
      <c r="A4" s="29" t="s">
        <v>16</v>
      </c>
      <c r="B4" s="29" t="s">
        <v>17</v>
      </c>
      <c r="C4" s="43">
        <v>190862</v>
      </c>
      <c r="D4" s="8">
        <v>45372</v>
      </c>
      <c r="E4" s="44">
        <f t="shared" si="0"/>
        <v>38159</v>
      </c>
      <c r="F4" s="8">
        <v>274393</v>
      </c>
      <c r="G4" s="43">
        <v>0</v>
      </c>
      <c r="H4" s="91">
        <v>0</v>
      </c>
      <c r="I4" s="91">
        <v>0</v>
      </c>
      <c r="J4" s="88">
        <f t="shared" si="1"/>
        <v>274393</v>
      </c>
      <c r="K4" s="45">
        <f t="shared" si="2"/>
        <v>1</v>
      </c>
      <c r="L4" s="46">
        <v>0</v>
      </c>
      <c r="M4" s="46">
        <v>0</v>
      </c>
      <c r="N4" s="6">
        <v>1</v>
      </c>
      <c r="O4" s="30"/>
    </row>
    <row r="5" spans="1:15" s="6" customFormat="1" x14ac:dyDescent="0.2">
      <c r="A5" t="s">
        <v>18</v>
      </c>
      <c r="B5" t="s">
        <v>19</v>
      </c>
      <c r="C5" s="43">
        <v>854715</v>
      </c>
      <c r="D5" s="8">
        <v>557849</v>
      </c>
      <c r="E5" s="44">
        <f t="shared" si="0"/>
        <v>53092</v>
      </c>
      <c r="F5" s="8">
        <v>1465656</v>
      </c>
      <c r="G5" s="43">
        <v>0</v>
      </c>
      <c r="H5" s="91">
        <v>0</v>
      </c>
      <c r="I5" s="91">
        <v>0</v>
      </c>
      <c r="J5" s="88">
        <f t="shared" si="1"/>
        <v>244276</v>
      </c>
      <c r="K5" s="45">
        <f t="shared" si="2"/>
        <v>5</v>
      </c>
      <c r="L5" s="46">
        <v>1</v>
      </c>
      <c r="M5" s="46">
        <v>0</v>
      </c>
      <c r="N5" s="6">
        <v>6</v>
      </c>
      <c r="O5" s="30"/>
    </row>
    <row r="6" spans="1:15" s="6" customFormat="1" x14ac:dyDescent="0.2">
      <c r="A6" t="s">
        <v>20</v>
      </c>
      <c r="B6" t="s">
        <v>21</v>
      </c>
      <c r="C6" s="43">
        <v>277146</v>
      </c>
      <c r="D6" s="8">
        <v>355366</v>
      </c>
      <c r="E6" s="44">
        <f t="shared" si="0"/>
        <v>253</v>
      </c>
      <c r="F6" s="8">
        <v>632765</v>
      </c>
      <c r="G6" s="43">
        <v>0</v>
      </c>
      <c r="H6" s="91">
        <v>1</v>
      </c>
      <c r="I6" s="91">
        <v>0</v>
      </c>
      <c r="J6" s="88">
        <f t="shared" si="1"/>
        <v>210921.66666666666</v>
      </c>
      <c r="K6" s="45">
        <f t="shared" si="2"/>
        <v>1</v>
      </c>
      <c r="L6" s="46">
        <v>3</v>
      </c>
      <c r="M6" s="46">
        <v>0</v>
      </c>
      <c r="N6" s="6">
        <v>4</v>
      </c>
      <c r="O6" s="30"/>
    </row>
    <row r="7" spans="1:15" s="6" customFormat="1" x14ac:dyDescent="0.2">
      <c r="A7" s="6" t="s">
        <v>22</v>
      </c>
      <c r="B7" t="s">
        <v>23</v>
      </c>
      <c r="C7" s="43">
        <v>4446295</v>
      </c>
      <c r="D7" s="8">
        <v>5406623</v>
      </c>
      <c r="E7" s="44">
        <f t="shared" si="0"/>
        <v>583689</v>
      </c>
      <c r="F7" s="8">
        <v>10436607</v>
      </c>
      <c r="G7" s="43">
        <v>607049</v>
      </c>
      <c r="H7" s="91">
        <v>2</v>
      </c>
      <c r="I7" s="91">
        <v>2</v>
      </c>
      <c r="J7" s="88">
        <f t="shared" si="1"/>
        <v>204782.45833333334</v>
      </c>
      <c r="K7" s="45">
        <f t="shared" si="2"/>
        <v>20</v>
      </c>
      <c r="L7" s="46">
        <v>32</v>
      </c>
      <c r="M7" s="46">
        <v>0</v>
      </c>
      <c r="N7" s="6">
        <v>52</v>
      </c>
      <c r="O7" s="30"/>
    </row>
    <row r="8" spans="1:15" s="6" customFormat="1" x14ac:dyDescent="0.2">
      <c r="A8" t="s">
        <v>24</v>
      </c>
      <c r="B8" t="s">
        <v>25</v>
      </c>
      <c r="C8" s="43">
        <v>968651</v>
      </c>
      <c r="D8" s="8">
        <v>496045</v>
      </c>
      <c r="E8" s="44">
        <f t="shared" si="0"/>
        <v>159186</v>
      </c>
      <c r="F8" s="8">
        <v>1623882</v>
      </c>
      <c r="G8" s="43">
        <v>569315</v>
      </c>
      <c r="H8" s="91">
        <v>2</v>
      </c>
      <c r="I8" s="91">
        <v>0</v>
      </c>
      <c r="J8" s="88">
        <f t="shared" si="1"/>
        <v>263641.75</v>
      </c>
      <c r="K8" s="45">
        <f t="shared" si="2"/>
        <v>4</v>
      </c>
      <c r="L8" s="46">
        <v>2</v>
      </c>
      <c r="M8" s="46">
        <v>0</v>
      </c>
      <c r="N8" s="6">
        <v>6</v>
      </c>
      <c r="O8" s="30"/>
    </row>
    <row r="9" spans="1:15" s="6" customFormat="1" x14ac:dyDescent="0.2">
      <c r="A9" s="6" t="s">
        <v>26</v>
      </c>
      <c r="B9" t="s">
        <v>27</v>
      </c>
      <c r="C9" s="43">
        <v>590689</v>
      </c>
      <c r="D9" s="8">
        <v>699237</v>
      </c>
      <c r="E9" s="44">
        <f t="shared" si="0"/>
        <v>23564</v>
      </c>
      <c r="F9" s="8">
        <v>1313490</v>
      </c>
      <c r="G9" s="43">
        <v>0</v>
      </c>
      <c r="H9" s="91">
        <v>0</v>
      </c>
      <c r="I9" s="91">
        <v>0</v>
      </c>
      <c r="J9" s="88">
        <f t="shared" si="1"/>
        <v>218915</v>
      </c>
      <c r="K9" s="45">
        <f t="shared" si="2"/>
        <v>3</v>
      </c>
      <c r="L9" s="46">
        <v>3</v>
      </c>
      <c r="M9" s="46">
        <v>0</v>
      </c>
      <c r="N9" s="6">
        <v>6</v>
      </c>
      <c r="O9" s="30"/>
    </row>
    <row r="10" spans="1:15" s="6" customFormat="1" x14ac:dyDescent="0.2">
      <c r="A10" t="s">
        <v>28</v>
      </c>
      <c r="B10" t="s">
        <v>29</v>
      </c>
      <c r="C10" s="43">
        <v>211797</v>
      </c>
      <c r="D10" s="8">
        <v>96488</v>
      </c>
      <c r="E10" s="44">
        <f t="shared" si="0"/>
        <v>4841</v>
      </c>
      <c r="F10" s="8">
        <v>313126</v>
      </c>
      <c r="G10" s="43">
        <v>0</v>
      </c>
      <c r="H10" s="91">
        <v>0</v>
      </c>
      <c r="I10" s="91">
        <v>0</v>
      </c>
      <c r="J10" s="88">
        <f t="shared" si="1"/>
        <v>313126</v>
      </c>
      <c r="K10" s="45">
        <f t="shared" si="2"/>
        <v>1</v>
      </c>
      <c r="L10" s="46">
        <v>0</v>
      </c>
      <c r="M10" s="46">
        <v>0</v>
      </c>
      <c r="N10" s="6">
        <v>1</v>
      </c>
      <c r="O10" s="30"/>
    </row>
    <row r="11" spans="1:15" s="6" customFormat="1" x14ac:dyDescent="0.2">
      <c r="A11" t="s">
        <v>30</v>
      </c>
      <c r="B11" s="6" t="s">
        <v>31</v>
      </c>
      <c r="C11" s="43">
        <v>2851623</v>
      </c>
      <c r="D11" s="8">
        <v>1976189</v>
      </c>
      <c r="E11" s="44">
        <f t="shared" si="0"/>
        <v>183408</v>
      </c>
      <c r="F11" s="8">
        <v>5011220</v>
      </c>
      <c r="G11" s="43">
        <v>1821457</v>
      </c>
      <c r="H11" s="91">
        <v>7</v>
      </c>
      <c r="I11" s="91">
        <v>3</v>
      </c>
      <c r="J11" s="88">
        <f t="shared" si="1"/>
        <v>245366.38461538462</v>
      </c>
      <c r="K11" s="45">
        <f t="shared" si="2"/>
        <v>15</v>
      </c>
      <c r="L11" s="46">
        <v>8</v>
      </c>
      <c r="M11" s="46">
        <v>0</v>
      </c>
      <c r="N11" s="6">
        <v>23</v>
      </c>
      <c r="O11" s="30"/>
    </row>
    <row r="12" spans="1:15" s="6" customFormat="1" x14ac:dyDescent="0.2">
      <c r="A12" t="s">
        <v>32</v>
      </c>
      <c r="B12" t="s">
        <v>33</v>
      </c>
      <c r="C12" s="43">
        <v>1498337</v>
      </c>
      <c r="D12" s="8">
        <v>918085</v>
      </c>
      <c r="E12" s="44">
        <f t="shared" si="0"/>
        <v>200</v>
      </c>
      <c r="F12" s="8">
        <v>2416622</v>
      </c>
      <c r="G12" s="43">
        <v>199652</v>
      </c>
      <c r="H12" s="91">
        <v>1</v>
      </c>
      <c r="I12" s="91">
        <v>0</v>
      </c>
      <c r="J12" s="88">
        <f t="shared" si="1"/>
        <v>221697</v>
      </c>
      <c r="K12" s="45">
        <f t="shared" si="2"/>
        <v>8</v>
      </c>
      <c r="L12" s="46">
        <v>3</v>
      </c>
      <c r="M12" s="46">
        <v>0</v>
      </c>
      <c r="N12" s="6">
        <v>11</v>
      </c>
      <c r="O12" s="30"/>
    </row>
    <row r="13" spans="1:15" x14ac:dyDescent="0.2">
      <c r="A13" t="s">
        <v>34</v>
      </c>
      <c r="B13" t="s">
        <v>35</v>
      </c>
      <c r="C13" s="43">
        <v>110895</v>
      </c>
      <c r="D13" s="8">
        <v>221373</v>
      </c>
      <c r="E13" s="44">
        <f t="shared" si="0"/>
        <v>8156</v>
      </c>
      <c r="F13" s="8">
        <v>340424</v>
      </c>
      <c r="G13" s="43">
        <v>0</v>
      </c>
      <c r="H13" s="91">
        <v>0</v>
      </c>
      <c r="I13" s="91">
        <v>0</v>
      </c>
      <c r="J13" s="88">
        <f t="shared" si="1"/>
        <v>170212</v>
      </c>
      <c r="K13" s="45">
        <f t="shared" si="2"/>
        <v>0</v>
      </c>
      <c r="L13" s="46">
        <v>2</v>
      </c>
      <c r="M13" s="46">
        <v>0</v>
      </c>
      <c r="N13">
        <v>2</v>
      </c>
    </row>
    <row r="14" spans="1:15" x14ac:dyDescent="0.2">
      <c r="A14" t="s">
        <v>36</v>
      </c>
      <c r="B14" t="s">
        <v>37</v>
      </c>
      <c r="C14" s="43">
        <v>332655</v>
      </c>
      <c r="D14" s="8">
        <v>142345</v>
      </c>
      <c r="E14" s="44">
        <f t="shared" si="0"/>
        <v>17835</v>
      </c>
      <c r="F14" s="8">
        <v>492835</v>
      </c>
      <c r="G14" s="43">
        <v>0</v>
      </c>
      <c r="H14" s="91">
        <v>0</v>
      </c>
      <c r="I14" s="91">
        <v>0</v>
      </c>
      <c r="J14" s="88">
        <f t="shared" si="1"/>
        <v>246417.5</v>
      </c>
      <c r="K14" s="45">
        <f t="shared" si="2"/>
        <v>2</v>
      </c>
      <c r="L14" s="46">
        <v>0</v>
      </c>
      <c r="M14" s="46">
        <v>0</v>
      </c>
      <c r="N14">
        <v>2</v>
      </c>
    </row>
    <row r="15" spans="1:15" x14ac:dyDescent="0.2">
      <c r="A15" t="s">
        <v>38</v>
      </c>
      <c r="B15" s="6" t="s">
        <v>39</v>
      </c>
      <c r="C15" s="43">
        <v>1907306</v>
      </c>
      <c r="D15" s="8">
        <v>2453674</v>
      </c>
      <c r="E15" s="44">
        <f t="shared" si="0"/>
        <v>32306</v>
      </c>
      <c r="F15" s="8">
        <v>4393286</v>
      </c>
      <c r="G15" s="43">
        <v>447109</v>
      </c>
      <c r="H15" s="91">
        <v>0</v>
      </c>
      <c r="I15" s="91">
        <v>3</v>
      </c>
      <c r="J15" s="88">
        <f t="shared" si="1"/>
        <v>232128.0588235294</v>
      </c>
      <c r="K15" s="45">
        <f t="shared" si="2"/>
        <v>10</v>
      </c>
      <c r="L15" s="46">
        <v>10</v>
      </c>
      <c r="M15" s="46">
        <v>0</v>
      </c>
      <c r="N15">
        <v>20</v>
      </c>
    </row>
    <row r="16" spans="1:15" x14ac:dyDescent="0.2">
      <c r="A16" t="s">
        <v>40</v>
      </c>
      <c r="B16" s="6" t="s">
        <v>41</v>
      </c>
      <c r="C16" s="43">
        <v>1140554</v>
      </c>
      <c r="D16" s="8">
        <v>953167</v>
      </c>
      <c r="E16" s="44">
        <f t="shared" si="0"/>
        <v>63023</v>
      </c>
      <c r="F16" s="8">
        <v>2156744</v>
      </c>
      <c r="G16" s="43">
        <v>0</v>
      </c>
      <c r="H16" s="91">
        <v>0</v>
      </c>
      <c r="I16" s="91">
        <v>0</v>
      </c>
      <c r="J16" s="88">
        <f t="shared" si="1"/>
        <v>215674.4</v>
      </c>
      <c r="K16" s="45">
        <f t="shared" si="2"/>
        <v>6</v>
      </c>
      <c r="L16" s="46">
        <v>4</v>
      </c>
      <c r="M16" s="46">
        <v>0</v>
      </c>
      <c r="N16">
        <v>10</v>
      </c>
    </row>
    <row r="17" spans="1:14" x14ac:dyDescent="0.2">
      <c r="A17" t="s">
        <v>42</v>
      </c>
      <c r="B17" t="s">
        <v>43</v>
      </c>
      <c r="C17" s="43">
        <v>717322</v>
      </c>
      <c r="D17" s="8">
        <v>531642</v>
      </c>
      <c r="E17" s="44">
        <f t="shared" si="0"/>
        <v>26970</v>
      </c>
      <c r="F17" s="8">
        <v>1275934</v>
      </c>
      <c r="G17" s="43">
        <v>0</v>
      </c>
      <c r="H17" s="91">
        <v>0</v>
      </c>
      <c r="I17" s="91">
        <v>0</v>
      </c>
      <c r="J17" s="88">
        <f t="shared" si="1"/>
        <v>255186.8</v>
      </c>
      <c r="K17" s="45">
        <f t="shared" si="2"/>
        <v>4</v>
      </c>
      <c r="L17" s="46">
        <v>1</v>
      </c>
      <c r="M17" s="46">
        <v>0</v>
      </c>
      <c r="N17">
        <v>5</v>
      </c>
    </row>
    <row r="18" spans="1:14" x14ac:dyDescent="0.2">
      <c r="A18" t="s">
        <v>44</v>
      </c>
      <c r="B18" t="s">
        <v>45</v>
      </c>
      <c r="C18" s="43">
        <v>655822</v>
      </c>
      <c r="D18" s="8">
        <v>328194</v>
      </c>
      <c r="E18" s="44">
        <f t="shared" si="0"/>
        <v>51945</v>
      </c>
      <c r="F18" s="8">
        <v>1035961</v>
      </c>
      <c r="G18" s="43">
        <v>0</v>
      </c>
      <c r="H18" s="91">
        <v>0</v>
      </c>
      <c r="I18" s="91">
        <v>0</v>
      </c>
      <c r="J18" s="88">
        <f t="shared" si="1"/>
        <v>258990.25</v>
      </c>
      <c r="K18" s="45">
        <f t="shared" si="2"/>
        <v>3</v>
      </c>
      <c r="L18" s="46">
        <v>1</v>
      </c>
      <c r="M18" s="46">
        <v>0</v>
      </c>
      <c r="N18">
        <v>4</v>
      </c>
    </row>
    <row r="19" spans="1:14" x14ac:dyDescent="0.2">
      <c r="A19" t="s">
        <v>46</v>
      </c>
      <c r="B19" t="s">
        <v>47</v>
      </c>
      <c r="C19" s="43">
        <v>824915</v>
      </c>
      <c r="D19" s="8">
        <v>561752</v>
      </c>
      <c r="E19" s="44">
        <f t="shared" si="0"/>
        <v>48742</v>
      </c>
      <c r="F19" s="8">
        <v>1435409</v>
      </c>
      <c r="G19" s="43">
        <v>239909</v>
      </c>
      <c r="H19" s="91">
        <v>1</v>
      </c>
      <c r="I19" s="91">
        <v>0</v>
      </c>
      <c r="J19" s="88">
        <f t="shared" si="1"/>
        <v>239100</v>
      </c>
      <c r="K19" s="45">
        <f t="shared" si="2"/>
        <v>5</v>
      </c>
      <c r="L19" s="46">
        <v>1</v>
      </c>
      <c r="M19" s="46">
        <v>0</v>
      </c>
      <c r="N19">
        <v>6</v>
      </c>
    </row>
    <row r="20" spans="1:14" x14ac:dyDescent="0.2">
      <c r="A20" t="s">
        <v>48</v>
      </c>
      <c r="B20" t="s">
        <v>49</v>
      </c>
      <c r="C20" s="43">
        <v>747115</v>
      </c>
      <c r="D20" s="8">
        <v>359668</v>
      </c>
      <c r="E20" s="44">
        <f t="shared" si="0"/>
        <v>95388</v>
      </c>
      <c r="F20" s="8">
        <v>1202171</v>
      </c>
      <c r="G20" s="43">
        <v>267443</v>
      </c>
      <c r="H20" s="91">
        <v>1</v>
      </c>
      <c r="I20" s="91">
        <v>2</v>
      </c>
      <c r="J20" s="88">
        <f t="shared" si="1"/>
        <v>233682</v>
      </c>
      <c r="K20" s="45">
        <f t="shared" si="2"/>
        <v>5</v>
      </c>
      <c r="L20" s="46">
        <v>2</v>
      </c>
      <c r="M20" s="46">
        <v>0</v>
      </c>
      <c r="N20">
        <v>7</v>
      </c>
    </row>
    <row r="21" spans="1:14" x14ac:dyDescent="0.2">
      <c r="A21" t="s">
        <v>50</v>
      </c>
      <c r="B21" t="s">
        <v>51</v>
      </c>
      <c r="C21" s="43">
        <v>203437</v>
      </c>
      <c r="D21" s="8">
        <v>422606</v>
      </c>
      <c r="E21" s="44">
        <f t="shared" si="0"/>
        <v>12356</v>
      </c>
      <c r="F21" s="8">
        <v>638399</v>
      </c>
      <c r="G21" s="43">
        <v>0</v>
      </c>
      <c r="H21" s="91">
        <v>0</v>
      </c>
      <c r="I21" s="91">
        <v>0</v>
      </c>
      <c r="J21" s="88">
        <f t="shared" si="1"/>
        <v>319199.5</v>
      </c>
      <c r="K21" s="45">
        <f t="shared" si="2"/>
        <v>0</v>
      </c>
      <c r="L21" s="46">
        <v>2</v>
      </c>
      <c r="M21" s="46">
        <v>0</v>
      </c>
      <c r="N21">
        <v>2</v>
      </c>
    </row>
    <row r="22" spans="1:14" x14ac:dyDescent="0.2">
      <c r="A22" t="s">
        <v>52</v>
      </c>
      <c r="B22" s="6" t="s">
        <v>53</v>
      </c>
      <c r="C22" s="43">
        <v>856306</v>
      </c>
      <c r="D22" s="8">
        <v>1060934</v>
      </c>
      <c r="E22" s="44">
        <f t="shared" si="0"/>
        <v>9524</v>
      </c>
      <c r="F22" s="8">
        <v>1926764</v>
      </c>
      <c r="G22" s="43">
        <v>0</v>
      </c>
      <c r="H22" s="91">
        <v>0</v>
      </c>
      <c r="I22" s="91">
        <v>0</v>
      </c>
      <c r="J22" s="88">
        <f t="shared" si="1"/>
        <v>240845.5</v>
      </c>
      <c r="K22" s="45">
        <f t="shared" si="2"/>
        <v>4</v>
      </c>
      <c r="L22" s="46">
        <v>4</v>
      </c>
      <c r="M22" s="46">
        <v>0</v>
      </c>
      <c r="N22">
        <v>8</v>
      </c>
    </row>
    <row r="23" spans="1:14" x14ac:dyDescent="0.2">
      <c r="A23" t="s">
        <v>54</v>
      </c>
      <c r="B23" t="s">
        <v>55</v>
      </c>
      <c r="C23" s="43">
        <v>343498</v>
      </c>
      <c r="D23" s="8">
        <v>1967942</v>
      </c>
      <c r="E23" s="44">
        <f t="shared" si="0"/>
        <v>422532</v>
      </c>
      <c r="F23" s="8">
        <v>2733972</v>
      </c>
      <c r="G23" s="43">
        <v>1015125</v>
      </c>
      <c r="H23" s="91">
        <v>0</v>
      </c>
      <c r="I23" s="91">
        <v>4</v>
      </c>
      <c r="J23" s="88">
        <f t="shared" si="1"/>
        <v>286474.5</v>
      </c>
      <c r="K23" s="45">
        <f t="shared" si="2"/>
        <v>0</v>
      </c>
      <c r="L23" s="46">
        <v>10</v>
      </c>
      <c r="M23" s="46">
        <v>0</v>
      </c>
      <c r="N23">
        <v>10</v>
      </c>
    </row>
    <row r="24" spans="1:14" x14ac:dyDescent="0.2">
      <c r="A24" s="6" t="s">
        <v>56</v>
      </c>
      <c r="B24" s="6" t="s">
        <v>57</v>
      </c>
      <c r="C24" s="43">
        <v>1786980</v>
      </c>
      <c r="D24" s="8">
        <v>2177618</v>
      </c>
      <c r="E24" s="44">
        <f t="shared" si="0"/>
        <v>105062</v>
      </c>
      <c r="F24" s="8">
        <v>4069660</v>
      </c>
      <c r="G24" s="43">
        <v>0</v>
      </c>
      <c r="H24" s="91">
        <v>0</v>
      </c>
      <c r="I24" s="91">
        <v>0</v>
      </c>
      <c r="J24" s="88">
        <f t="shared" si="1"/>
        <v>254353.75</v>
      </c>
      <c r="K24" s="45">
        <f t="shared" si="2"/>
        <v>7</v>
      </c>
      <c r="L24" s="46">
        <v>9</v>
      </c>
      <c r="M24" s="46">
        <v>0</v>
      </c>
      <c r="N24">
        <v>16</v>
      </c>
    </row>
    <row r="25" spans="1:14" x14ac:dyDescent="0.2">
      <c r="A25" t="s">
        <v>58</v>
      </c>
      <c r="B25" t="s">
        <v>59</v>
      </c>
      <c r="C25" s="43">
        <v>993371</v>
      </c>
      <c r="D25" s="8">
        <v>1234204</v>
      </c>
      <c r="E25" s="44">
        <f t="shared" si="0"/>
        <v>136163</v>
      </c>
      <c r="F25" s="8">
        <v>2363738</v>
      </c>
      <c r="G25" s="43">
        <v>0</v>
      </c>
      <c r="H25" s="91">
        <v>0</v>
      </c>
      <c r="I25" s="91">
        <v>0</v>
      </c>
      <c r="J25" s="88">
        <f t="shared" si="1"/>
        <v>295467.25</v>
      </c>
      <c r="K25" s="45">
        <f t="shared" si="2"/>
        <v>3</v>
      </c>
      <c r="L25" s="46">
        <v>5</v>
      </c>
      <c r="M25" s="46">
        <v>0</v>
      </c>
      <c r="N25">
        <v>8</v>
      </c>
    </row>
    <row r="26" spans="1:14" x14ac:dyDescent="0.2">
      <c r="A26" t="s">
        <v>60</v>
      </c>
      <c r="B26" t="s">
        <v>61</v>
      </c>
      <c r="C26" s="43">
        <v>468483</v>
      </c>
      <c r="D26" s="8">
        <v>495687</v>
      </c>
      <c r="E26" s="44">
        <f t="shared" si="0"/>
        <v>21969</v>
      </c>
      <c r="F26" s="8">
        <v>986139</v>
      </c>
      <c r="G26" s="43">
        <v>0</v>
      </c>
      <c r="H26" s="91">
        <v>0</v>
      </c>
      <c r="I26" s="91">
        <v>0</v>
      </c>
      <c r="J26" s="88">
        <f t="shared" si="1"/>
        <v>197227.8</v>
      </c>
      <c r="K26" s="45">
        <f t="shared" si="2"/>
        <v>2</v>
      </c>
      <c r="L26" s="46">
        <v>3</v>
      </c>
      <c r="M26" s="46">
        <v>0</v>
      </c>
      <c r="N26">
        <v>5</v>
      </c>
    </row>
    <row r="27" spans="1:14" x14ac:dyDescent="0.2">
      <c r="A27" t="s">
        <v>62</v>
      </c>
      <c r="B27" t="s">
        <v>63</v>
      </c>
      <c r="C27" s="43">
        <v>1135724</v>
      </c>
      <c r="D27" s="8">
        <v>1136020</v>
      </c>
      <c r="E27" s="44">
        <f t="shared" si="0"/>
        <v>54044</v>
      </c>
      <c r="F27" s="8">
        <v>2325788</v>
      </c>
      <c r="G27" s="43">
        <v>0</v>
      </c>
      <c r="H27" s="91">
        <v>0</v>
      </c>
      <c r="I27" s="91">
        <v>0</v>
      </c>
      <c r="J27" s="88">
        <f t="shared" si="1"/>
        <v>258420.88888888888</v>
      </c>
      <c r="K27" s="45">
        <f t="shared" si="2"/>
        <v>5</v>
      </c>
      <c r="L27" s="46">
        <v>4</v>
      </c>
      <c r="M27" s="46">
        <v>0</v>
      </c>
      <c r="N27">
        <v>9</v>
      </c>
    </row>
    <row r="28" spans="1:14" x14ac:dyDescent="0.2">
      <c r="A28" t="s">
        <v>64</v>
      </c>
      <c r="B28" t="s">
        <v>65</v>
      </c>
      <c r="C28" s="43">
        <v>211418</v>
      </c>
      <c r="D28" s="8">
        <v>189971</v>
      </c>
      <c r="E28" s="44">
        <f t="shared" si="0"/>
        <v>9132</v>
      </c>
      <c r="F28" s="8">
        <v>410521</v>
      </c>
      <c r="G28" s="43">
        <v>0</v>
      </c>
      <c r="H28" s="91">
        <v>0</v>
      </c>
      <c r="I28" s="91">
        <v>0</v>
      </c>
      <c r="J28" s="88">
        <f t="shared" si="1"/>
        <v>410521</v>
      </c>
      <c r="K28" s="45">
        <f t="shared" si="2"/>
        <v>1</v>
      </c>
      <c r="L28" s="46">
        <v>0</v>
      </c>
      <c r="M28" s="46">
        <v>0</v>
      </c>
      <c r="N28">
        <v>1</v>
      </c>
    </row>
    <row r="29" spans="1:14" x14ac:dyDescent="0.2">
      <c r="A29" t="s">
        <v>66</v>
      </c>
      <c r="B29" t="s">
        <v>67</v>
      </c>
      <c r="C29" s="43">
        <v>486513</v>
      </c>
      <c r="D29" s="8">
        <v>178071</v>
      </c>
      <c r="E29" s="44">
        <f t="shared" si="0"/>
        <v>18487</v>
      </c>
      <c r="F29" s="8">
        <v>683071</v>
      </c>
      <c r="G29" s="43">
        <v>0</v>
      </c>
      <c r="H29" s="91">
        <v>0</v>
      </c>
      <c r="I29" s="91">
        <v>0</v>
      </c>
      <c r="J29" s="88">
        <f t="shared" si="1"/>
        <v>227690.33333333334</v>
      </c>
      <c r="K29" s="45">
        <f t="shared" si="2"/>
        <v>3</v>
      </c>
      <c r="L29" s="46">
        <v>0</v>
      </c>
      <c r="M29" s="46">
        <v>0</v>
      </c>
      <c r="N29">
        <v>3</v>
      </c>
    </row>
    <row r="30" spans="1:14" x14ac:dyDescent="0.2">
      <c r="A30" t="s">
        <v>68</v>
      </c>
      <c r="B30" t="s">
        <v>69</v>
      </c>
      <c r="C30" s="43">
        <v>330884</v>
      </c>
      <c r="D30" s="8">
        <v>224848</v>
      </c>
      <c r="E30" s="44">
        <f t="shared" si="0"/>
        <v>30921</v>
      </c>
      <c r="F30" s="8">
        <v>586653</v>
      </c>
      <c r="G30" s="43">
        <v>0</v>
      </c>
      <c r="H30" s="91">
        <v>0</v>
      </c>
      <c r="I30" s="91">
        <v>0</v>
      </c>
      <c r="J30" s="88">
        <f t="shared" si="1"/>
        <v>293326.5</v>
      </c>
      <c r="K30" s="45">
        <f t="shared" si="2"/>
        <v>1</v>
      </c>
      <c r="L30" s="46">
        <v>1</v>
      </c>
      <c r="M30" s="46">
        <v>0</v>
      </c>
      <c r="N30">
        <v>2</v>
      </c>
    </row>
    <row r="31" spans="1:14" x14ac:dyDescent="0.2">
      <c r="A31" t="s">
        <v>70</v>
      </c>
      <c r="B31" t="s">
        <v>71</v>
      </c>
      <c r="C31" s="43">
        <v>303190</v>
      </c>
      <c r="D31" s="8">
        <v>238754</v>
      </c>
      <c r="E31" s="44">
        <f t="shared" si="0"/>
        <v>14105</v>
      </c>
      <c r="F31" s="8">
        <v>556049</v>
      </c>
      <c r="G31" s="43">
        <v>0</v>
      </c>
      <c r="H31" s="91">
        <v>0</v>
      </c>
      <c r="I31" s="91">
        <v>0</v>
      </c>
      <c r="J31" s="88">
        <f t="shared" si="1"/>
        <v>278024.5</v>
      </c>
      <c r="K31" s="45">
        <f t="shared" si="2"/>
        <v>2</v>
      </c>
      <c r="L31" s="46">
        <v>0</v>
      </c>
      <c r="M31" s="46">
        <v>0</v>
      </c>
      <c r="N31">
        <v>2</v>
      </c>
    </row>
    <row r="32" spans="1:14" x14ac:dyDescent="0.2">
      <c r="A32" t="s">
        <v>72</v>
      </c>
      <c r="B32" t="s">
        <v>73</v>
      </c>
      <c r="C32" s="43">
        <v>1384170</v>
      </c>
      <c r="D32" s="8">
        <v>1532240</v>
      </c>
      <c r="E32" s="44">
        <f t="shared" si="0"/>
        <v>71823</v>
      </c>
      <c r="F32" s="8">
        <v>2988233</v>
      </c>
      <c r="G32" s="43">
        <v>0</v>
      </c>
      <c r="H32" s="91">
        <v>0</v>
      </c>
      <c r="I32" s="91">
        <v>0</v>
      </c>
      <c r="J32" s="88">
        <f t="shared" si="1"/>
        <v>229864.07692307694</v>
      </c>
      <c r="K32" s="45">
        <f t="shared" si="2"/>
        <v>6</v>
      </c>
      <c r="L32" s="46">
        <v>7</v>
      </c>
      <c r="M32" s="46">
        <v>0</v>
      </c>
      <c r="N32">
        <v>13</v>
      </c>
    </row>
    <row r="33" spans="1:14" x14ac:dyDescent="0.2">
      <c r="A33" t="s">
        <v>74</v>
      </c>
      <c r="B33" t="s">
        <v>75</v>
      </c>
      <c r="C33" s="43">
        <v>274017</v>
      </c>
      <c r="D33" s="8">
        <v>299841</v>
      </c>
      <c r="E33" s="44">
        <f t="shared" si="0"/>
        <v>13656</v>
      </c>
      <c r="F33" s="8">
        <v>587514</v>
      </c>
      <c r="G33" s="43">
        <v>0</v>
      </c>
      <c r="H33" s="91">
        <v>0</v>
      </c>
      <c r="I33" s="91">
        <v>0</v>
      </c>
      <c r="J33" s="88">
        <f t="shared" si="1"/>
        <v>195838</v>
      </c>
      <c r="K33" s="45">
        <f t="shared" si="2"/>
        <v>2</v>
      </c>
      <c r="L33" s="46">
        <v>1</v>
      </c>
      <c r="M33" s="46">
        <v>0</v>
      </c>
      <c r="N33">
        <v>3</v>
      </c>
    </row>
    <row r="34" spans="1:14" x14ac:dyDescent="0.2">
      <c r="A34" t="s">
        <v>76</v>
      </c>
      <c r="B34" t="s">
        <v>77</v>
      </c>
      <c r="C34" s="43">
        <v>2235461</v>
      </c>
      <c r="D34" s="8">
        <v>3051701</v>
      </c>
      <c r="E34" s="44">
        <f t="shared" si="0"/>
        <v>1661514</v>
      </c>
      <c r="F34" s="8">
        <v>6948676</v>
      </c>
      <c r="G34" s="43">
        <v>175622</v>
      </c>
      <c r="H34" s="91">
        <v>0</v>
      </c>
      <c r="I34" s="91">
        <v>1</v>
      </c>
      <c r="J34" s="88">
        <f t="shared" si="1"/>
        <v>225768.46666666667</v>
      </c>
      <c r="K34" s="45">
        <f t="shared" si="2"/>
        <v>12</v>
      </c>
      <c r="L34" s="46">
        <v>19</v>
      </c>
      <c r="M34" s="46">
        <v>0</v>
      </c>
      <c r="N34">
        <v>31</v>
      </c>
    </row>
    <row r="35" spans="1:14" x14ac:dyDescent="0.2">
      <c r="A35" t="s">
        <v>78</v>
      </c>
      <c r="B35" s="6" t="s">
        <v>79</v>
      </c>
      <c r="C35" s="43">
        <v>1514806</v>
      </c>
      <c r="D35" s="8">
        <v>1193600</v>
      </c>
      <c r="E35" s="44">
        <f t="shared" si="0"/>
        <v>71394</v>
      </c>
      <c r="F35" s="8">
        <v>2779800</v>
      </c>
      <c r="G35" s="43">
        <v>400940</v>
      </c>
      <c r="H35" s="91">
        <v>2</v>
      </c>
      <c r="I35" s="91">
        <v>0</v>
      </c>
      <c r="J35" s="88">
        <f t="shared" ref="J35:J52" si="3">(F35-G35)/(N35-SUM(H35:I35))</f>
        <v>237886</v>
      </c>
      <c r="K35" s="45">
        <f t="shared" ref="K35:K51" si="4">N35-L35-M35</f>
        <v>7</v>
      </c>
      <c r="L35" s="46">
        <v>5</v>
      </c>
      <c r="M35" s="46">
        <v>0</v>
      </c>
      <c r="N35">
        <v>12</v>
      </c>
    </row>
    <row r="36" spans="1:14" x14ac:dyDescent="0.2">
      <c r="A36" t="s">
        <v>80</v>
      </c>
      <c r="B36" t="s">
        <v>81</v>
      </c>
      <c r="C36" s="43">
        <v>127251</v>
      </c>
      <c r="D36" s="8">
        <v>151173</v>
      </c>
      <c r="E36" s="44">
        <f t="shared" si="0"/>
        <v>7234</v>
      </c>
      <c r="F36" s="8">
        <v>285658</v>
      </c>
      <c r="G36" s="43">
        <v>0</v>
      </c>
      <c r="H36" s="91">
        <v>0</v>
      </c>
      <c r="I36" s="91">
        <v>0</v>
      </c>
      <c r="J36" s="88">
        <f t="shared" si="3"/>
        <v>285658</v>
      </c>
      <c r="K36" s="45">
        <f t="shared" si="4"/>
        <v>0</v>
      </c>
      <c r="L36" s="46">
        <v>1</v>
      </c>
      <c r="M36" s="46">
        <v>0</v>
      </c>
      <c r="N36">
        <v>1</v>
      </c>
    </row>
    <row r="37" spans="1:14" x14ac:dyDescent="0.2">
      <c r="A37" t="s">
        <v>82</v>
      </c>
      <c r="B37" s="6" t="s">
        <v>83</v>
      </c>
      <c r="C37" s="43">
        <v>2235463</v>
      </c>
      <c r="D37" s="8">
        <v>2098854</v>
      </c>
      <c r="E37" s="44">
        <f t="shared" si="0"/>
        <v>250721</v>
      </c>
      <c r="F37" s="8">
        <v>4585038</v>
      </c>
      <c r="G37" s="43">
        <v>214247</v>
      </c>
      <c r="H37" s="91">
        <v>0</v>
      </c>
      <c r="I37" s="91">
        <v>1</v>
      </c>
      <c r="J37" s="88">
        <f t="shared" si="3"/>
        <v>242821.72222222222</v>
      </c>
      <c r="K37" s="45">
        <f t="shared" si="4"/>
        <v>11</v>
      </c>
      <c r="L37" s="46">
        <v>8</v>
      </c>
      <c r="M37" s="46">
        <v>0</v>
      </c>
      <c r="N37">
        <v>19</v>
      </c>
    </row>
    <row r="38" spans="1:14" x14ac:dyDescent="0.2">
      <c r="A38" t="s">
        <v>84</v>
      </c>
      <c r="B38" t="s">
        <v>85</v>
      </c>
      <c r="C38" s="43">
        <v>701820</v>
      </c>
      <c r="D38" s="8">
        <v>336955</v>
      </c>
      <c r="E38" s="44">
        <f t="shared" si="0"/>
        <v>48740</v>
      </c>
      <c r="F38" s="8">
        <v>1087515</v>
      </c>
      <c r="G38" s="43">
        <v>159216</v>
      </c>
      <c r="H38" s="91">
        <v>1</v>
      </c>
      <c r="I38" s="91">
        <v>0</v>
      </c>
      <c r="J38" s="88">
        <f t="shared" si="3"/>
        <v>185659.8</v>
      </c>
      <c r="K38" s="45">
        <f t="shared" si="4"/>
        <v>5</v>
      </c>
      <c r="L38" s="46">
        <v>1</v>
      </c>
      <c r="M38" s="46">
        <v>0</v>
      </c>
      <c r="N38">
        <v>6</v>
      </c>
    </row>
    <row r="39" spans="1:14" x14ac:dyDescent="0.2">
      <c r="A39" t="s">
        <v>86</v>
      </c>
      <c r="B39" t="s">
        <v>87</v>
      </c>
      <c r="C39" s="43">
        <v>607098</v>
      </c>
      <c r="D39" s="8">
        <v>790365</v>
      </c>
      <c r="E39" s="44">
        <f t="shared" si="0"/>
        <v>42539</v>
      </c>
      <c r="F39" s="8">
        <v>1440002</v>
      </c>
      <c r="G39" s="43">
        <v>0</v>
      </c>
      <c r="H39" s="91">
        <v>0</v>
      </c>
      <c r="I39" s="91">
        <v>0</v>
      </c>
      <c r="J39" s="88">
        <f t="shared" si="3"/>
        <v>288000.40000000002</v>
      </c>
      <c r="K39" s="45">
        <f t="shared" si="4"/>
        <v>1</v>
      </c>
      <c r="L39" s="46">
        <v>4</v>
      </c>
      <c r="M39" s="46">
        <v>0</v>
      </c>
      <c r="N39">
        <v>5</v>
      </c>
    </row>
    <row r="40" spans="1:14" x14ac:dyDescent="0.2">
      <c r="A40" t="s">
        <v>88</v>
      </c>
      <c r="B40" s="6" t="s">
        <v>89</v>
      </c>
      <c r="C40" s="43">
        <v>2229057</v>
      </c>
      <c r="D40" s="8">
        <v>2279227</v>
      </c>
      <c r="E40" s="44">
        <f t="shared" si="0"/>
        <v>43726</v>
      </c>
      <c r="F40" s="8">
        <v>4552010</v>
      </c>
      <c r="G40" s="43">
        <v>688075</v>
      </c>
      <c r="H40" s="91">
        <v>2</v>
      </c>
      <c r="I40" s="91">
        <v>2</v>
      </c>
      <c r="J40" s="88">
        <f t="shared" si="3"/>
        <v>227290.29411764705</v>
      </c>
      <c r="K40" s="45">
        <f t="shared" si="4"/>
        <v>11</v>
      </c>
      <c r="L40" s="46">
        <v>10</v>
      </c>
      <c r="M40" s="46">
        <v>0</v>
      </c>
      <c r="N40">
        <v>21</v>
      </c>
    </row>
    <row r="41" spans="1:14" x14ac:dyDescent="0.2">
      <c r="A41" t="s">
        <v>90</v>
      </c>
      <c r="B41" t="s">
        <v>91</v>
      </c>
      <c r="C41" s="43">
        <v>89454</v>
      </c>
      <c r="D41" s="8">
        <v>247247</v>
      </c>
      <c r="E41" s="44">
        <f t="shared" si="0"/>
        <v>47571</v>
      </c>
      <c r="F41" s="8">
        <v>384272</v>
      </c>
      <c r="G41" s="43">
        <v>0</v>
      </c>
      <c r="H41" s="91">
        <v>0</v>
      </c>
      <c r="I41" s="91">
        <v>0</v>
      </c>
      <c r="J41" s="88">
        <f t="shared" si="3"/>
        <v>192136</v>
      </c>
      <c r="K41" s="45">
        <f t="shared" si="4"/>
        <v>0</v>
      </c>
      <c r="L41" s="46">
        <v>2</v>
      </c>
      <c r="M41" s="46">
        <v>0</v>
      </c>
      <c r="N41">
        <v>2</v>
      </c>
    </row>
    <row r="42" spans="1:14" x14ac:dyDescent="0.2">
      <c r="A42" t="s">
        <v>92</v>
      </c>
      <c r="B42" t="s">
        <v>93</v>
      </c>
      <c r="C42" s="43">
        <v>729803</v>
      </c>
      <c r="D42" s="8">
        <v>523141</v>
      </c>
      <c r="E42" s="44">
        <f t="shared" si="0"/>
        <v>68368</v>
      </c>
      <c r="F42" s="8">
        <v>1321312</v>
      </c>
      <c r="G42" s="43">
        <v>189051</v>
      </c>
      <c r="H42" s="91">
        <v>1</v>
      </c>
      <c r="I42" s="91">
        <v>0</v>
      </c>
      <c r="J42" s="88">
        <f t="shared" si="3"/>
        <v>226452.2</v>
      </c>
      <c r="K42" s="45">
        <f t="shared" si="4"/>
        <v>4</v>
      </c>
      <c r="L42" s="46">
        <v>2</v>
      </c>
      <c r="M42" s="46">
        <v>0</v>
      </c>
      <c r="N42">
        <v>6</v>
      </c>
    </row>
    <row r="43" spans="1:14" x14ac:dyDescent="0.2">
      <c r="A43" t="s">
        <v>94</v>
      </c>
      <c r="B43" t="s">
        <v>95</v>
      </c>
      <c r="C43" s="43">
        <v>231083</v>
      </c>
      <c r="D43" s="8">
        <v>78321</v>
      </c>
      <c r="E43" s="44">
        <f t="shared" si="0"/>
        <v>5357</v>
      </c>
      <c r="F43" s="8">
        <v>314761</v>
      </c>
      <c r="G43" s="43">
        <v>0</v>
      </c>
      <c r="H43" s="91">
        <v>0</v>
      </c>
      <c r="I43" s="91">
        <v>0</v>
      </c>
      <c r="J43" s="88">
        <f t="shared" si="3"/>
        <v>314761</v>
      </c>
      <c r="K43" s="45">
        <f t="shared" si="4"/>
        <v>1</v>
      </c>
      <c r="L43" s="46">
        <v>0</v>
      </c>
      <c r="M43" s="46">
        <v>0</v>
      </c>
      <c r="N43">
        <v>1</v>
      </c>
    </row>
    <row r="44" spans="1:14" x14ac:dyDescent="0.2">
      <c r="A44" t="s">
        <v>96</v>
      </c>
      <c r="B44" t="s">
        <v>97</v>
      </c>
      <c r="C44" s="43">
        <v>991984</v>
      </c>
      <c r="D44" s="8">
        <v>819100</v>
      </c>
      <c r="E44" s="44">
        <f t="shared" si="0"/>
        <v>43294</v>
      </c>
      <c r="F44" s="8">
        <v>1854378</v>
      </c>
      <c r="G44" s="43">
        <v>510667</v>
      </c>
      <c r="H44" s="91">
        <v>2</v>
      </c>
      <c r="I44" s="91">
        <v>1</v>
      </c>
      <c r="J44" s="88">
        <f t="shared" si="3"/>
        <v>223951.83333333334</v>
      </c>
      <c r="K44" s="45">
        <f t="shared" si="4"/>
        <v>5</v>
      </c>
      <c r="L44" s="46">
        <v>4</v>
      </c>
      <c r="M44" s="46">
        <v>0</v>
      </c>
      <c r="N44">
        <v>9</v>
      </c>
    </row>
    <row r="45" spans="1:14" x14ac:dyDescent="0.2">
      <c r="A45" s="6" t="s">
        <v>98</v>
      </c>
      <c r="B45" s="6" t="s">
        <v>99</v>
      </c>
      <c r="C45" s="43">
        <v>2932411</v>
      </c>
      <c r="D45" s="8">
        <v>2799051</v>
      </c>
      <c r="E45" s="44">
        <f t="shared" si="0"/>
        <v>254301</v>
      </c>
      <c r="F45" s="8">
        <v>5985763</v>
      </c>
      <c r="G45" s="43">
        <v>1613759</v>
      </c>
      <c r="H45" s="91">
        <v>3</v>
      </c>
      <c r="I45" s="91">
        <v>6</v>
      </c>
      <c r="J45" s="88">
        <f t="shared" si="3"/>
        <v>208190.66666666666</v>
      </c>
      <c r="K45" s="45">
        <f t="shared" si="4"/>
        <v>13</v>
      </c>
      <c r="L45" s="46">
        <v>17</v>
      </c>
      <c r="M45" s="46">
        <v>0</v>
      </c>
      <c r="N45">
        <v>30</v>
      </c>
    </row>
    <row r="46" spans="1:14" x14ac:dyDescent="0.2">
      <c r="A46" t="s">
        <v>100</v>
      </c>
      <c r="B46" t="s">
        <v>101</v>
      </c>
      <c r="C46" s="43">
        <v>426648</v>
      </c>
      <c r="D46" s="8">
        <v>304797</v>
      </c>
      <c r="E46" s="44">
        <f t="shared" si="0"/>
        <v>27309</v>
      </c>
      <c r="F46" s="8">
        <v>758754</v>
      </c>
      <c r="G46" s="43">
        <v>0</v>
      </c>
      <c r="H46" s="91">
        <v>0</v>
      </c>
      <c r="I46" s="91">
        <v>0</v>
      </c>
      <c r="J46" s="88">
        <f t="shared" si="3"/>
        <v>252918</v>
      </c>
      <c r="K46" s="45">
        <f t="shared" si="4"/>
        <v>2</v>
      </c>
      <c r="L46" s="46">
        <v>1</v>
      </c>
      <c r="M46" s="46">
        <v>0</v>
      </c>
      <c r="N46">
        <v>3</v>
      </c>
    </row>
    <row r="47" spans="1:14" x14ac:dyDescent="0.2">
      <c r="A47" t="s">
        <v>102</v>
      </c>
      <c r="B47" t="s">
        <v>103</v>
      </c>
      <c r="C47" s="43">
        <v>51977</v>
      </c>
      <c r="D47" s="8">
        <v>14918</v>
      </c>
      <c r="E47" s="44">
        <f t="shared" si="0"/>
        <v>216471</v>
      </c>
      <c r="F47" s="8">
        <v>283366</v>
      </c>
      <c r="G47" s="43">
        <v>0</v>
      </c>
      <c r="H47" s="91">
        <v>0</v>
      </c>
      <c r="I47" s="91">
        <v>0</v>
      </c>
      <c r="J47" s="88">
        <f t="shared" si="3"/>
        <v>283366</v>
      </c>
      <c r="K47" s="45">
        <f t="shared" si="4"/>
        <v>0</v>
      </c>
      <c r="L47" s="46">
        <v>0</v>
      </c>
      <c r="M47" s="46">
        <v>1</v>
      </c>
      <c r="N47">
        <v>1</v>
      </c>
    </row>
    <row r="48" spans="1:14" x14ac:dyDescent="0.2">
      <c r="A48" s="6" t="s">
        <v>104</v>
      </c>
      <c r="B48" s="6" t="s">
        <v>105</v>
      </c>
      <c r="C48" s="43">
        <v>1131999</v>
      </c>
      <c r="D48" s="8">
        <v>1060484</v>
      </c>
      <c r="E48" s="44">
        <f t="shared" si="0"/>
        <v>229246</v>
      </c>
      <c r="F48" s="8">
        <v>2421729</v>
      </c>
      <c r="G48" s="43">
        <v>770768</v>
      </c>
      <c r="H48" s="91">
        <v>2</v>
      </c>
      <c r="I48" s="91">
        <v>2</v>
      </c>
      <c r="J48" s="88">
        <f t="shared" si="3"/>
        <v>235851.57142857142</v>
      </c>
      <c r="K48" s="45">
        <f t="shared" si="4"/>
        <v>6</v>
      </c>
      <c r="L48" s="46">
        <v>4</v>
      </c>
      <c r="M48" s="46">
        <v>1</v>
      </c>
      <c r="N48">
        <v>11</v>
      </c>
    </row>
    <row r="49" spans="1:15" x14ac:dyDescent="0.2">
      <c r="A49" t="s">
        <v>106</v>
      </c>
      <c r="B49" t="s">
        <v>107</v>
      </c>
      <c r="C49" s="43">
        <v>997877</v>
      </c>
      <c r="D49" s="8">
        <v>1245872</v>
      </c>
      <c r="E49" s="44">
        <f t="shared" si="0"/>
        <v>138662</v>
      </c>
      <c r="F49" s="8">
        <v>2382411</v>
      </c>
      <c r="G49" s="43">
        <v>265809</v>
      </c>
      <c r="H49" s="91">
        <v>0</v>
      </c>
      <c r="I49" s="91">
        <v>1</v>
      </c>
      <c r="J49" s="88">
        <f t="shared" si="3"/>
        <v>264575.25</v>
      </c>
      <c r="K49" s="45">
        <f t="shared" si="4"/>
        <v>3</v>
      </c>
      <c r="L49" s="46">
        <v>6</v>
      </c>
      <c r="M49" s="46">
        <v>0</v>
      </c>
      <c r="N49">
        <v>9</v>
      </c>
    </row>
    <row r="50" spans="1:15" x14ac:dyDescent="0.2">
      <c r="A50" t="s">
        <v>108</v>
      </c>
      <c r="B50" t="s">
        <v>109</v>
      </c>
      <c r="C50" s="43">
        <v>108769</v>
      </c>
      <c r="D50" s="8">
        <v>420784</v>
      </c>
      <c r="E50" s="44">
        <f t="shared" si="0"/>
        <v>50319</v>
      </c>
      <c r="F50" s="8">
        <v>579872</v>
      </c>
      <c r="G50" s="43">
        <v>355557</v>
      </c>
      <c r="H50" s="91">
        <v>0</v>
      </c>
      <c r="I50" s="91">
        <v>2</v>
      </c>
      <c r="J50" s="88">
        <f t="shared" si="3"/>
        <v>224315</v>
      </c>
      <c r="K50" s="45">
        <f t="shared" si="4"/>
        <v>1</v>
      </c>
      <c r="L50" s="46">
        <v>2</v>
      </c>
      <c r="M50" s="46">
        <v>0</v>
      </c>
      <c r="N50">
        <v>3</v>
      </c>
    </row>
    <row r="51" spans="1:15" x14ac:dyDescent="0.2">
      <c r="A51" t="s">
        <v>110</v>
      </c>
      <c r="B51" s="6" t="s">
        <v>111</v>
      </c>
      <c r="C51" s="43">
        <v>1311447</v>
      </c>
      <c r="D51" s="8">
        <v>1187866</v>
      </c>
      <c r="E51" s="44">
        <f t="shared" si="0"/>
        <v>7001</v>
      </c>
      <c r="F51" s="8">
        <v>2506314</v>
      </c>
      <c r="G51" s="43">
        <v>0</v>
      </c>
      <c r="H51" s="91">
        <v>0</v>
      </c>
      <c r="I51" s="91">
        <v>0</v>
      </c>
      <c r="J51" s="88">
        <f t="shared" si="3"/>
        <v>278479.33333333331</v>
      </c>
      <c r="K51" s="45">
        <f t="shared" si="4"/>
        <v>4</v>
      </c>
      <c r="L51" s="46">
        <v>5</v>
      </c>
      <c r="M51" s="46">
        <v>0</v>
      </c>
      <c r="N51">
        <v>9</v>
      </c>
    </row>
    <row r="52" spans="1:15" x14ac:dyDescent="0.2">
      <c r="A52" t="s">
        <v>112</v>
      </c>
      <c r="B52" t="s">
        <v>113</v>
      </c>
      <c r="C52" s="43">
        <v>141848</v>
      </c>
      <c r="D52" s="8">
        <v>60638</v>
      </c>
      <c r="E52" s="44">
        <f t="shared" si="0"/>
        <v>9826</v>
      </c>
      <c r="F52" s="8">
        <v>212312</v>
      </c>
      <c r="G52" s="43">
        <v>0</v>
      </c>
      <c r="H52" s="91">
        <v>0</v>
      </c>
      <c r="I52" s="91">
        <v>0</v>
      </c>
      <c r="J52" s="88">
        <f t="shared" si="3"/>
        <v>212312</v>
      </c>
      <c r="K52" s="45">
        <f t="shared" ref="K52" si="5">N52-L52-M52</f>
        <v>1</v>
      </c>
      <c r="L52" s="46">
        <v>0</v>
      </c>
      <c r="M52" s="46">
        <v>0</v>
      </c>
      <c r="N52">
        <v>1</v>
      </c>
    </row>
    <row r="53" spans="1:15" x14ac:dyDescent="0.2">
      <c r="E53" s="26"/>
    </row>
    <row r="54" spans="1:15" s="37" customFormat="1" x14ac:dyDescent="0.2">
      <c r="A54" s="31" t="s">
        <v>114</v>
      </c>
      <c r="B54" s="31"/>
      <c r="C54" s="32">
        <f>SUM(C3:C52)</f>
        <v>46750175</v>
      </c>
      <c r="D54" s="33">
        <f t="shared" ref="D54:F54" si="6">SUM(D3:D52)</f>
        <v>46411559</v>
      </c>
      <c r="E54" s="34">
        <f t="shared" si="6"/>
        <v>5638229</v>
      </c>
      <c r="F54" s="33">
        <f t="shared" si="6"/>
        <v>98799963</v>
      </c>
      <c r="G54" s="32">
        <f>SUM(G3:G52)</f>
        <v>11297389</v>
      </c>
      <c r="H54" s="33">
        <f t="shared" ref="H54:I54" si="7">SUM(H3:H52)</f>
        <v>31</v>
      </c>
      <c r="I54" s="33">
        <f t="shared" si="7"/>
        <v>31</v>
      </c>
      <c r="J54" s="86" t="s">
        <v>3</v>
      </c>
      <c r="K54" s="35">
        <f>SUM(K3:K52)</f>
        <v>221</v>
      </c>
      <c r="L54" s="36">
        <f t="shared" ref="L54:M54" si="8">SUM(L3:L52)</f>
        <v>212</v>
      </c>
      <c r="M54" s="36">
        <f t="shared" si="8"/>
        <v>2</v>
      </c>
      <c r="N54" s="36">
        <f>SUM(N3:N52)</f>
        <v>435</v>
      </c>
      <c r="O54" s="35"/>
    </row>
    <row r="58" spans="1:15" x14ac:dyDescent="0.2">
      <c r="A58" s="38" t="s">
        <v>115</v>
      </c>
      <c r="B58" s="38"/>
      <c r="C58" s="39">
        <v>46750175</v>
      </c>
      <c r="D58" s="40">
        <v>46411559</v>
      </c>
      <c r="E58" s="40"/>
      <c r="F58" s="40">
        <v>98799963</v>
      </c>
      <c r="G58" s="39"/>
      <c r="H58" s="40"/>
      <c r="I58" s="40"/>
      <c r="J58" s="87"/>
      <c r="K58" s="41">
        <v>221</v>
      </c>
      <c r="L58" s="38">
        <v>212</v>
      </c>
      <c r="M58" s="42">
        <v>2</v>
      </c>
      <c r="N58" s="38">
        <v>435</v>
      </c>
      <c r="O58" s="41"/>
    </row>
    <row r="59" spans="1:15" x14ac:dyDescent="0.2">
      <c r="A59" t="s">
        <v>116</v>
      </c>
      <c r="C59" s="25">
        <f>C54-C58</f>
        <v>0</v>
      </c>
      <c r="D59" s="3">
        <f t="shared" ref="D59:F59" si="9">D54-D58</f>
        <v>0</v>
      </c>
      <c r="E59" s="3" t="s">
        <v>3</v>
      </c>
      <c r="F59" s="3">
        <f t="shared" si="9"/>
        <v>0</v>
      </c>
      <c r="K59" s="28">
        <f>K54-K58</f>
        <v>0</v>
      </c>
      <c r="L59">
        <f>L54-L58</f>
        <v>0</v>
      </c>
      <c r="M59" s="27">
        <f>M54-M58</f>
        <v>0</v>
      </c>
      <c r="N59">
        <f>N54-N58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xSplit="2" ySplit="2" topLeftCell="C73" activePane="bottomRight" state="frozen"/>
      <selection pane="topRight" activeCell="C1" sqref="C1"/>
      <selection pane="bottomLeft" activeCell="A3" sqref="A3"/>
      <selection pane="bottomRight" activeCell="K96" sqref="K9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8"/>
    <col min="6" max="6" width="10.83203125" style="79"/>
    <col min="7" max="7" width="10.83203125" style="3"/>
    <col min="8" max="8" width="10.83203125" style="28"/>
    <col min="11" max="11" width="52.33203125" style="28" bestFit="1" customWidth="1"/>
  </cols>
  <sheetData>
    <row r="1" spans="1:11" x14ac:dyDescent="0.2">
      <c r="A1" s="47"/>
      <c r="B1" s="47" t="s">
        <v>3</v>
      </c>
      <c r="C1" s="48"/>
      <c r="D1" s="49"/>
      <c r="E1" s="50" t="s">
        <v>117</v>
      </c>
      <c r="F1" s="51"/>
      <c r="G1" s="52"/>
      <c r="H1" s="53"/>
      <c r="I1" s="54" t="s">
        <v>118</v>
      </c>
      <c r="J1" s="55"/>
      <c r="K1" s="53"/>
    </row>
    <row r="2" spans="1:11" x14ac:dyDescent="0.2">
      <c r="A2" s="56" t="s">
        <v>7</v>
      </c>
      <c r="B2" s="56" t="s">
        <v>8</v>
      </c>
      <c r="C2" s="48" t="s">
        <v>119</v>
      </c>
      <c r="D2" s="48" t="s">
        <v>120</v>
      </c>
      <c r="E2" s="47" t="s">
        <v>121</v>
      </c>
      <c r="F2" s="57" t="s">
        <v>122</v>
      </c>
      <c r="G2" s="58" t="s">
        <v>123</v>
      </c>
      <c r="H2" s="48" t="s">
        <v>124</v>
      </c>
      <c r="I2" s="47" t="s">
        <v>125</v>
      </c>
      <c r="J2" s="47" t="s">
        <v>126</v>
      </c>
      <c r="K2" s="53" t="s">
        <v>13</v>
      </c>
    </row>
    <row r="3" spans="1:11" s="66" customFormat="1" x14ac:dyDescent="0.2">
      <c r="A3" s="59" t="s">
        <v>14</v>
      </c>
      <c r="B3" s="59" t="s">
        <v>15</v>
      </c>
      <c r="C3" s="60" t="s">
        <v>127</v>
      </c>
      <c r="D3" s="61">
        <v>151188</v>
      </c>
      <c r="E3" s="62">
        <v>0</v>
      </c>
      <c r="F3" s="63">
        <f t="shared" ref="F3:F94" si="0">G3-SUM(D3:E3)</f>
        <v>14481</v>
      </c>
      <c r="G3" s="62">
        <v>165669</v>
      </c>
      <c r="H3" s="64">
        <v>1</v>
      </c>
      <c r="I3" s="65">
        <v>0</v>
      </c>
      <c r="J3" s="65">
        <v>0</v>
      </c>
      <c r="K3" s="30"/>
    </row>
    <row r="4" spans="1:11" s="66" customFormat="1" x14ac:dyDescent="0.2">
      <c r="A4" s="59" t="s">
        <v>14</v>
      </c>
      <c r="B4" s="59" t="s">
        <v>15</v>
      </c>
      <c r="C4" s="60" t="s">
        <v>142</v>
      </c>
      <c r="D4" s="61">
        <v>147317</v>
      </c>
      <c r="E4" s="62">
        <v>0</v>
      </c>
      <c r="F4" s="63">
        <f t="shared" ref="F4:F6" si="1">G4-SUM(D4:E4)</f>
        <v>22202</v>
      </c>
      <c r="G4" s="62">
        <v>169519</v>
      </c>
      <c r="H4" s="64">
        <v>1</v>
      </c>
      <c r="I4" s="65">
        <v>0</v>
      </c>
      <c r="J4" s="65">
        <v>0</v>
      </c>
      <c r="K4" s="30"/>
    </row>
    <row r="5" spans="1:11" s="66" customFormat="1" x14ac:dyDescent="0.2">
      <c r="A5" s="59" t="s">
        <v>14</v>
      </c>
      <c r="B5" s="59" t="s">
        <v>15</v>
      </c>
      <c r="C5" s="60" t="s">
        <v>136</v>
      </c>
      <c r="D5" s="61">
        <v>0</v>
      </c>
      <c r="E5" s="62">
        <v>186059</v>
      </c>
      <c r="F5" s="63">
        <f t="shared" si="1"/>
        <v>23455</v>
      </c>
      <c r="G5" s="62">
        <v>209514</v>
      </c>
      <c r="H5" s="64">
        <v>0</v>
      </c>
      <c r="I5" s="65">
        <v>1</v>
      </c>
      <c r="J5" s="65">
        <v>0</v>
      </c>
      <c r="K5" s="30"/>
    </row>
    <row r="6" spans="1:11" s="66" customFormat="1" x14ac:dyDescent="0.2">
      <c r="A6" s="59" t="s">
        <v>14</v>
      </c>
      <c r="B6" s="59" t="s">
        <v>15</v>
      </c>
      <c r="C6" s="60" t="s">
        <v>129</v>
      </c>
      <c r="D6" s="61">
        <v>212751</v>
      </c>
      <c r="E6" s="62">
        <v>0</v>
      </c>
      <c r="F6" s="63">
        <f t="shared" si="1"/>
        <v>29166</v>
      </c>
      <c r="G6" s="62">
        <v>241917</v>
      </c>
      <c r="H6" s="64">
        <v>1</v>
      </c>
      <c r="I6" s="65">
        <v>0</v>
      </c>
      <c r="J6" s="65">
        <v>0</v>
      </c>
      <c r="K6" s="30"/>
    </row>
    <row r="7" spans="1:11" s="66" customFormat="1" x14ac:dyDescent="0.2">
      <c r="A7" s="59" t="s">
        <v>16</v>
      </c>
      <c r="B7" s="59" t="s">
        <v>17</v>
      </c>
      <c r="C7" s="60" t="s">
        <v>130</v>
      </c>
      <c r="D7" s="61">
        <v>0</v>
      </c>
      <c r="E7" s="62">
        <v>0</v>
      </c>
      <c r="F7" s="63">
        <f t="shared" si="0"/>
        <v>0</v>
      </c>
      <c r="G7" s="62">
        <v>0</v>
      </c>
      <c r="H7" s="64">
        <v>0</v>
      </c>
      <c r="I7" s="65">
        <v>0</v>
      </c>
      <c r="J7" s="65">
        <v>0</v>
      </c>
      <c r="K7" s="30"/>
    </row>
    <row r="8" spans="1:11" s="66" customFormat="1" x14ac:dyDescent="0.2">
      <c r="A8" s="59" t="s">
        <v>18</v>
      </c>
      <c r="B8" s="59" t="s">
        <v>19</v>
      </c>
      <c r="C8" s="60" t="s">
        <v>130</v>
      </c>
      <c r="D8" s="61">
        <v>0</v>
      </c>
      <c r="E8" s="62">
        <v>0</v>
      </c>
      <c r="F8" s="63">
        <f t="shared" si="0"/>
        <v>0</v>
      </c>
      <c r="G8" s="62">
        <v>0</v>
      </c>
      <c r="H8" s="64">
        <v>0</v>
      </c>
      <c r="I8" s="65">
        <v>0</v>
      </c>
      <c r="J8" s="65">
        <v>0</v>
      </c>
      <c r="K8" s="30"/>
    </row>
    <row r="9" spans="1:11" s="75" customFormat="1" x14ac:dyDescent="0.2">
      <c r="A9" s="67" t="s">
        <v>20</v>
      </c>
      <c r="B9" s="67" t="s">
        <v>21</v>
      </c>
      <c r="C9" s="68" t="s">
        <v>142</v>
      </c>
      <c r="D9" s="69" t="s">
        <v>3</v>
      </c>
      <c r="E9" s="70" t="s">
        <v>3</v>
      </c>
      <c r="F9" s="71" t="s">
        <v>3</v>
      </c>
      <c r="G9" s="70" t="s">
        <v>3</v>
      </c>
      <c r="H9" s="72">
        <v>1</v>
      </c>
      <c r="I9" s="73">
        <v>0</v>
      </c>
      <c r="J9" s="73">
        <v>0</v>
      </c>
      <c r="K9" s="74" t="s">
        <v>133</v>
      </c>
    </row>
    <row r="10" spans="1:11" s="66" customFormat="1" x14ac:dyDescent="0.2">
      <c r="A10" s="59" t="s">
        <v>22</v>
      </c>
      <c r="B10" s="59" t="s">
        <v>23</v>
      </c>
      <c r="C10" s="60" t="s">
        <v>143</v>
      </c>
      <c r="D10" s="61">
        <v>0</v>
      </c>
      <c r="E10" s="62">
        <v>96500</v>
      </c>
      <c r="F10" s="63">
        <f t="shared" si="0"/>
        <v>18281</v>
      </c>
      <c r="G10" s="62">
        <v>114781</v>
      </c>
      <c r="H10" s="64">
        <v>0</v>
      </c>
      <c r="I10" s="65">
        <v>1</v>
      </c>
      <c r="J10" s="65">
        <v>0</v>
      </c>
      <c r="K10" s="30"/>
    </row>
    <row r="11" spans="1:11" s="66" customFormat="1" x14ac:dyDescent="0.2">
      <c r="A11" s="59" t="s">
        <v>22</v>
      </c>
      <c r="B11" s="59" t="s">
        <v>23</v>
      </c>
      <c r="C11" s="60" t="s">
        <v>141</v>
      </c>
      <c r="D11" s="61">
        <v>0</v>
      </c>
      <c r="E11" s="62">
        <v>89600</v>
      </c>
      <c r="F11" s="63">
        <f t="shared" ref="F11:F13" si="2">G11-SUM(D11:E11)</f>
        <v>23314</v>
      </c>
      <c r="G11" s="62">
        <v>112914</v>
      </c>
      <c r="H11" s="64">
        <v>0</v>
      </c>
      <c r="I11" s="65">
        <v>1</v>
      </c>
      <c r="J11" s="65">
        <v>0</v>
      </c>
      <c r="K11" s="30"/>
    </row>
    <row r="12" spans="1:11" s="66" customFormat="1" x14ac:dyDescent="0.2">
      <c r="A12" s="59" t="s">
        <v>22</v>
      </c>
      <c r="B12" s="59" t="s">
        <v>23</v>
      </c>
      <c r="C12" s="60" t="s">
        <v>144</v>
      </c>
      <c r="D12" s="61">
        <v>151069</v>
      </c>
      <c r="E12" s="62">
        <v>0</v>
      </c>
      <c r="F12" s="63">
        <f t="shared" si="2"/>
        <v>37953</v>
      </c>
      <c r="G12" s="62">
        <v>189022</v>
      </c>
      <c r="H12" s="64">
        <v>1</v>
      </c>
      <c r="I12" s="65">
        <v>0</v>
      </c>
      <c r="J12" s="65">
        <v>0</v>
      </c>
      <c r="K12" s="30"/>
    </row>
    <row r="13" spans="1:11" s="66" customFormat="1" x14ac:dyDescent="0.2">
      <c r="A13" s="59" t="s">
        <v>22</v>
      </c>
      <c r="B13" s="59" t="s">
        <v>23</v>
      </c>
      <c r="C13" s="60" t="s">
        <v>145</v>
      </c>
      <c r="D13" s="61">
        <v>140201</v>
      </c>
      <c r="E13" s="62">
        <v>0</v>
      </c>
      <c r="F13" s="63">
        <f t="shared" si="2"/>
        <v>50131</v>
      </c>
      <c r="G13" s="62">
        <v>190332</v>
      </c>
      <c r="H13" s="64">
        <v>1</v>
      </c>
      <c r="I13" s="65">
        <v>0</v>
      </c>
      <c r="J13" s="65">
        <v>0</v>
      </c>
      <c r="K13" s="30"/>
    </row>
    <row r="14" spans="1:11" s="66" customFormat="1" x14ac:dyDescent="0.2">
      <c r="A14" s="59" t="s">
        <v>24</v>
      </c>
      <c r="B14" s="59" t="s">
        <v>25</v>
      </c>
      <c r="C14" s="60" t="s">
        <v>128</v>
      </c>
      <c r="D14" s="61">
        <v>209078</v>
      </c>
      <c r="E14" s="62">
        <v>0</v>
      </c>
      <c r="F14" s="63">
        <f t="shared" si="0"/>
        <v>53928</v>
      </c>
      <c r="G14" s="62">
        <v>263006</v>
      </c>
      <c r="H14" s="64">
        <v>1</v>
      </c>
      <c r="I14" s="65">
        <v>0</v>
      </c>
      <c r="J14" s="65">
        <v>0</v>
      </c>
      <c r="K14" s="30"/>
    </row>
    <row r="15" spans="1:11" s="66" customFormat="1" x14ac:dyDescent="0.2">
      <c r="A15" s="59" t="s">
        <v>24</v>
      </c>
      <c r="B15" s="59" t="s">
        <v>25</v>
      </c>
      <c r="C15" s="60" t="s">
        <v>136</v>
      </c>
      <c r="D15" s="61">
        <v>253330</v>
      </c>
      <c r="E15" s="62">
        <v>0</v>
      </c>
      <c r="F15" s="63">
        <f t="shared" ref="F15" si="3">G15-SUM(D15:E15)</f>
        <v>52979</v>
      </c>
      <c r="G15" s="62">
        <v>306309</v>
      </c>
      <c r="H15" s="64">
        <v>1</v>
      </c>
      <c r="I15" s="65">
        <v>0</v>
      </c>
      <c r="J15" s="65">
        <v>0</v>
      </c>
      <c r="K15" s="30"/>
    </row>
    <row r="16" spans="1:11" s="66" customFormat="1" x14ac:dyDescent="0.2">
      <c r="A16" s="59" t="s">
        <v>26</v>
      </c>
      <c r="B16" s="59" t="s">
        <v>27</v>
      </c>
      <c r="C16" s="60" t="s">
        <v>130</v>
      </c>
      <c r="D16" s="61">
        <v>0</v>
      </c>
      <c r="E16" s="62">
        <v>0</v>
      </c>
      <c r="F16" s="63">
        <f t="shared" si="0"/>
        <v>0</v>
      </c>
      <c r="G16" s="62">
        <v>0</v>
      </c>
      <c r="H16" s="64">
        <v>0</v>
      </c>
      <c r="I16" s="65">
        <v>0</v>
      </c>
      <c r="J16" s="65">
        <v>0</v>
      </c>
      <c r="K16" s="30"/>
    </row>
    <row r="17" spans="1:11" s="66" customFormat="1" x14ac:dyDescent="0.2">
      <c r="A17" s="59" t="s">
        <v>28</v>
      </c>
      <c r="B17" s="59" t="s">
        <v>29</v>
      </c>
      <c r="C17" s="60" t="s">
        <v>130</v>
      </c>
      <c r="D17" s="61">
        <v>0</v>
      </c>
      <c r="E17" s="62">
        <v>0</v>
      </c>
      <c r="F17" s="63">
        <f t="shared" si="0"/>
        <v>0</v>
      </c>
      <c r="G17" s="62">
        <v>0</v>
      </c>
      <c r="H17" s="64">
        <v>0</v>
      </c>
      <c r="I17" s="65">
        <v>0</v>
      </c>
      <c r="J17" s="65">
        <v>0</v>
      </c>
      <c r="K17" s="30"/>
    </row>
    <row r="18" spans="1:11" s="66" customFormat="1" x14ac:dyDescent="0.2">
      <c r="A18" s="59" t="s">
        <v>30</v>
      </c>
      <c r="B18" s="59" t="s">
        <v>31</v>
      </c>
      <c r="C18" s="60" t="s">
        <v>127</v>
      </c>
      <c r="D18" s="61">
        <v>226473</v>
      </c>
      <c r="E18" s="62">
        <v>0</v>
      </c>
      <c r="F18" s="63">
        <f t="shared" si="0"/>
        <v>1066</v>
      </c>
      <c r="G18" s="62">
        <v>227539</v>
      </c>
      <c r="H18" s="64">
        <v>1</v>
      </c>
      <c r="I18" s="65">
        <v>0</v>
      </c>
      <c r="J18" s="65">
        <v>0</v>
      </c>
      <c r="K18" s="30"/>
    </row>
    <row r="19" spans="1:11" s="66" customFormat="1" x14ac:dyDescent="0.2">
      <c r="A19" s="59" t="s">
        <v>30</v>
      </c>
      <c r="B19" s="59" t="s">
        <v>31</v>
      </c>
      <c r="C19" s="60" t="s">
        <v>129</v>
      </c>
      <c r="D19" s="61">
        <v>178789</v>
      </c>
      <c r="E19" s="62">
        <v>0</v>
      </c>
      <c r="F19" s="63">
        <f t="shared" ref="F19:F27" si="4">G19-SUM(D19:E19)</f>
        <v>31</v>
      </c>
      <c r="G19" s="62">
        <v>178820</v>
      </c>
      <c r="H19" s="64">
        <v>1</v>
      </c>
      <c r="I19" s="65">
        <v>0</v>
      </c>
      <c r="J19" s="65">
        <v>0</v>
      </c>
      <c r="K19" s="30"/>
    </row>
    <row r="20" spans="1:11" s="66" customFormat="1" x14ac:dyDescent="0.2">
      <c r="A20" s="59" t="s">
        <v>30</v>
      </c>
      <c r="B20" s="59" t="s">
        <v>31</v>
      </c>
      <c r="C20" s="60" t="s">
        <v>134</v>
      </c>
      <c r="D20" s="61">
        <v>210318</v>
      </c>
      <c r="E20" s="62">
        <v>0</v>
      </c>
      <c r="F20" s="63">
        <f t="shared" si="4"/>
        <v>46476</v>
      </c>
      <c r="G20" s="62">
        <v>256794</v>
      </c>
      <c r="H20" s="64">
        <v>1</v>
      </c>
      <c r="I20" s="65">
        <v>0</v>
      </c>
      <c r="J20" s="65">
        <v>0</v>
      </c>
      <c r="K20" s="30"/>
    </row>
    <row r="21" spans="1:11" s="66" customFormat="1" x14ac:dyDescent="0.2">
      <c r="A21" s="59" t="s">
        <v>30</v>
      </c>
      <c r="B21" s="59" t="s">
        <v>31</v>
      </c>
      <c r="C21" s="60" t="s">
        <v>146</v>
      </c>
      <c r="D21" s="61">
        <v>146799</v>
      </c>
      <c r="E21" s="62">
        <v>0</v>
      </c>
      <c r="F21" s="63">
        <f t="shared" si="4"/>
        <v>47204</v>
      </c>
      <c r="G21" s="62">
        <v>194003</v>
      </c>
      <c r="H21" s="64">
        <v>1</v>
      </c>
      <c r="I21" s="65">
        <v>0</v>
      </c>
      <c r="J21" s="65">
        <v>0</v>
      </c>
      <c r="K21" s="30"/>
    </row>
    <row r="22" spans="1:11" s="66" customFormat="1" x14ac:dyDescent="0.2">
      <c r="A22" s="59" t="s">
        <v>30</v>
      </c>
      <c r="B22" s="59" t="s">
        <v>31</v>
      </c>
      <c r="C22" s="60" t="s">
        <v>135</v>
      </c>
      <c r="D22" s="61">
        <v>0</v>
      </c>
      <c r="E22" s="62">
        <v>149465</v>
      </c>
      <c r="F22" s="63">
        <f t="shared" si="4"/>
        <v>27218</v>
      </c>
      <c r="G22" s="62">
        <v>176683</v>
      </c>
      <c r="H22" s="64">
        <v>0</v>
      </c>
      <c r="I22" s="65">
        <v>1</v>
      </c>
      <c r="J22" s="65">
        <v>0</v>
      </c>
      <c r="K22" s="30"/>
    </row>
    <row r="23" spans="1:11" s="66" customFormat="1" x14ac:dyDescent="0.2">
      <c r="A23" s="59" t="s">
        <v>30</v>
      </c>
      <c r="B23" s="59" t="s">
        <v>31</v>
      </c>
      <c r="C23" s="60" t="s">
        <v>147</v>
      </c>
      <c r="D23" s="61">
        <v>242614</v>
      </c>
      <c r="E23" s="62">
        <v>0</v>
      </c>
      <c r="F23" s="63">
        <f t="shared" si="4"/>
        <v>42001</v>
      </c>
      <c r="G23" s="62">
        <v>284615</v>
      </c>
      <c r="H23" s="64">
        <v>1</v>
      </c>
      <c r="I23" s="65">
        <v>0</v>
      </c>
      <c r="J23" s="65">
        <v>0</v>
      </c>
      <c r="K23" s="30"/>
    </row>
    <row r="24" spans="1:11" s="66" customFormat="1" x14ac:dyDescent="0.2">
      <c r="A24" s="59" t="s">
        <v>30</v>
      </c>
      <c r="B24" s="59" t="s">
        <v>31</v>
      </c>
      <c r="C24" s="60" t="s">
        <v>132</v>
      </c>
      <c r="D24" s="61">
        <v>0</v>
      </c>
      <c r="E24" s="62">
        <v>100715</v>
      </c>
      <c r="F24" s="63">
        <f t="shared" si="4"/>
        <v>3</v>
      </c>
      <c r="G24" s="62">
        <v>100718</v>
      </c>
      <c r="H24" s="64">
        <v>0</v>
      </c>
      <c r="I24" s="65">
        <v>1</v>
      </c>
      <c r="J24" s="65">
        <v>0</v>
      </c>
      <c r="K24" s="30"/>
    </row>
    <row r="25" spans="1:11" s="66" customFormat="1" x14ac:dyDescent="0.2">
      <c r="A25" s="59" t="s">
        <v>30</v>
      </c>
      <c r="B25" s="59" t="s">
        <v>31</v>
      </c>
      <c r="C25" s="60" t="s">
        <v>148</v>
      </c>
      <c r="D25" s="61">
        <v>112968</v>
      </c>
      <c r="E25" s="62">
        <v>0</v>
      </c>
      <c r="F25" s="63">
        <f t="shared" si="4"/>
        <v>23</v>
      </c>
      <c r="G25" s="62">
        <v>112991</v>
      </c>
      <c r="H25" s="64">
        <v>1</v>
      </c>
      <c r="I25" s="65">
        <v>0</v>
      </c>
      <c r="J25" s="65">
        <v>0</v>
      </c>
      <c r="K25" s="30"/>
    </row>
    <row r="26" spans="1:11" s="66" customFormat="1" x14ac:dyDescent="0.2">
      <c r="A26" s="59" t="s">
        <v>30</v>
      </c>
      <c r="B26" s="59" t="s">
        <v>31</v>
      </c>
      <c r="C26" s="60" t="s">
        <v>149</v>
      </c>
      <c r="D26" s="61">
        <v>0</v>
      </c>
      <c r="E26" s="62">
        <v>156765</v>
      </c>
      <c r="F26" s="63">
        <f t="shared" si="4"/>
        <v>187</v>
      </c>
      <c r="G26" s="62">
        <v>156952</v>
      </c>
      <c r="H26" s="64">
        <v>0</v>
      </c>
      <c r="I26" s="65">
        <v>1</v>
      </c>
      <c r="J26" s="65">
        <v>0</v>
      </c>
      <c r="K26" s="30"/>
    </row>
    <row r="27" spans="1:11" s="66" customFormat="1" x14ac:dyDescent="0.2">
      <c r="A27" s="59" t="s">
        <v>30</v>
      </c>
      <c r="B27" s="59" t="s">
        <v>31</v>
      </c>
      <c r="C27" s="60" t="s">
        <v>131</v>
      </c>
      <c r="D27" s="61">
        <v>132317</v>
      </c>
      <c r="E27" s="62">
        <v>0</v>
      </c>
      <c r="F27" s="63">
        <f t="shared" si="4"/>
        <v>25</v>
      </c>
      <c r="G27" s="62">
        <v>132342</v>
      </c>
      <c r="H27" s="64">
        <v>1</v>
      </c>
      <c r="I27" s="65">
        <v>0</v>
      </c>
      <c r="J27" s="65">
        <v>0</v>
      </c>
      <c r="K27" s="30"/>
    </row>
    <row r="28" spans="1:11" s="66" customFormat="1" x14ac:dyDescent="0.2">
      <c r="A28" s="59" t="s">
        <v>32</v>
      </c>
      <c r="B28" s="59" t="s">
        <v>33</v>
      </c>
      <c r="C28" s="60" t="s">
        <v>135</v>
      </c>
      <c r="D28" s="61">
        <v>199652</v>
      </c>
      <c r="E28" s="62">
        <v>0</v>
      </c>
      <c r="F28" s="63">
        <f t="shared" si="0"/>
        <v>0</v>
      </c>
      <c r="G28" s="62">
        <v>199652</v>
      </c>
      <c r="H28" s="64">
        <v>1</v>
      </c>
      <c r="I28" s="65">
        <v>0</v>
      </c>
      <c r="J28" s="65">
        <v>0</v>
      </c>
      <c r="K28" s="30"/>
    </row>
    <row r="29" spans="1:11" s="66" customFormat="1" x14ac:dyDescent="0.2">
      <c r="A29" s="59" t="s">
        <v>34</v>
      </c>
      <c r="B29" s="59" t="s">
        <v>35</v>
      </c>
      <c r="C29" s="60" t="s">
        <v>130</v>
      </c>
      <c r="D29" s="61">
        <v>0</v>
      </c>
      <c r="E29" s="62">
        <v>0</v>
      </c>
      <c r="F29" s="63">
        <f t="shared" si="0"/>
        <v>0</v>
      </c>
      <c r="G29" s="62">
        <v>0</v>
      </c>
      <c r="H29" s="64">
        <v>0</v>
      </c>
      <c r="I29" s="65">
        <v>0</v>
      </c>
      <c r="J29" s="65">
        <v>0</v>
      </c>
      <c r="K29" s="30"/>
    </row>
    <row r="30" spans="1:11" s="66" customFormat="1" x14ac:dyDescent="0.2">
      <c r="A30" s="59" t="s">
        <v>36</v>
      </c>
      <c r="B30" s="59" t="s">
        <v>37</v>
      </c>
      <c r="C30" s="60" t="s">
        <v>130</v>
      </c>
      <c r="D30" s="61">
        <v>0</v>
      </c>
      <c r="E30" s="62">
        <v>0</v>
      </c>
      <c r="F30" s="63">
        <f t="shared" si="0"/>
        <v>0</v>
      </c>
      <c r="G30" s="62">
        <v>0</v>
      </c>
      <c r="H30" s="64">
        <v>0</v>
      </c>
      <c r="I30" s="65">
        <v>0</v>
      </c>
      <c r="J30" s="65">
        <v>0</v>
      </c>
      <c r="K30" s="30"/>
    </row>
    <row r="31" spans="1:11" s="66" customFormat="1" x14ac:dyDescent="0.2">
      <c r="A31" s="59" t="s">
        <v>38</v>
      </c>
      <c r="B31" s="59" t="s">
        <v>39</v>
      </c>
      <c r="C31" s="60" t="s">
        <v>128</v>
      </c>
      <c r="D31" s="61">
        <v>0</v>
      </c>
      <c r="E31" s="62">
        <v>89487</v>
      </c>
      <c r="F31" s="63">
        <f t="shared" si="0"/>
        <v>11476</v>
      </c>
      <c r="G31" s="62">
        <v>100963</v>
      </c>
      <c r="H31" s="64">
        <v>0</v>
      </c>
      <c r="I31" s="65">
        <v>1</v>
      </c>
      <c r="J31" s="65">
        <v>0</v>
      </c>
      <c r="K31" s="30"/>
    </row>
    <row r="32" spans="1:11" s="66" customFormat="1" x14ac:dyDescent="0.2">
      <c r="A32" s="59" t="s">
        <v>38</v>
      </c>
      <c r="B32" s="59" t="s">
        <v>39</v>
      </c>
      <c r="C32" s="60" t="s">
        <v>136</v>
      </c>
      <c r="D32" s="61">
        <v>0</v>
      </c>
      <c r="E32" s="62">
        <v>142161</v>
      </c>
      <c r="F32" s="63">
        <f t="shared" ref="F32:F33" si="5">G32-SUM(D32:E32)</f>
        <v>20728</v>
      </c>
      <c r="G32" s="62">
        <v>162889</v>
      </c>
      <c r="H32" s="64">
        <v>0</v>
      </c>
      <c r="I32" s="65">
        <v>1</v>
      </c>
      <c r="J32" s="65">
        <v>0</v>
      </c>
      <c r="K32" s="30"/>
    </row>
    <row r="33" spans="1:11" s="66" customFormat="1" x14ac:dyDescent="0.2">
      <c r="A33" s="59" t="s">
        <v>38</v>
      </c>
      <c r="B33" s="59" t="s">
        <v>39</v>
      </c>
      <c r="C33" s="60" t="s">
        <v>139</v>
      </c>
      <c r="D33" s="61">
        <v>0</v>
      </c>
      <c r="E33" s="62">
        <v>183208</v>
      </c>
      <c r="F33" s="63">
        <f t="shared" si="5"/>
        <v>49</v>
      </c>
      <c r="G33" s="62">
        <v>183257</v>
      </c>
      <c r="H33" s="64">
        <v>0</v>
      </c>
      <c r="I33" s="65">
        <v>1</v>
      </c>
      <c r="J33" s="65">
        <v>0</v>
      </c>
      <c r="K33" s="30"/>
    </row>
    <row r="34" spans="1:11" s="66" customFormat="1" x14ac:dyDescent="0.2">
      <c r="A34" s="59" t="s">
        <v>40</v>
      </c>
      <c r="B34" s="59" t="s">
        <v>41</v>
      </c>
      <c r="C34" s="60" t="s">
        <v>130</v>
      </c>
      <c r="D34" s="61">
        <v>0</v>
      </c>
      <c r="E34" s="62">
        <v>0</v>
      </c>
      <c r="F34" s="63">
        <f t="shared" si="0"/>
        <v>0</v>
      </c>
      <c r="G34" s="62">
        <v>0</v>
      </c>
      <c r="H34" s="64">
        <v>0</v>
      </c>
      <c r="I34" s="65">
        <v>0</v>
      </c>
      <c r="J34" s="65">
        <v>0</v>
      </c>
      <c r="K34" s="30"/>
    </row>
    <row r="35" spans="1:11" s="66" customFormat="1" x14ac:dyDescent="0.2">
      <c r="A35" s="59" t="s">
        <v>42</v>
      </c>
      <c r="B35" s="59" t="s">
        <v>43</v>
      </c>
      <c r="C35" s="60" t="s">
        <v>130</v>
      </c>
      <c r="D35" s="61">
        <v>0</v>
      </c>
      <c r="E35" s="62">
        <v>0</v>
      </c>
      <c r="F35" s="63">
        <f t="shared" si="0"/>
        <v>0</v>
      </c>
      <c r="G35" s="62">
        <v>0</v>
      </c>
      <c r="H35" s="64">
        <v>0</v>
      </c>
      <c r="I35" s="65">
        <v>0</v>
      </c>
      <c r="J35" s="65">
        <v>0</v>
      </c>
      <c r="K35" s="30"/>
    </row>
    <row r="36" spans="1:11" s="66" customFormat="1" x14ac:dyDescent="0.2">
      <c r="A36" s="59" t="s">
        <v>44</v>
      </c>
      <c r="B36" s="59" t="s">
        <v>45</v>
      </c>
      <c r="C36" s="60" t="s">
        <v>130</v>
      </c>
      <c r="D36" s="61">
        <v>0</v>
      </c>
      <c r="E36" s="62">
        <v>0</v>
      </c>
      <c r="F36" s="63">
        <f t="shared" si="0"/>
        <v>0</v>
      </c>
      <c r="G36" s="62">
        <v>0</v>
      </c>
      <c r="H36" s="64">
        <v>0</v>
      </c>
      <c r="I36" s="65">
        <v>0</v>
      </c>
      <c r="J36" s="65">
        <v>0</v>
      </c>
      <c r="K36" s="30"/>
    </row>
    <row r="37" spans="1:11" s="66" customFormat="1" x14ac:dyDescent="0.2">
      <c r="A37" s="59" t="s">
        <v>46</v>
      </c>
      <c r="B37" s="59" t="s">
        <v>47</v>
      </c>
      <c r="C37" s="60" t="s">
        <v>127</v>
      </c>
      <c r="D37" s="61">
        <v>214328</v>
      </c>
      <c r="E37" s="62">
        <v>0</v>
      </c>
      <c r="F37" s="63">
        <f t="shared" si="0"/>
        <v>25581</v>
      </c>
      <c r="G37" s="62">
        <v>239909</v>
      </c>
      <c r="H37" s="64">
        <v>1</v>
      </c>
      <c r="I37" s="65">
        <v>0</v>
      </c>
      <c r="J37" s="65">
        <v>0</v>
      </c>
      <c r="K37" s="30"/>
    </row>
    <row r="38" spans="1:11" s="75" customFormat="1" x14ac:dyDescent="0.2">
      <c r="A38" s="67" t="s">
        <v>48</v>
      </c>
      <c r="B38" s="67" t="s">
        <v>49</v>
      </c>
      <c r="C38" s="68" t="s">
        <v>140</v>
      </c>
      <c r="D38" s="69" t="s">
        <v>3</v>
      </c>
      <c r="E38" s="70" t="s">
        <v>3</v>
      </c>
      <c r="F38" s="71" t="s">
        <v>3</v>
      </c>
      <c r="G38" s="70" t="s">
        <v>3</v>
      </c>
      <c r="H38" s="72">
        <v>0</v>
      </c>
      <c r="I38" s="73">
        <v>1</v>
      </c>
      <c r="J38" s="73">
        <v>0</v>
      </c>
      <c r="K38" s="74" t="s">
        <v>133</v>
      </c>
    </row>
    <row r="39" spans="1:11" s="66" customFormat="1" x14ac:dyDescent="0.2">
      <c r="A39" s="59" t="s">
        <v>48</v>
      </c>
      <c r="B39" s="59" t="s">
        <v>49</v>
      </c>
      <c r="C39" s="60" t="s">
        <v>142</v>
      </c>
      <c r="D39" s="61">
        <v>143446</v>
      </c>
      <c r="E39" s="62">
        <v>0</v>
      </c>
      <c r="F39" s="63">
        <f t="shared" ref="F39:F40" si="6">G39-SUM(D39:E39)</f>
        <v>-59486</v>
      </c>
      <c r="G39" s="62">
        <v>83960</v>
      </c>
      <c r="H39" s="64">
        <v>1</v>
      </c>
      <c r="I39" s="65">
        <v>0</v>
      </c>
      <c r="J39" s="65">
        <v>0</v>
      </c>
      <c r="K39" s="30"/>
    </row>
    <row r="40" spans="1:11" s="66" customFormat="1" x14ac:dyDescent="0.2">
      <c r="A40" s="59" t="s">
        <v>48</v>
      </c>
      <c r="B40" s="59" t="s">
        <v>49</v>
      </c>
      <c r="C40" s="60" t="s">
        <v>137</v>
      </c>
      <c r="D40" s="61">
        <v>0</v>
      </c>
      <c r="E40" s="62">
        <v>152796</v>
      </c>
      <c r="F40" s="63">
        <f t="shared" si="6"/>
        <v>30687</v>
      </c>
      <c r="G40" s="62">
        <v>183483</v>
      </c>
      <c r="H40" s="64">
        <v>0</v>
      </c>
      <c r="I40" s="65">
        <v>1</v>
      </c>
      <c r="J40" s="65">
        <v>0</v>
      </c>
      <c r="K40" s="30"/>
    </row>
    <row r="41" spans="1:11" s="66" customFormat="1" x14ac:dyDescent="0.2">
      <c r="A41" s="59" t="s">
        <v>50</v>
      </c>
      <c r="B41" s="59" t="s">
        <v>51</v>
      </c>
      <c r="C41" s="60" t="s">
        <v>130</v>
      </c>
      <c r="D41" s="61">
        <v>0</v>
      </c>
      <c r="E41" s="62">
        <v>0</v>
      </c>
      <c r="F41" s="63">
        <f t="shared" si="0"/>
        <v>0</v>
      </c>
      <c r="G41" s="62">
        <v>0</v>
      </c>
      <c r="H41" s="64">
        <v>0</v>
      </c>
      <c r="I41" s="65">
        <v>0</v>
      </c>
      <c r="J41" s="65">
        <v>0</v>
      </c>
      <c r="K41" s="30"/>
    </row>
    <row r="42" spans="1:11" s="66" customFormat="1" x14ac:dyDescent="0.2">
      <c r="A42" s="59" t="s">
        <v>52</v>
      </c>
      <c r="B42" s="59" t="s">
        <v>53</v>
      </c>
      <c r="C42" s="60" t="s">
        <v>130</v>
      </c>
      <c r="D42" s="61">
        <v>0</v>
      </c>
      <c r="E42" s="62">
        <v>0</v>
      </c>
      <c r="F42" s="63">
        <f t="shared" si="0"/>
        <v>0</v>
      </c>
      <c r="G42" s="62">
        <v>0</v>
      </c>
      <c r="H42" s="64">
        <v>0</v>
      </c>
      <c r="I42" s="65">
        <v>0</v>
      </c>
      <c r="J42" s="65">
        <v>0</v>
      </c>
      <c r="K42" s="30"/>
    </row>
    <row r="43" spans="1:11" s="66" customFormat="1" x14ac:dyDescent="0.2">
      <c r="A43" s="59" t="s">
        <v>54</v>
      </c>
      <c r="B43" s="59" t="s">
        <v>55</v>
      </c>
      <c r="C43" s="60" t="s">
        <v>140</v>
      </c>
      <c r="D43" s="61">
        <v>0</v>
      </c>
      <c r="E43" s="62">
        <v>196670</v>
      </c>
      <c r="F43" s="63">
        <f t="shared" si="0"/>
        <v>57197</v>
      </c>
      <c r="G43" s="62">
        <v>253867</v>
      </c>
      <c r="H43" s="64">
        <v>0</v>
      </c>
      <c r="I43" s="65">
        <v>1</v>
      </c>
      <c r="J43" s="65">
        <v>0</v>
      </c>
      <c r="K43" s="30"/>
    </row>
    <row r="44" spans="1:11" s="66" customFormat="1" x14ac:dyDescent="0.2">
      <c r="A44" s="59" t="s">
        <v>54</v>
      </c>
      <c r="B44" s="59" t="s">
        <v>55</v>
      </c>
      <c r="C44" s="60" t="s">
        <v>142</v>
      </c>
      <c r="D44" s="61">
        <v>0</v>
      </c>
      <c r="E44" s="62">
        <v>213065</v>
      </c>
      <c r="F44" s="63">
        <f t="shared" ref="F44:F46" si="7">G44-SUM(D44:E44)</f>
        <v>65505</v>
      </c>
      <c r="G44" s="62">
        <v>278570</v>
      </c>
      <c r="H44" s="64">
        <v>0</v>
      </c>
      <c r="I44" s="65">
        <v>1</v>
      </c>
      <c r="J44" s="65">
        <v>0</v>
      </c>
      <c r="K44" s="30"/>
    </row>
    <row r="45" spans="1:11" s="66" customFormat="1" x14ac:dyDescent="0.2">
      <c r="A45" s="59" t="s">
        <v>54</v>
      </c>
      <c r="B45" s="59" t="s">
        <v>55</v>
      </c>
      <c r="C45" s="60" t="s">
        <v>137</v>
      </c>
      <c r="D45" s="61">
        <v>0</v>
      </c>
      <c r="E45" s="62">
        <v>211543</v>
      </c>
      <c r="F45" s="63">
        <f t="shared" si="7"/>
        <v>68422</v>
      </c>
      <c r="G45" s="62">
        <v>279965</v>
      </c>
      <c r="H45" s="64">
        <v>0</v>
      </c>
      <c r="I45" s="65">
        <v>1</v>
      </c>
      <c r="J45" s="65">
        <v>0</v>
      </c>
      <c r="K45" s="30"/>
    </row>
    <row r="46" spans="1:11" s="66" customFormat="1" x14ac:dyDescent="0.2">
      <c r="A46" s="59" t="s">
        <v>54</v>
      </c>
      <c r="B46" s="59" t="s">
        <v>55</v>
      </c>
      <c r="C46" s="60" t="s">
        <v>138</v>
      </c>
      <c r="D46" s="61">
        <v>0</v>
      </c>
      <c r="E46" s="62">
        <v>144031</v>
      </c>
      <c r="F46" s="63">
        <f t="shared" si="7"/>
        <v>58692</v>
      </c>
      <c r="G46" s="62">
        <v>202723</v>
      </c>
      <c r="H46" s="64">
        <v>0</v>
      </c>
      <c r="I46" s="65">
        <v>1</v>
      </c>
      <c r="J46" s="65">
        <v>0</v>
      </c>
      <c r="K46" s="30"/>
    </row>
    <row r="47" spans="1:11" s="66" customFormat="1" x14ac:dyDescent="0.2">
      <c r="A47" s="59" t="s">
        <v>56</v>
      </c>
      <c r="B47" s="59" t="s">
        <v>57</v>
      </c>
      <c r="C47" s="60" t="s">
        <v>130</v>
      </c>
      <c r="D47" s="61">
        <v>0</v>
      </c>
      <c r="E47" s="62">
        <v>0</v>
      </c>
      <c r="F47" s="63">
        <f t="shared" si="0"/>
        <v>0</v>
      </c>
      <c r="G47" s="62">
        <v>0</v>
      </c>
      <c r="H47" s="64">
        <v>0</v>
      </c>
      <c r="I47" s="65">
        <v>0</v>
      </c>
      <c r="J47" s="65">
        <v>0</v>
      </c>
      <c r="K47" s="30"/>
    </row>
    <row r="48" spans="1:11" s="66" customFormat="1" x14ac:dyDescent="0.2">
      <c r="A48" s="59" t="s">
        <v>58</v>
      </c>
      <c r="B48" s="59" t="s">
        <v>59</v>
      </c>
      <c r="C48" s="60" t="s">
        <v>130</v>
      </c>
      <c r="D48" s="61">
        <v>0</v>
      </c>
      <c r="E48" s="62">
        <v>0</v>
      </c>
      <c r="F48" s="63">
        <f t="shared" si="0"/>
        <v>0</v>
      </c>
      <c r="G48" s="62">
        <v>0</v>
      </c>
      <c r="H48" s="64">
        <v>0</v>
      </c>
      <c r="I48" s="65">
        <v>0</v>
      </c>
      <c r="J48" s="65">
        <v>0</v>
      </c>
      <c r="K48" s="30"/>
    </row>
    <row r="49" spans="1:11" s="66" customFormat="1" x14ac:dyDescent="0.2">
      <c r="A49" s="59" t="s">
        <v>60</v>
      </c>
      <c r="B49" s="59" t="s">
        <v>61</v>
      </c>
      <c r="C49" s="60" t="s">
        <v>130</v>
      </c>
      <c r="D49" s="61">
        <v>0</v>
      </c>
      <c r="E49" s="62">
        <v>0</v>
      </c>
      <c r="F49" s="63">
        <f t="shared" si="0"/>
        <v>0</v>
      </c>
      <c r="G49" s="62">
        <v>0</v>
      </c>
      <c r="H49" s="64">
        <v>0</v>
      </c>
      <c r="I49" s="65">
        <v>0</v>
      </c>
      <c r="J49" s="65">
        <v>0</v>
      </c>
      <c r="K49" s="30"/>
    </row>
    <row r="50" spans="1:11" s="66" customFormat="1" x14ac:dyDescent="0.2">
      <c r="A50" s="59" t="s">
        <v>62</v>
      </c>
      <c r="B50" s="59" t="s">
        <v>63</v>
      </c>
      <c r="C50" s="60" t="s">
        <v>130</v>
      </c>
      <c r="D50" s="61">
        <v>0</v>
      </c>
      <c r="E50" s="62">
        <v>0</v>
      </c>
      <c r="F50" s="63">
        <f t="shared" si="0"/>
        <v>0</v>
      </c>
      <c r="G50" s="62">
        <v>0</v>
      </c>
      <c r="H50" s="64">
        <v>0</v>
      </c>
      <c r="I50" s="65">
        <v>0</v>
      </c>
      <c r="J50" s="65">
        <v>0</v>
      </c>
      <c r="K50" s="30"/>
    </row>
    <row r="51" spans="1:11" s="66" customFormat="1" x14ac:dyDescent="0.2">
      <c r="A51" s="59" t="s">
        <v>64</v>
      </c>
      <c r="B51" s="59" t="s">
        <v>65</v>
      </c>
      <c r="C51" s="60" t="s">
        <v>130</v>
      </c>
      <c r="D51" s="61">
        <v>0</v>
      </c>
      <c r="E51" s="62">
        <v>0</v>
      </c>
      <c r="F51" s="63">
        <f t="shared" si="0"/>
        <v>0</v>
      </c>
      <c r="G51" s="62">
        <v>0</v>
      </c>
      <c r="H51" s="64">
        <v>0</v>
      </c>
      <c r="I51" s="65">
        <v>0</v>
      </c>
      <c r="J51" s="65">
        <v>0</v>
      </c>
      <c r="K51" s="30"/>
    </row>
    <row r="52" spans="1:11" s="66" customFormat="1" x14ac:dyDescent="0.2">
      <c r="A52" s="59" t="s">
        <v>66</v>
      </c>
      <c r="B52" s="59" t="s">
        <v>67</v>
      </c>
      <c r="C52" s="60" t="s">
        <v>130</v>
      </c>
      <c r="D52" s="61">
        <v>0</v>
      </c>
      <c r="E52" s="62">
        <v>0</v>
      </c>
      <c r="F52" s="63">
        <f t="shared" si="0"/>
        <v>0</v>
      </c>
      <c r="G52" s="62">
        <v>0</v>
      </c>
      <c r="H52" s="64">
        <v>0</v>
      </c>
      <c r="I52" s="65">
        <v>0</v>
      </c>
      <c r="J52" s="65">
        <v>0</v>
      </c>
      <c r="K52" s="30"/>
    </row>
    <row r="53" spans="1:11" s="66" customFormat="1" x14ac:dyDescent="0.2">
      <c r="A53" s="59" t="s">
        <v>68</v>
      </c>
      <c r="B53" s="59" t="s">
        <v>69</v>
      </c>
      <c r="C53" s="60" t="s">
        <v>130</v>
      </c>
      <c r="D53" s="61">
        <v>0</v>
      </c>
      <c r="E53" s="62">
        <v>0</v>
      </c>
      <c r="F53" s="63">
        <f t="shared" si="0"/>
        <v>0</v>
      </c>
      <c r="G53" s="62">
        <v>0</v>
      </c>
      <c r="H53" s="64">
        <v>0</v>
      </c>
      <c r="I53" s="65">
        <v>0</v>
      </c>
      <c r="J53" s="65">
        <v>0</v>
      </c>
      <c r="K53" s="30"/>
    </row>
    <row r="54" spans="1:11" s="66" customFormat="1" x14ac:dyDescent="0.2">
      <c r="A54" s="59" t="s">
        <v>70</v>
      </c>
      <c r="B54" s="59" t="s">
        <v>71</v>
      </c>
      <c r="C54" s="60" t="s">
        <v>130</v>
      </c>
      <c r="D54" s="61">
        <v>0</v>
      </c>
      <c r="E54" s="62">
        <v>0</v>
      </c>
      <c r="F54" s="63">
        <f t="shared" si="0"/>
        <v>0</v>
      </c>
      <c r="G54" s="62">
        <v>0</v>
      </c>
      <c r="H54" s="64">
        <v>0</v>
      </c>
      <c r="I54" s="65">
        <v>0</v>
      </c>
      <c r="J54" s="65">
        <v>0</v>
      </c>
      <c r="K54" s="30"/>
    </row>
    <row r="55" spans="1:11" s="66" customFormat="1" x14ac:dyDescent="0.2">
      <c r="A55" s="59" t="s">
        <v>72</v>
      </c>
      <c r="B55" s="59" t="s">
        <v>73</v>
      </c>
      <c r="C55" s="60" t="s">
        <v>130</v>
      </c>
      <c r="D55" s="61">
        <v>0</v>
      </c>
      <c r="E55" s="62">
        <v>0</v>
      </c>
      <c r="F55" s="63">
        <f t="shared" si="0"/>
        <v>0</v>
      </c>
      <c r="G55" s="62">
        <v>0</v>
      </c>
      <c r="H55" s="64">
        <v>0</v>
      </c>
      <c r="I55" s="65">
        <v>0</v>
      </c>
      <c r="J55" s="65">
        <v>0</v>
      </c>
      <c r="K55" s="30"/>
    </row>
    <row r="56" spans="1:11" s="66" customFormat="1" x14ac:dyDescent="0.2">
      <c r="A56" s="59" t="s">
        <v>74</v>
      </c>
      <c r="B56" s="59" t="s">
        <v>75</v>
      </c>
      <c r="C56" s="60" t="s">
        <v>130</v>
      </c>
      <c r="D56" s="61">
        <v>0</v>
      </c>
      <c r="E56" s="62">
        <v>0</v>
      </c>
      <c r="F56" s="63">
        <f t="shared" si="0"/>
        <v>0</v>
      </c>
      <c r="G56" s="62">
        <v>0</v>
      </c>
      <c r="H56" s="64">
        <v>0</v>
      </c>
      <c r="I56" s="65">
        <v>0</v>
      </c>
      <c r="J56" s="65">
        <v>0</v>
      </c>
      <c r="K56" s="30"/>
    </row>
    <row r="57" spans="1:11" s="66" customFormat="1" x14ac:dyDescent="0.2">
      <c r="A57" s="59" t="s">
        <v>76</v>
      </c>
      <c r="B57" s="59" t="s">
        <v>77</v>
      </c>
      <c r="C57" s="60" t="s">
        <v>129</v>
      </c>
      <c r="D57" s="61">
        <v>0</v>
      </c>
      <c r="E57" s="62">
        <v>117194</v>
      </c>
      <c r="F57" s="63">
        <f t="shared" si="0"/>
        <v>58428</v>
      </c>
      <c r="G57" s="62">
        <v>175622</v>
      </c>
      <c r="H57" s="64">
        <v>0</v>
      </c>
      <c r="I57" s="65">
        <v>1</v>
      </c>
      <c r="J57" s="65">
        <v>0</v>
      </c>
      <c r="K57" s="30" t="s">
        <v>3</v>
      </c>
    </row>
    <row r="58" spans="1:11" s="66" customFormat="1" x14ac:dyDescent="0.2">
      <c r="A58" s="59" t="s">
        <v>78</v>
      </c>
      <c r="B58" s="59" t="s">
        <v>79</v>
      </c>
      <c r="C58" s="60" t="s">
        <v>129</v>
      </c>
      <c r="D58" s="61">
        <v>172489</v>
      </c>
      <c r="E58" s="62">
        <v>0</v>
      </c>
      <c r="F58" s="63">
        <f t="shared" si="0"/>
        <v>13366</v>
      </c>
      <c r="G58" s="62">
        <v>185855</v>
      </c>
      <c r="H58" s="64">
        <v>1</v>
      </c>
      <c r="I58" s="65">
        <v>0</v>
      </c>
      <c r="J58" s="65">
        <v>0</v>
      </c>
      <c r="K58" s="30"/>
    </row>
    <row r="59" spans="1:11" s="66" customFormat="1" x14ac:dyDescent="0.2">
      <c r="A59" s="59" t="s">
        <v>78</v>
      </c>
      <c r="B59" s="59" t="s">
        <v>79</v>
      </c>
      <c r="C59" s="60" t="s">
        <v>137</v>
      </c>
      <c r="D59" s="61">
        <v>195727</v>
      </c>
      <c r="E59" s="62">
        <v>0</v>
      </c>
      <c r="F59" s="63">
        <f t="shared" ref="F59" si="8">G59-SUM(D59:E59)</f>
        <v>19358</v>
      </c>
      <c r="G59" s="62">
        <v>215085</v>
      </c>
      <c r="H59" s="64">
        <v>1</v>
      </c>
      <c r="I59" s="65">
        <v>0</v>
      </c>
      <c r="J59" s="65">
        <v>0</v>
      </c>
      <c r="K59" s="30"/>
    </row>
    <row r="60" spans="1:11" s="66" customFormat="1" x14ac:dyDescent="0.2">
      <c r="A60" s="59" t="s">
        <v>80</v>
      </c>
      <c r="B60" s="59" t="s">
        <v>81</v>
      </c>
      <c r="C60" s="60" t="s">
        <v>130</v>
      </c>
      <c r="D60" s="61">
        <v>0</v>
      </c>
      <c r="E60" s="62">
        <v>0</v>
      </c>
      <c r="F60" s="63">
        <f t="shared" si="0"/>
        <v>0</v>
      </c>
      <c r="G60" s="62">
        <v>0</v>
      </c>
      <c r="H60" s="64">
        <v>0</v>
      </c>
      <c r="I60" s="65">
        <v>0</v>
      </c>
      <c r="J60" s="65">
        <v>0</v>
      </c>
      <c r="K60" s="30"/>
    </row>
    <row r="61" spans="1:11" s="66" customFormat="1" x14ac:dyDescent="0.2">
      <c r="A61" s="59" t="s">
        <v>82</v>
      </c>
      <c r="B61" s="59" t="s">
        <v>83</v>
      </c>
      <c r="C61" s="60" t="s">
        <v>142</v>
      </c>
      <c r="D61" s="61">
        <v>0</v>
      </c>
      <c r="E61" s="62">
        <v>177731</v>
      </c>
      <c r="F61" s="63">
        <f t="shared" si="0"/>
        <v>36516</v>
      </c>
      <c r="G61" s="62">
        <v>214247</v>
      </c>
      <c r="H61" s="64">
        <v>0</v>
      </c>
      <c r="I61" s="65">
        <v>1</v>
      </c>
      <c r="J61" s="65">
        <v>0</v>
      </c>
      <c r="K61" s="30"/>
    </row>
    <row r="62" spans="1:11" s="66" customFormat="1" x14ac:dyDescent="0.2">
      <c r="A62" s="59" t="s">
        <v>84</v>
      </c>
      <c r="B62" s="59" t="s">
        <v>85</v>
      </c>
      <c r="C62" s="60" t="s">
        <v>142</v>
      </c>
      <c r="D62" s="61">
        <v>137826</v>
      </c>
      <c r="E62" s="62">
        <v>0</v>
      </c>
      <c r="F62" s="63">
        <f t="shared" si="0"/>
        <v>21390</v>
      </c>
      <c r="G62" s="62">
        <v>159216</v>
      </c>
      <c r="H62" s="64">
        <v>1</v>
      </c>
      <c r="I62" s="65">
        <v>0</v>
      </c>
      <c r="J62" s="65">
        <v>0</v>
      </c>
      <c r="K62" s="30"/>
    </row>
    <row r="63" spans="1:11" s="66" customFormat="1" x14ac:dyDescent="0.2">
      <c r="A63" s="59" t="s">
        <v>86</v>
      </c>
      <c r="B63" s="59" t="s">
        <v>87</v>
      </c>
      <c r="C63" s="60" t="s">
        <v>130</v>
      </c>
      <c r="D63" s="61">
        <v>0</v>
      </c>
      <c r="E63" s="62">
        <v>0</v>
      </c>
      <c r="F63" s="63">
        <f t="shared" si="0"/>
        <v>0</v>
      </c>
      <c r="G63" s="62">
        <v>0</v>
      </c>
      <c r="H63" s="64">
        <v>0</v>
      </c>
      <c r="I63" s="65">
        <v>0</v>
      </c>
      <c r="J63" s="65">
        <v>0</v>
      </c>
      <c r="K63" s="30"/>
    </row>
    <row r="64" spans="1:11" s="66" customFormat="1" x14ac:dyDescent="0.2">
      <c r="A64" s="59" t="s">
        <v>88</v>
      </c>
      <c r="B64" s="59" t="s">
        <v>89</v>
      </c>
      <c r="C64" s="60" t="s">
        <v>140</v>
      </c>
      <c r="D64" s="61">
        <v>0</v>
      </c>
      <c r="E64" s="62">
        <v>180021</v>
      </c>
      <c r="F64" s="63">
        <f t="shared" si="0"/>
        <v>3673</v>
      </c>
      <c r="G64" s="62">
        <v>183694</v>
      </c>
      <c r="H64" s="64">
        <v>0</v>
      </c>
      <c r="I64" s="65">
        <v>1</v>
      </c>
      <c r="J64" s="65">
        <v>0</v>
      </c>
      <c r="K64" s="30"/>
    </row>
    <row r="65" spans="1:11" s="66" customFormat="1" x14ac:dyDescent="0.2">
      <c r="A65" s="59" t="s">
        <v>88</v>
      </c>
      <c r="B65" s="59" t="s">
        <v>89</v>
      </c>
      <c r="C65" s="60" t="s">
        <v>136</v>
      </c>
      <c r="D65" s="61">
        <v>147570</v>
      </c>
      <c r="E65" s="62">
        <v>0</v>
      </c>
      <c r="F65" s="63">
        <f t="shared" ref="F65:F67" si="9">G65-SUM(D65:E65)</f>
        <v>24877</v>
      </c>
      <c r="G65" s="62">
        <v>172447</v>
      </c>
      <c r="H65" s="64">
        <v>1</v>
      </c>
      <c r="I65" s="65">
        <v>0</v>
      </c>
      <c r="J65" s="65">
        <v>0</v>
      </c>
      <c r="K65" s="30"/>
    </row>
    <row r="66" spans="1:11" s="66" customFormat="1" x14ac:dyDescent="0.2">
      <c r="A66" s="59" t="s">
        <v>88</v>
      </c>
      <c r="B66" s="59" t="s">
        <v>89</v>
      </c>
      <c r="C66" s="60" t="s">
        <v>134</v>
      </c>
      <c r="D66" s="61">
        <v>184401</v>
      </c>
      <c r="E66" s="62">
        <v>0</v>
      </c>
      <c r="F66" s="63">
        <f t="shared" si="9"/>
        <v>0</v>
      </c>
      <c r="G66" s="62">
        <v>184401</v>
      </c>
      <c r="H66" s="64">
        <v>1</v>
      </c>
      <c r="I66" s="65">
        <v>0</v>
      </c>
      <c r="J66" s="65">
        <v>0</v>
      </c>
      <c r="K66" s="30"/>
    </row>
    <row r="67" spans="1:11" s="66" customFormat="1" x14ac:dyDescent="0.2">
      <c r="A67" s="59" t="s">
        <v>88</v>
      </c>
      <c r="B67" s="59" t="s">
        <v>89</v>
      </c>
      <c r="C67" s="60" t="s">
        <v>147</v>
      </c>
      <c r="D67" s="61">
        <v>0</v>
      </c>
      <c r="E67" s="62">
        <v>147533</v>
      </c>
      <c r="F67" s="63">
        <f t="shared" si="9"/>
        <v>0</v>
      </c>
      <c r="G67" s="62">
        <v>147533</v>
      </c>
      <c r="H67" s="64">
        <v>0</v>
      </c>
      <c r="I67" s="65">
        <v>1</v>
      </c>
      <c r="J67" s="65">
        <v>0</v>
      </c>
      <c r="K67" s="30"/>
    </row>
    <row r="68" spans="1:11" s="66" customFormat="1" x14ac:dyDescent="0.2">
      <c r="A68" s="59" t="s">
        <v>90</v>
      </c>
      <c r="B68" s="59" t="s">
        <v>91</v>
      </c>
      <c r="C68" s="60" t="s">
        <v>130</v>
      </c>
      <c r="D68" s="61">
        <v>0</v>
      </c>
      <c r="E68" s="62">
        <v>0</v>
      </c>
      <c r="F68" s="63">
        <f t="shared" si="0"/>
        <v>0</v>
      </c>
      <c r="G68" s="62">
        <v>0</v>
      </c>
      <c r="H68" s="64">
        <v>0</v>
      </c>
      <c r="I68" s="65">
        <v>0</v>
      </c>
      <c r="J68" s="65">
        <v>0</v>
      </c>
      <c r="K68" s="30"/>
    </row>
    <row r="69" spans="1:11" s="66" customFormat="1" x14ac:dyDescent="0.2">
      <c r="A69" s="59" t="s">
        <v>92</v>
      </c>
      <c r="B69" s="59" t="s">
        <v>93</v>
      </c>
      <c r="C69" s="60" t="s">
        <v>128</v>
      </c>
      <c r="D69" s="61">
        <v>150436</v>
      </c>
      <c r="E69" s="62">
        <v>0</v>
      </c>
      <c r="F69" s="63">
        <f t="shared" si="0"/>
        <v>38615</v>
      </c>
      <c r="G69" s="62">
        <v>189051</v>
      </c>
      <c r="H69" s="64">
        <v>1</v>
      </c>
      <c r="I69" s="65">
        <v>0</v>
      </c>
      <c r="J69" s="65">
        <v>0</v>
      </c>
      <c r="K69" s="30"/>
    </row>
    <row r="70" spans="1:11" s="66" customFormat="1" x14ac:dyDescent="0.2">
      <c r="A70" s="59" t="s">
        <v>94</v>
      </c>
      <c r="B70" s="59" t="s">
        <v>95</v>
      </c>
      <c r="C70" s="60" t="s">
        <v>130</v>
      </c>
      <c r="D70" s="61">
        <v>0</v>
      </c>
      <c r="E70" s="62">
        <v>0</v>
      </c>
      <c r="F70" s="63">
        <f t="shared" si="0"/>
        <v>0</v>
      </c>
      <c r="G70" s="62">
        <v>0</v>
      </c>
      <c r="H70" s="64">
        <v>0</v>
      </c>
      <c r="I70" s="65">
        <v>0</v>
      </c>
      <c r="J70" s="65">
        <v>0</v>
      </c>
      <c r="K70" s="30"/>
    </row>
    <row r="71" spans="1:11" s="66" customFormat="1" x14ac:dyDescent="0.2">
      <c r="A71" s="59" t="s">
        <v>96</v>
      </c>
      <c r="B71" s="59" t="s">
        <v>97</v>
      </c>
      <c r="C71" s="60" t="s">
        <v>127</v>
      </c>
      <c r="D71" s="61">
        <v>157828</v>
      </c>
      <c r="E71" s="62">
        <v>0</v>
      </c>
      <c r="F71" s="63">
        <f t="shared" si="0"/>
        <v>20</v>
      </c>
      <c r="G71" s="62">
        <v>157848</v>
      </c>
      <c r="H71" s="64">
        <v>1</v>
      </c>
      <c r="I71" s="65">
        <v>0</v>
      </c>
      <c r="J71" s="65">
        <v>0</v>
      </c>
      <c r="K71" s="30"/>
    </row>
    <row r="72" spans="1:11" s="66" customFormat="1" x14ac:dyDescent="0.2">
      <c r="A72" s="59" t="s">
        <v>96</v>
      </c>
      <c r="B72" s="59" t="s">
        <v>97</v>
      </c>
      <c r="C72" s="60" t="s">
        <v>140</v>
      </c>
      <c r="D72" s="61">
        <v>187154</v>
      </c>
      <c r="E72" s="62">
        <v>0</v>
      </c>
      <c r="F72" s="63">
        <f t="shared" ref="F72:F73" si="10">G72-SUM(D72:E72)</f>
        <v>22331</v>
      </c>
      <c r="G72" s="62">
        <v>209485</v>
      </c>
      <c r="H72" s="64">
        <v>1</v>
      </c>
      <c r="I72" s="65">
        <v>0</v>
      </c>
      <c r="J72" s="65">
        <v>0</v>
      </c>
      <c r="K72" s="30"/>
    </row>
    <row r="73" spans="1:11" s="66" customFormat="1" x14ac:dyDescent="0.2">
      <c r="A73" s="59" t="s">
        <v>96</v>
      </c>
      <c r="B73" s="59" t="s">
        <v>97</v>
      </c>
      <c r="C73" s="60" t="s">
        <v>134</v>
      </c>
      <c r="D73" s="61">
        <v>143298</v>
      </c>
      <c r="E73" s="62">
        <v>0</v>
      </c>
      <c r="F73" s="63">
        <f t="shared" si="10"/>
        <v>36</v>
      </c>
      <c r="G73" s="62">
        <v>143334</v>
      </c>
      <c r="H73" s="64">
        <v>0</v>
      </c>
      <c r="I73" s="65">
        <v>1</v>
      </c>
      <c r="J73" s="65">
        <v>0</v>
      </c>
      <c r="K73" s="30"/>
    </row>
    <row r="74" spans="1:11" s="66" customFormat="1" x14ac:dyDescent="0.2">
      <c r="A74" s="59" t="s">
        <v>98</v>
      </c>
      <c r="B74" s="59" t="s">
        <v>99</v>
      </c>
      <c r="C74" s="60" t="s">
        <v>140</v>
      </c>
      <c r="D74" s="61">
        <v>0</v>
      </c>
      <c r="E74" s="62">
        <v>162891</v>
      </c>
      <c r="F74" s="63">
        <f t="shared" si="0"/>
        <v>15939</v>
      </c>
      <c r="G74" s="62">
        <v>178830</v>
      </c>
      <c r="H74" s="64">
        <v>0</v>
      </c>
      <c r="I74" s="65">
        <v>1</v>
      </c>
      <c r="J74" s="65">
        <v>0</v>
      </c>
      <c r="K74" s="30"/>
    </row>
    <row r="75" spans="1:11" s="66" customFormat="1" x14ac:dyDescent="0.2">
      <c r="A75" s="59" t="s">
        <v>98</v>
      </c>
      <c r="B75" s="59" t="s">
        <v>99</v>
      </c>
      <c r="C75" s="60" t="s">
        <v>129</v>
      </c>
      <c r="D75" s="61">
        <v>222685</v>
      </c>
      <c r="E75" s="62">
        <v>0</v>
      </c>
      <c r="F75" s="63">
        <f t="shared" ref="F75:F82" si="11">G75-SUM(D75:E75)</f>
        <v>30056</v>
      </c>
      <c r="G75" s="62">
        <v>252741</v>
      </c>
      <c r="H75" s="64">
        <v>1</v>
      </c>
      <c r="I75" s="65">
        <v>0</v>
      </c>
      <c r="J75" s="65">
        <v>0</v>
      </c>
      <c r="K75" s="30"/>
    </row>
    <row r="76" spans="1:11" s="66" customFormat="1" x14ac:dyDescent="0.2">
      <c r="A76" s="59" t="s">
        <v>98</v>
      </c>
      <c r="B76" s="59" t="s">
        <v>99</v>
      </c>
      <c r="C76" s="60" t="s">
        <v>138</v>
      </c>
      <c r="D76" s="61">
        <v>233848</v>
      </c>
      <c r="E76" s="62">
        <v>0</v>
      </c>
      <c r="F76" s="63">
        <f t="shared" si="11"/>
        <v>21368</v>
      </c>
      <c r="G76" s="62">
        <v>255216</v>
      </c>
      <c r="H76" s="64">
        <v>1</v>
      </c>
      <c r="I76" s="65">
        <v>0</v>
      </c>
      <c r="J76" s="65">
        <v>0</v>
      </c>
      <c r="K76" s="30"/>
    </row>
    <row r="77" spans="1:11" s="66" customFormat="1" x14ac:dyDescent="0.2">
      <c r="A77" s="59" t="s">
        <v>98</v>
      </c>
      <c r="B77" s="59" t="s">
        <v>99</v>
      </c>
      <c r="C77" s="60" t="s">
        <v>146</v>
      </c>
      <c r="D77" s="61">
        <v>0</v>
      </c>
      <c r="E77" s="62">
        <v>203628</v>
      </c>
      <c r="F77" s="63">
        <f t="shared" si="11"/>
        <v>37203</v>
      </c>
      <c r="G77" s="62">
        <v>240831</v>
      </c>
      <c r="H77" s="64">
        <v>0</v>
      </c>
      <c r="I77" s="65">
        <v>1</v>
      </c>
      <c r="J77" s="65">
        <v>0</v>
      </c>
      <c r="K77" s="30"/>
    </row>
    <row r="78" spans="1:11" s="66" customFormat="1" x14ac:dyDescent="0.2">
      <c r="A78" s="59" t="s">
        <v>98</v>
      </c>
      <c r="B78" s="59" t="s">
        <v>99</v>
      </c>
      <c r="C78" s="60" t="s">
        <v>150</v>
      </c>
      <c r="D78" s="61">
        <v>0</v>
      </c>
      <c r="E78" s="62">
        <v>106570</v>
      </c>
      <c r="F78" s="63">
        <f t="shared" si="11"/>
        <v>13878</v>
      </c>
      <c r="G78" s="62">
        <v>120448</v>
      </c>
      <c r="H78" s="64">
        <v>0</v>
      </c>
      <c r="I78" s="65">
        <v>1</v>
      </c>
      <c r="J78" s="65">
        <v>0</v>
      </c>
      <c r="K78" s="30"/>
    </row>
    <row r="79" spans="1:11" s="66" customFormat="1" x14ac:dyDescent="0.2">
      <c r="A79" s="59" t="s">
        <v>98</v>
      </c>
      <c r="B79" s="59" t="s">
        <v>99</v>
      </c>
      <c r="C79" s="60" t="s">
        <v>151</v>
      </c>
      <c r="D79" s="61">
        <v>170319</v>
      </c>
      <c r="E79" s="62">
        <v>0</v>
      </c>
      <c r="F79" s="63">
        <f t="shared" si="11"/>
        <v>15579</v>
      </c>
      <c r="G79" s="62">
        <v>185898</v>
      </c>
      <c r="H79" s="64">
        <v>1</v>
      </c>
      <c r="I79" s="65">
        <v>0</v>
      </c>
      <c r="J79" s="65">
        <v>0</v>
      </c>
      <c r="K79" s="30"/>
    </row>
    <row r="80" spans="1:11" s="66" customFormat="1" x14ac:dyDescent="0.2">
      <c r="A80" s="59" t="s">
        <v>98</v>
      </c>
      <c r="B80" s="59" t="s">
        <v>99</v>
      </c>
      <c r="C80" s="60" t="s">
        <v>149</v>
      </c>
      <c r="D80" s="61">
        <v>0</v>
      </c>
      <c r="E80" s="62">
        <v>107487</v>
      </c>
      <c r="F80" s="63">
        <f t="shared" si="11"/>
        <v>15087</v>
      </c>
      <c r="G80" s="62">
        <v>122574</v>
      </c>
      <c r="H80" s="64">
        <v>0</v>
      </c>
      <c r="I80" s="65">
        <v>1</v>
      </c>
      <c r="J80" s="65">
        <v>0</v>
      </c>
      <c r="K80" s="30"/>
    </row>
    <row r="81" spans="1:11" s="66" customFormat="1" x14ac:dyDescent="0.2">
      <c r="A81" s="59" t="s">
        <v>98</v>
      </c>
      <c r="B81" s="59" t="s">
        <v>99</v>
      </c>
      <c r="C81" s="60" t="s">
        <v>152</v>
      </c>
      <c r="D81" s="61">
        <v>0</v>
      </c>
      <c r="E81" s="62">
        <v>123104</v>
      </c>
      <c r="F81" s="63">
        <f t="shared" si="11"/>
        <v>15156</v>
      </c>
      <c r="G81" s="62">
        <v>138260</v>
      </c>
      <c r="H81" s="64">
        <v>0</v>
      </c>
      <c r="I81" s="65">
        <v>1</v>
      </c>
      <c r="J81" s="65">
        <v>0</v>
      </c>
      <c r="K81" s="30"/>
    </row>
    <row r="82" spans="1:11" s="66" customFormat="1" x14ac:dyDescent="0.2">
      <c r="A82" s="59" t="s">
        <v>98</v>
      </c>
      <c r="B82" s="59" t="s">
        <v>99</v>
      </c>
      <c r="C82" s="60" t="s">
        <v>153</v>
      </c>
      <c r="D82" s="61">
        <v>0</v>
      </c>
      <c r="E82" s="62">
        <v>109163</v>
      </c>
      <c r="F82" s="63">
        <f t="shared" si="11"/>
        <v>9798</v>
      </c>
      <c r="G82" s="62">
        <v>118961</v>
      </c>
      <c r="H82" s="64">
        <v>0</v>
      </c>
      <c r="I82" s="65">
        <v>1</v>
      </c>
      <c r="J82" s="65">
        <v>0</v>
      </c>
      <c r="K82" s="30"/>
    </row>
    <row r="83" spans="1:11" s="66" customFormat="1" x14ac:dyDescent="0.2">
      <c r="A83" s="59" t="s">
        <v>100</v>
      </c>
      <c r="B83" s="59" t="s">
        <v>101</v>
      </c>
      <c r="C83" s="60" t="s">
        <v>130</v>
      </c>
      <c r="D83" s="61">
        <v>0</v>
      </c>
      <c r="E83" s="62">
        <v>0</v>
      </c>
      <c r="F83" s="63">
        <f t="shared" si="0"/>
        <v>0</v>
      </c>
      <c r="G83" s="62">
        <v>0</v>
      </c>
      <c r="H83" s="64">
        <v>0</v>
      </c>
      <c r="I83" s="65">
        <v>0</v>
      </c>
      <c r="J83" s="65">
        <v>0</v>
      </c>
      <c r="K83" s="30"/>
    </row>
    <row r="84" spans="1:11" s="66" customFormat="1" x14ac:dyDescent="0.2">
      <c r="A84" s="59" t="s">
        <v>102</v>
      </c>
      <c r="B84" s="59" t="s">
        <v>103</v>
      </c>
      <c r="C84" s="60" t="s">
        <v>130</v>
      </c>
      <c r="D84" s="61">
        <v>0</v>
      </c>
      <c r="E84" s="62">
        <v>0</v>
      </c>
      <c r="F84" s="63">
        <f t="shared" si="0"/>
        <v>0</v>
      </c>
      <c r="G84" s="62">
        <v>0</v>
      </c>
      <c r="H84" s="64">
        <v>0</v>
      </c>
      <c r="I84" s="65">
        <v>0</v>
      </c>
      <c r="J84" s="65">
        <v>0</v>
      </c>
      <c r="K84" s="30" t="s">
        <v>154</v>
      </c>
    </row>
    <row r="85" spans="1:11" s="66" customFormat="1" x14ac:dyDescent="0.2">
      <c r="A85" s="59" t="s">
        <v>104</v>
      </c>
      <c r="B85" s="59" t="s">
        <v>105</v>
      </c>
      <c r="C85" s="60" t="s">
        <v>142</v>
      </c>
      <c r="D85" s="61">
        <v>0</v>
      </c>
      <c r="E85" s="62">
        <v>137527</v>
      </c>
      <c r="F85" s="63">
        <f t="shared" si="0"/>
        <v>3226</v>
      </c>
      <c r="G85" s="62">
        <v>140753</v>
      </c>
      <c r="H85" s="64">
        <v>0</v>
      </c>
      <c r="I85" s="65">
        <v>1</v>
      </c>
      <c r="J85" s="65">
        <v>0</v>
      </c>
      <c r="K85" s="30"/>
    </row>
    <row r="86" spans="1:11" s="66" customFormat="1" x14ac:dyDescent="0.2">
      <c r="A86" s="59" t="s">
        <v>104</v>
      </c>
      <c r="B86" s="59" t="s">
        <v>105</v>
      </c>
      <c r="C86" s="60" t="s">
        <v>128</v>
      </c>
      <c r="D86" s="61">
        <v>0</v>
      </c>
      <c r="E86" s="62">
        <v>189787</v>
      </c>
      <c r="F86" s="63">
        <f t="shared" ref="F86:F89" si="12">G86-SUM(D86:E86)</f>
        <v>2108</v>
      </c>
      <c r="G86" s="62">
        <v>191895</v>
      </c>
      <c r="H86" s="64">
        <v>0</v>
      </c>
      <c r="I86" s="65">
        <v>1</v>
      </c>
      <c r="J86" s="65">
        <v>0</v>
      </c>
      <c r="K86" s="30"/>
    </row>
    <row r="87" spans="1:11" s="66" customFormat="1" x14ac:dyDescent="0.2">
      <c r="A87" s="59" t="s">
        <v>104</v>
      </c>
      <c r="B87" s="59" t="s">
        <v>105</v>
      </c>
      <c r="C87" s="60" t="s">
        <v>136</v>
      </c>
      <c r="D87" s="61">
        <v>0</v>
      </c>
      <c r="E87" s="62">
        <v>0</v>
      </c>
      <c r="F87" s="63">
        <f t="shared" si="12"/>
        <v>0</v>
      </c>
      <c r="G87" s="62">
        <v>0</v>
      </c>
      <c r="H87" s="64">
        <v>0</v>
      </c>
      <c r="I87" s="65">
        <v>0</v>
      </c>
      <c r="J87" s="65">
        <v>0</v>
      </c>
      <c r="K87" s="30" t="s">
        <v>155</v>
      </c>
    </row>
    <row r="88" spans="1:11" s="66" customFormat="1" x14ac:dyDescent="0.2">
      <c r="A88" s="59" t="s">
        <v>104</v>
      </c>
      <c r="B88" s="59" t="s">
        <v>105</v>
      </c>
      <c r="C88" s="60" t="s">
        <v>129</v>
      </c>
      <c r="D88" s="61">
        <v>153338</v>
      </c>
      <c r="E88" s="62">
        <v>0</v>
      </c>
      <c r="F88" s="63">
        <f t="shared" si="12"/>
        <v>1145</v>
      </c>
      <c r="G88" s="62">
        <v>154483</v>
      </c>
      <c r="H88" s="64">
        <v>1</v>
      </c>
      <c r="I88" s="65">
        <v>0</v>
      </c>
      <c r="J88" s="65">
        <v>0</v>
      </c>
      <c r="K88" s="30"/>
    </row>
    <row r="89" spans="1:11" s="66" customFormat="1" x14ac:dyDescent="0.2">
      <c r="A89" s="59" t="s">
        <v>104</v>
      </c>
      <c r="B89" s="59" t="s">
        <v>105</v>
      </c>
      <c r="C89" s="60" t="s">
        <v>146</v>
      </c>
      <c r="D89" s="61">
        <v>238817</v>
      </c>
      <c r="E89" s="62">
        <v>0</v>
      </c>
      <c r="F89" s="63">
        <f t="shared" si="12"/>
        <v>44820</v>
      </c>
      <c r="G89" s="62">
        <v>283637</v>
      </c>
      <c r="H89" s="64">
        <v>1</v>
      </c>
      <c r="I89" s="65">
        <v>0</v>
      </c>
      <c r="J89" s="65">
        <v>0</v>
      </c>
      <c r="K89" s="30"/>
    </row>
    <row r="90" spans="1:11" s="66" customFormat="1" x14ac:dyDescent="0.2">
      <c r="A90" s="59" t="s">
        <v>106</v>
      </c>
      <c r="B90" s="59" t="s">
        <v>107</v>
      </c>
      <c r="C90" s="60" t="s">
        <v>137</v>
      </c>
      <c r="D90" s="61">
        <v>0</v>
      </c>
      <c r="E90" s="62">
        <v>193470</v>
      </c>
      <c r="F90" s="63">
        <f t="shared" si="0"/>
        <v>72339</v>
      </c>
      <c r="G90" s="62">
        <v>265809</v>
      </c>
      <c r="H90" s="64">
        <v>0</v>
      </c>
      <c r="I90" s="65">
        <v>1</v>
      </c>
      <c r="J90" s="65">
        <v>0</v>
      </c>
      <c r="K90" s="30"/>
    </row>
    <row r="91" spans="1:11" s="66" customFormat="1" x14ac:dyDescent="0.2">
      <c r="A91" s="59" t="s">
        <v>108</v>
      </c>
      <c r="B91" s="59" t="s">
        <v>109</v>
      </c>
      <c r="C91" s="60" t="s">
        <v>127</v>
      </c>
      <c r="D91" s="61">
        <v>0</v>
      </c>
      <c r="E91" s="62">
        <v>170974</v>
      </c>
      <c r="F91" s="63">
        <f t="shared" si="0"/>
        <v>23797</v>
      </c>
      <c r="G91" s="62">
        <v>194771</v>
      </c>
      <c r="H91" s="64">
        <v>0</v>
      </c>
      <c r="I91" s="65">
        <v>1</v>
      </c>
      <c r="J91" s="65">
        <v>0</v>
      </c>
      <c r="K91" s="30"/>
    </row>
    <row r="92" spans="1:11" s="66" customFormat="1" x14ac:dyDescent="0.2">
      <c r="A92" s="59" t="s">
        <v>108</v>
      </c>
      <c r="B92" s="59" t="s">
        <v>109</v>
      </c>
      <c r="C92" s="60" t="s">
        <v>142</v>
      </c>
      <c r="D92" s="61">
        <v>0</v>
      </c>
      <c r="E92" s="62">
        <v>146807</v>
      </c>
      <c r="F92" s="63">
        <f t="shared" ref="F92" si="13">G92-SUM(D92:E92)</f>
        <v>13979</v>
      </c>
      <c r="G92" s="62">
        <v>160786</v>
      </c>
      <c r="H92" s="64">
        <v>0</v>
      </c>
      <c r="I92" s="65">
        <v>1</v>
      </c>
      <c r="J92" s="65">
        <v>0</v>
      </c>
      <c r="K92" s="30"/>
    </row>
    <row r="93" spans="1:11" s="66" customFormat="1" x14ac:dyDescent="0.2">
      <c r="A93" s="59" t="s">
        <v>110</v>
      </c>
      <c r="B93" s="59" t="s">
        <v>111</v>
      </c>
      <c r="C93" s="60" t="s">
        <v>130</v>
      </c>
      <c r="D93" s="61">
        <v>0</v>
      </c>
      <c r="E93" s="62">
        <v>0</v>
      </c>
      <c r="F93" s="63">
        <f t="shared" si="0"/>
        <v>0</v>
      </c>
      <c r="G93" s="62">
        <v>0</v>
      </c>
      <c r="H93" s="64">
        <v>0</v>
      </c>
      <c r="I93" s="65">
        <v>0</v>
      </c>
      <c r="J93" s="65">
        <v>0</v>
      </c>
      <c r="K93" s="30"/>
    </row>
    <row r="94" spans="1:11" s="66" customFormat="1" x14ac:dyDescent="0.2">
      <c r="A94" s="59" t="s">
        <v>112</v>
      </c>
      <c r="B94" s="59" t="s">
        <v>113</v>
      </c>
      <c r="C94" s="60" t="s">
        <v>130</v>
      </c>
      <c r="D94" s="61">
        <v>0</v>
      </c>
      <c r="E94" s="62">
        <v>0</v>
      </c>
      <c r="F94" s="63">
        <f t="shared" si="0"/>
        <v>0</v>
      </c>
      <c r="G94" s="62">
        <v>0</v>
      </c>
      <c r="H94" s="64">
        <v>0</v>
      </c>
      <c r="I94" s="65">
        <v>0</v>
      </c>
      <c r="J94" s="65">
        <v>0</v>
      </c>
      <c r="K94" s="30"/>
    </row>
    <row r="96" spans="1:11" s="10" customFormat="1" x14ac:dyDescent="0.2">
      <c r="A96" s="36" t="s">
        <v>114</v>
      </c>
      <c r="B96" s="36"/>
      <c r="C96" s="35"/>
      <c r="D96" s="76">
        <f t="shared" ref="D96:J96" si="14">SUM(D3:D94)</f>
        <v>5568374</v>
      </c>
      <c r="E96" s="77">
        <f t="shared" si="14"/>
        <v>4385952</v>
      </c>
      <c r="F96" s="77">
        <f t="shared" si="14"/>
        <v>1343063</v>
      </c>
      <c r="G96" s="77">
        <f t="shared" si="14"/>
        <v>11297389</v>
      </c>
      <c r="H96" s="35">
        <f t="shared" si="14"/>
        <v>31</v>
      </c>
      <c r="I96" s="36">
        <f t="shared" si="14"/>
        <v>31</v>
      </c>
      <c r="J96" s="36">
        <f t="shared" si="14"/>
        <v>0</v>
      </c>
      <c r="K96" s="35"/>
    </row>
    <row r="98" spans="3:3" x14ac:dyDescent="0.2">
      <c r="C98" s="78"/>
    </row>
    <row r="99" spans="3:3" x14ac:dyDescent="0.2">
      <c r="C99" s="78"/>
    </row>
  </sheetData>
  <sheetProtection sheet="1" objects="1" scenarios="1"/>
  <autoFilter ref="A2:J94"/>
  <pageMargins left="0.7" right="0.7" top="0.75" bottom="0.75" header="0.3" footer="0.3"/>
  <ignoredErrors>
    <ignoredError sqref="F9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topLeftCell="A24" workbookViewId="0">
      <selection activeCell="C4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3" customWidth="1"/>
    <col min="4" max="4" width="11.33203125" bestFit="1" customWidth="1"/>
    <col min="5" max="5" width="12.1640625" bestFit="1" customWidth="1"/>
  </cols>
  <sheetData>
    <row r="3" spans="1:5" x14ac:dyDescent="0.2">
      <c r="A3" s="89" t="s">
        <v>7</v>
      </c>
      <c r="B3" s="89" t="s">
        <v>8</v>
      </c>
      <c r="C3" s="3" t="s">
        <v>163</v>
      </c>
      <c r="D3" t="s">
        <v>165</v>
      </c>
      <c r="E3" t="s">
        <v>164</v>
      </c>
    </row>
    <row r="4" spans="1:5" x14ac:dyDescent="0.2">
      <c r="A4" t="s">
        <v>14</v>
      </c>
      <c r="B4" t="s">
        <v>15</v>
      </c>
      <c r="C4" s="3">
        <v>786619</v>
      </c>
      <c r="D4" s="90">
        <v>3</v>
      </c>
      <c r="E4" s="90">
        <v>1</v>
      </c>
    </row>
    <row r="5" spans="1:5" x14ac:dyDescent="0.2">
      <c r="A5" t="s">
        <v>16</v>
      </c>
      <c r="B5" t="s">
        <v>17</v>
      </c>
      <c r="C5" s="3">
        <v>0</v>
      </c>
      <c r="D5" s="90">
        <v>0</v>
      </c>
      <c r="E5" s="90">
        <v>0</v>
      </c>
    </row>
    <row r="6" spans="1:5" x14ac:dyDescent="0.2">
      <c r="A6" t="s">
        <v>18</v>
      </c>
      <c r="B6" t="s">
        <v>19</v>
      </c>
      <c r="C6" s="3">
        <v>0</v>
      </c>
      <c r="D6" s="90">
        <v>0</v>
      </c>
      <c r="E6" s="90">
        <v>0</v>
      </c>
    </row>
    <row r="7" spans="1:5" x14ac:dyDescent="0.2">
      <c r="A7" t="s">
        <v>20</v>
      </c>
      <c r="B7" t="s">
        <v>21</v>
      </c>
      <c r="C7" s="3">
        <v>0</v>
      </c>
      <c r="D7" s="90">
        <v>1</v>
      </c>
      <c r="E7" s="90">
        <v>0</v>
      </c>
    </row>
    <row r="8" spans="1:5" x14ac:dyDescent="0.2">
      <c r="A8" t="s">
        <v>22</v>
      </c>
      <c r="B8" t="s">
        <v>23</v>
      </c>
      <c r="C8" s="3">
        <v>607049</v>
      </c>
      <c r="D8" s="90">
        <v>2</v>
      </c>
      <c r="E8" s="90">
        <v>2</v>
      </c>
    </row>
    <row r="9" spans="1:5" x14ac:dyDescent="0.2">
      <c r="A9" t="s">
        <v>24</v>
      </c>
      <c r="B9" t="s">
        <v>25</v>
      </c>
      <c r="C9" s="3">
        <v>569315</v>
      </c>
      <c r="D9" s="90">
        <v>2</v>
      </c>
      <c r="E9" s="90">
        <v>0</v>
      </c>
    </row>
    <row r="10" spans="1:5" x14ac:dyDescent="0.2">
      <c r="A10" t="s">
        <v>26</v>
      </c>
      <c r="B10" t="s">
        <v>27</v>
      </c>
      <c r="C10" s="3">
        <v>0</v>
      </c>
      <c r="D10" s="90">
        <v>0</v>
      </c>
      <c r="E10" s="90">
        <v>0</v>
      </c>
    </row>
    <row r="11" spans="1:5" x14ac:dyDescent="0.2">
      <c r="A11" t="s">
        <v>28</v>
      </c>
      <c r="B11" t="s">
        <v>29</v>
      </c>
      <c r="C11" s="3">
        <v>0</v>
      </c>
      <c r="D11" s="90">
        <v>0</v>
      </c>
      <c r="E11" s="90">
        <v>0</v>
      </c>
    </row>
    <row r="12" spans="1:5" x14ac:dyDescent="0.2">
      <c r="A12" t="s">
        <v>30</v>
      </c>
      <c r="B12" t="s">
        <v>31</v>
      </c>
      <c r="C12" s="3">
        <v>1821457</v>
      </c>
      <c r="D12" s="90">
        <v>7</v>
      </c>
      <c r="E12" s="90">
        <v>3</v>
      </c>
    </row>
    <row r="13" spans="1:5" x14ac:dyDescent="0.2">
      <c r="A13" t="s">
        <v>32</v>
      </c>
      <c r="B13" t="s">
        <v>33</v>
      </c>
      <c r="C13" s="3">
        <v>199652</v>
      </c>
      <c r="D13" s="90">
        <v>1</v>
      </c>
      <c r="E13" s="90">
        <v>0</v>
      </c>
    </row>
    <row r="14" spans="1:5" x14ac:dyDescent="0.2">
      <c r="A14" t="s">
        <v>34</v>
      </c>
      <c r="B14" t="s">
        <v>35</v>
      </c>
      <c r="C14" s="3">
        <v>0</v>
      </c>
      <c r="D14" s="90">
        <v>0</v>
      </c>
      <c r="E14" s="90">
        <v>0</v>
      </c>
    </row>
    <row r="15" spans="1:5" x14ac:dyDescent="0.2">
      <c r="A15" t="s">
        <v>36</v>
      </c>
      <c r="B15" t="s">
        <v>37</v>
      </c>
      <c r="C15" s="3">
        <v>0</v>
      </c>
      <c r="D15" s="90">
        <v>0</v>
      </c>
      <c r="E15" s="90">
        <v>0</v>
      </c>
    </row>
    <row r="16" spans="1:5" x14ac:dyDescent="0.2">
      <c r="A16" t="s">
        <v>38</v>
      </c>
      <c r="B16" t="s">
        <v>39</v>
      </c>
      <c r="C16" s="3">
        <v>447109</v>
      </c>
      <c r="D16" s="90">
        <v>0</v>
      </c>
      <c r="E16" s="90">
        <v>3</v>
      </c>
    </row>
    <row r="17" spans="1:5" x14ac:dyDescent="0.2">
      <c r="A17" t="s">
        <v>40</v>
      </c>
      <c r="B17" t="s">
        <v>41</v>
      </c>
      <c r="C17" s="3">
        <v>0</v>
      </c>
      <c r="D17" s="90">
        <v>0</v>
      </c>
      <c r="E17" s="90">
        <v>0</v>
      </c>
    </row>
    <row r="18" spans="1:5" x14ac:dyDescent="0.2">
      <c r="A18" t="s">
        <v>42</v>
      </c>
      <c r="B18" t="s">
        <v>43</v>
      </c>
      <c r="C18" s="3">
        <v>0</v>
      </c>
      <c r="D18" s="90">
        <v>0</v>
      </c>
      <c r="E18" s="90">
        <v>0</v>
      </c>
    </row>
    <row r="19" spans="1:5" x14ac:dyDescent="0.2">
      <c r="A19" t="s">
        <v>44</v>
      </c>
      <c r="B19" t="s">
        <v>45</v>
      </c>
      <c r="C19" s="3">
        <v>0</v>
      </c>
      <c r="D19" s="90">
        <v>0</v>
      </c>
      <c r="E19" s="90">
        <v>0</v>
      </c>
    </row>
    <row r="20" spans="1:5" x14ac:dyDescent="0.2">
      <c r="A20" t="s">
        <v>46</v>
      </c>
      <c r="B20" t="s">
        <v>47</v>
      </c>
      <c r="C20" s="3">
        <v>239909</v>
      </c>
      <c r="D20" s="90">
        <v>1</v>
      </c>
      <c r="E20" s="90">
        <v>0</v>
      </c>
    </row>
    <row r="21" spans="1:5" x14ac:dyDescent="0.2">
      <c r="A21" t="s">
        <v>48</v>
      </c>
      <c r="B21" t="s">
        <v>49</v>
      </c>
      <c r="C21" s="3">
        <v>267443</v>
      </c>
      <c r="D21" s="90">
        <v>1</v>
      </c>
      <c r="E21" s="90">
        <v>2</v>
      </c>
    </row>
    <row r="22" spans="1:5" x14ac:dyDescent="0.2">
      <c r="A22" t="s">
        <v>50</v>
      </c>
      <c r="B22" t="s">
        <v>51</v>
      </c>
      <c r="C22" s="3">
        <v>0</v>
      </c>
      <c r="D22" s="90">
        <v>0</v>
      </c>
      <c r="E22" s="90">
        <v>0</v>
      </c>
    </row>
    <row r="23" spans="1:5" x14ac:dyDescent="0.2">
      <c r="A23" t="s">
        <v>52</v>
      </c>
      <c r="B23" t="s">
        <v>53</v>
      </c>
      <c r="C23" s="3">
        <v>0</v>
      </c>
      <c r="D23" s="90">
        <v>0</v>
      </c>
      <c r="E23" s="90">
        <v>0</v>
      </c>
    </row>
    <row r="24" spans="1:5" x14ac:dyDescent="0.2">
      <c r="A24" t="s">
        <v>54</v>
      </c>
      <c r="B24" t="s">
        <v>55</v>
      </c>
      <c r="C24" s="3">
        <v>1015125</v>
      </c>
      <c r="D24" s="90">
        <v>0</v>
      </c>
      <c r="E24" s="90">
        <v>4</v>
      </c>
    </row>
    <row r="25" spans="1:5" x14ac:dyDescent="0.2">
      <c r="A25" t="s">
        <v>56</v>
      </c>
      <c r="B25" t="s">
        <v>57</v>
      </c>
      <c r="C25" s="3">
        <v>0</v>
      </c>
      <c r="D25" s="90">
        <v>0</v>
      </c>
      <c r="E25" s="90">
        <v>0</v>
      </c>
    </row>
    <row r="26" spans="1:5" x14ac:dyDescent="0.2">
      <c r="A26" t="s">
        <v>58</v>
      </c>
      <c r="B26" t="s">
        <v>59</v>
      </c>
      <c r="C26" s="3">
        <v>0</v>
      </c>
      <c r="D26" s="90">
        <v>0</v>
      </c>
      <c r="E26" s="90">
        <v>0</v>
      </c>
    </row>
    <row r="27" spans="1:5" x14ac:dyDescent="0.2">
      <c r="A27" t="s">
        <v>60</v>
      </c>
      <c r="B27" t="s">
        <v>61</v>
      </c>
      <c r="C27" s="3">
        <v>0</v>
      </c>
      <c r="D27" s="90">
        <v>0</v>
      </c>
      <c r="E27" s="90">
        <v>0</v>
      </c>
    </row>
    <row r="28" spans="1:5" x14ac:dyDescent="0.2">
      <c r="A28" t="s">
        <v>62</v>
      </c>
      <c r="B28" t="s">
        <v>63</v>
      </c>
      <c r="C28" s="3">
        <v>0</v>
      </c>
      <c r="D28" s="90">
        <v>0</v>
      </c>
      <c r="E28" s="90">
        <v>0</v>
      </c>
    </row>
    <row r="29" spans="1:5" x14ac:dyDescent="0.2">
      <c r="A29" t="s">
        <v>64</v>
      </c>
      <c r="B29" t="s">
        <v>65</v>
      </c>
      <c r="C29" s="3">
        <v>0</v>
      </c>
      <c r="D29" s="90">
        <v>0</v>
      </c>
      <c r="E29" s="90">
        <v>0</v>
      </c>
    </row>
    <row r="30" spans="1:5" x14ac:dyDescent="0.2">
      <c r="A30" t="s">
        <v>66</v>
      </c>
      <c r="B30" t="s">
        <v>67</v>
      </c>
      <c r="C30" s="3">
        <v>0</v>
      </c>
      <c r="D30" s="90">
        <v>0</v>
      </c>
      <c r="E30" s="90">
        <v>0</v>
      </c>
    </row>
    <row r="31" spans="1:5" x14ac:dyDescent="0.2">
      <c r="A31" t="s">
        <v>68</v>
      </c>
      <c r="B31" t="s">
        <v>69</v>
      </c>
      <c r="C31" s="3">
        <v>0</v>
      </c>
      <c r="D31" s="90">
        <v>0</v>
      </c>
      <c r="E31" s="90">
        <v>0</v>
      </c>
    </row>
    <row r="32" spans="1:5" x14ac:dyDescent="0.2">
      <c r="A32" t="s">
        <v>70</v>
      </c>
      <c r="B32" t="s">
        <v>71</v>
      </c>
      <c r="C32" s="3">
        <v>0</v>
      </c>
      <c r="D32" s="90">
        <v>0</v>
      </c>
      <c r="E32" s="90">
        <v>0</v>
      </c>
    </row>
    <row r="33" spans="1:5" x14ac:dyDescent="0.2">
      <c r="A33" t="s">
        <v>72</v>
      </c>
      <c r="B33" t="s">
        <v>73</v>
      </c>
      <c r="C33" s="3">
        <v>0</v>
      </c>
      <c r="D33" s="90">
        <v>0</v>
      </c>
      <c r="E33" s="90">
        <v>0</v>
      </c>
    </row>
    <row r="34" spans="1:5" x14ac:dyDescent="0.2">
      <c r="A34" t="s">
        <v>74</v>
      </c>
      <c r="B34" t="s">
        <v>75</v>
      </c>
      <c r="C34" s="3">
        <v>0</v>
      </c>
      <c r="D34" s="90">
        <v>0</v>
      </c>
      <c r="E34" s="90">
        <v>0</v>
      </c>
    </row>
    <row r="35" spans="1:5" x14ac:dyDescent="0.2">
      <c r="A35" t="s">
        <v>76</v>
      </c>
      <c r="B35" t="s">
        <v>77</v>
      </c>
      <c r="C35" s="3">
        <v>175622</v>
      </c>
      <c r="D35" s="90">
        <v>0</v>
      </c>
      <c r="E35" s="90">
        <v>1</v>
      </c>
    </row>
    <row r="36" spans="1:5" x14ac:dyDescent="0.2">
      <c r="A36" t="s">
        <v>78</v>
      </c>
      <c r="B36" t="s">
        <v>79</v>
      </c>
      <c r="C36" s="3">
        <v>400940</v>
      </c>
      <c r="D36" s="90">
        <v>2</v>
      </c>
      <c r="E36" s="90">
        <v>0</v>
      </c>
    </row>
    <row r="37" spans="1:5" x14ac:dyDescent="0.2">
      <c r="A37" t="s">
        <v>80</v>
      </c>
      <c r="B37" t="s">
        <v>81</v>
      </c>
      <c r="C37" s="3">
        <v>0</v>
      </c>
      <c r="D37" s="90">
        <v>0</v>
      </c>
      <c r="E37" s="90">
        <v>0</v>
      </c>
    </row>
    <row r="38" spans="1:5" x14ac:dyDescent="0.2">
      <c r="A38" t="s">
        <v>82</v>
      </c>
      <c r="B38" t="s">
        <v>83</v>
      </c>
      <c r="C38" s="3">
        <v>214247</v>
      </c>
      <c r="D38" s="90">
        <v>0</v>
      </c>
      <c r="E38" s="90">
        <v>1</v>
      </c>
    </row>
    <row r="39" spans="1:5" x14ac:dyDescent="0.2">
      <c r="A39" t="s">
        <v>84</v>
      </c>
      <c r="B39" t="s">
        <v>85</v>
      </c>
      <c r="C39" s="3">
        <v>159216</v>
      </c>
      <c r="D39" s="90">
        <v>1</v>
      </c>
      <c r="E39" s="90">
        <v>0</v>
      </c>
    </row>
    <row r="40" spans="1:5" x14ac:dyDescent="0.2">
      <c r="A40" t="s">
        <v>86</v>
      </c>
      <c r="B40" t="s">
        <v>87</v>
      </c>
      <c r="C40" s="3">
        <v>0</v>
      </c>
      <c r="D40" s="90">
        <v>0</v>
      </c>
      <c r="E40" s="90">
        <v>0</v>
      </c>
    </row>
    <row r="41" spans="1:5" x14ac:dyDescent="0.2">
      <c r="A41" t="s">
        <v>88</v>
      </c>
      <c r="B41" t="s">
        <v>89</v>
      </c>
      <c r="C41" s="3">
        <v>688075</v>
      </c>
      <c r="D41" s="90">
        <v>2</v>
      </c>
      <c r="E41" s="90">
        <v>2</v>
      </c>
    </row>
    <row r="42" spans="1:5" x14ac:dyDescent="0.2">
      <c r="A42" t="s">
        <v>90</v>
      </c>
      <c r="B42" t="s">
        <v>91</v>
      </c>
      <c r="C42" s="3">
        <v>0</v>
      </c>
      <c r="D42" s="90">
        <v>0</v>
      </c>
      <c r="E42" s="90">
        <v>0</v>
      </c>
    </row>
    <row r="43" spans="1:5" x14ac:dyDescent="0.2">
      <c r="A43" t="s">
        <v>92</v>
      </c>
      <c r="B43" t="s">
        <v>93</v>
      </c>
      <c r="C43" s="3">
        <v>189051</v>
      </c>
      <c r="D43" s="90">
        <v>1</v>
      </c>
      <c r="E43" s="90">
        <v>0</v>
      </c>
    </row>
    <row r="44" spans="1:5" x14ac:dyDescent="0.2">
      <c r="A44" t="s">
        <v>94</v>
      </c>
      <c r="B44" t="s">
        <v>95</v>
      </c>
      <c r="C44" s="3">
        <v>0</v>
      </c>
      <c r="D44" s="90">
        <v>0</v>
      </c>
      <c r="E44" s="90">
        <v>0</v>
      </c>
    </row>
    <row r="45" spans="1:5" x14ac:dyDescent="0.2">
      <c r="A45" t="s">
        <v>96</v>
      </c>
      <c r="B45" t="s">
        <v>97</v>
      </c>
      <c r="C45" s="3">
        <v>510667</v>
      </c>
      <c r="D45" s="90">
        <v>2</v>
      </c>
      <c r="E45" s="90">
        <v>1</v>
      </c>
    </row>
    <row r="46" spans="1:5" x14ac:dyDescent="0.2">
      <c r="A46" t="s">
        <v>98</v>
      </c>
      <c r="B46" t="s">
        <v>99</v>
      </c>
      <c r="C46" s="3">
        <v>1613759</v>
      </c>
      <c r="D46" s="90">
        <v>3</v>
      </c>
      <c r="E46" s="90">
        <v>6</v>
      </c>
    </row>
    <row r="47" spans="1:5" x14ac:dyDescent="0.2">
      <c r="A47" t="s">
        <v>100</v>
      </c>
      <c r="B47" t="s">
        <v>101</v>
      </c>
      <c r="C47" s="3">
        <v>0</v>
      </c>
      <c r="D47" s="90">
        <v>0</v>
      </c>
      <c r="E47" s="90">
        <v>0</v>
      </c>
    </row>
    <row r="48" spans="1:5" x14ac:dyDescent="0.2">
      <c r="A48" t="s">
        <v>102</v>
      </c>
      <c r="B48" t="s">
        <v>103</v>
      </c>
      <c r="C48" s="3">
        <v>0</v>
      </c>
      <c r="D48" s="90">
        <v>0</v>
      </c>
      <c r="E48" s="90">
        <v>0</v>
      </c>
    </row>
    <row r="49" spans="1:5" x14ac:dyDescent="0.2">
      <c r="A49" t="s">
        <v>104</v>
      </c>
      <c r="B49" t="s">
        <v>105</v>
      </c>
      <c r="C49" s="3">
        <v>770768</v>
      </c>
      <c r="D49" s="90">
        <v>2</v>
      </c>
      <c r="E49" s="90">
        <v>2</v>
      </c>
    </row>
    <row r="50" spans="1:5" x14ac:dyDescent="0.2">
      <c r="A50" t="s">
        <v>106</v>
      </c>
      <c r="B50" t="s">
        <v>107</v>
      </c>
      <c r="C50" s="3">
        <v>265809</v>
      </c>
      <c r="D50" s="90">
        <v>0</v>
      </c>
      <c r="E50" s="90">
        <v>1</v>
      </c>
    </row>
    <row r="51" spans="1:5" x14ac:dyDescent="0.2">
      <c r="A51" t="s">
        <v>108</v>
      </c>
      <c r="B51" t="s">
        <v>109</v>
      </c>
      <c r="C51" s="3">
        <v>355557</v>
      </c>
      <c r="D51" s="90">
        <v>0</v>
      </c>
      <c r="E51" s="90">
        <v>2</v>
      </c>
    </row>
    <row r="52" spans="1:5" x14ac:dyDescent="0.2">
      <c r="A52" t="s">
        <v>110</v>
      </c>
      <c r="B52" t="s">
        <v>111</v>
      </c>
      <c r="C52" s="3">
        <v>0</v>
      </c>
      <c r="D52" s="90">
        <v>0</v>
      </c>
      <c r="E52" s="90">
        <v>0</v>
      </c>
    </row>
    <row r="53" spans="1:5" x14ac:dyDescent="0.2">
      <c r="A53" t="s">
        <v>112</v>
      </c>
      <c r="B53" t="s">
        <v>113</v>
      </c>
      <c r="C53" s="3">
        <v>0</v>
      </c>
      <c r="D53" s="90">
        <v>0</v>
      </c>
      <c r="E53" s="90">
        <v>0</v>
      </c>
    </row>
    <row r="54" spans="1:5" x14ac:dyDescent="0.2">
      <c r="A54" t="s">
        <v>162</v>
      </c>
      <c r="C54" s="3">
        <v>11297389</v>
      </c>
      <c r="D54" s="90">
        <v>31</v>
      </c>
      <c r="E54" s="90">
        <v>31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"/>
  <sheetViews>
    <sheetView workbookViewId="0">
      <selection activeCell="B4" sqref="B4"/>
    </sheetView>
  </sheetViews>
  <sheetFormatPr baseColWidth="10" defaultRowHeight="16" x14ac:dyDescent="0.2"/>
  <cols>
    <col min="1" max="1" width="39.5" style="10" bestFit="1" customWidth="1"/>
    <col min="2" max="2" width="86.5" bestFit="1" customWidth="1"/>
    <col min="3" max="3" width="17.5" bestFit="1" customWidth="1"/>
  </cols>
  <sheetData>
    <row r="3" spans="1:19" x14ac:dyDescent="0.2">
      <c r="A3" s="1" t="s">
        <v>0</v>
      </c>
      <c r="B3" s="2" t="s">
        <v>2</v>
      </c>
      <c r="C3" s="11" t="s">
        <v>3</v>
      </c>
      <c r="D3" s="3"/>
      <c r="E3" s="3"/>
      <c r="F3" s="3"/>
      <c r="I3" s="4"/>
      <c r="J3" s="4"/>
      <c r="K3" s="4"/>
      <c r="L3" s="4"/>
    </row>
    <row r="4" spans="1:19" s="6" customFormat="1" x14ac:dyDescent="0.2">
      <c r="A4" s="5" t="s">
        <v>1</v>
      </c>
      <c r="B4" s="2" t="s">
        <v>4</v>
      </c>
      <c r="D4" s="7"/>
      <c r="E4" s="7"/>
      <c r="G4" s="8"/>
      <c r="H4" s="8"/>
      <c r="I4" s="8"/>
      <c r="J4" s="8"/>
      <c r="S4" s="9"/>
    </row>
    <row r="5" spans="1:19" x14ac:dyDescent="0.2">
      <c r="B5" s="2" t="s">
        <v>5</v>
      </c>
    </row>
  </sheetData>
  <sheetProtection sheet="1" objects="1" scenarios="1"/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PIVOT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2017-04-29T15:35:54Z</dcterms:created>
  <dcterms:modified xsi:type="dcterms:W3CDTF">2017-05-24T15:47:26Z</dcterms:modified>
</cp:coreProperties>
</file>