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Misrepresentation/data/"/>
    </mc:Choice>
  </mc:AlternateContent>
  <bookViews>
    <workbookView xWindow="1960" yWindow="460" windowWidth="23300" windowHeight="15540" tabRatio="500"/>
  </bookViews>
  <sheets>
    <sheet name="Election Results by State" sheetId="2" r:id="rId1"/>
    <sheet name="Uncontested Races" sheetId="3" r:id="rId2"/>
    <sheet name="UncontestedPIVOT" sheetId="4" r:id="rId3"/>
    <sheet name="Sources" sheetId="1" r:id="rId4"/>
  </sheets>
  <definedNames>
    <definedName name="_xlnm._FilterDatabase" localSheetId="0" hidden="1">'Election Results by State'!$N$2:$N$52</definedName>
    <definedName name="_xlnm._FilterDatabase" localSheetId="1" hidden="1">'Uncontested Races'!$A$2:$J$89</definedName>
  </definedNames>
  <calcPr calcId="150000" concurrentCalc="0"/>
  <pivotCaches>
    <pivotCache cacheId="3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3" l="1"/>
  <c r="F85" i="3"/>
  <c r="F76" i="3"/>
  <c r="F77" i="3"/>
  <c r="F78" i="3"/>
  <c r="F79" i="3"/>
  <c r="F80" i="3"/>
  <c r="F72" i="3"/>
  <c r="F69" i="3"/>
  <c r="F59" i="3"/>
  <c r="F60" i="3"/>
  <c r="F61" i="3"/>
  <c r="F62" i="3"/>
  <c r="F56" i="3"/>
  <c r="F47" i="3"/>
  <c r="F40" i="3"/>
  <c r="F41" i="3"/>
  <c r="F42" i="3"/>
  <c r="F43" i="3"/>
  <c r="F44" i="3"/>
  <c r="F45" i="3"/>
  <c r="F38" i="3"/>
  <c r="F22" i="3"/>
  <c r="F23" i="3"/>
  <c r="F18" i="3"/>
  <c r="F10" i="3"/>
  <c r="F11" i="3"/>
  <c r="F12" i="3"/>
  <c r="F13" i="3"/>
  <c r="F14" i="3"/>
  <c r="F15" i="3"/>
  <c r="F16" i="3"/>
  <c r="F4" i="3"/>
  <c r="F5" i="3"/>
  <c r="F6" i="3"/>
  <c r="F7" i="3"/>
  <c r="F8" i="3"/>
  <c r="F9" i="3"/>
  <c r="F17" i="3"/>
  <c r="F19" i="3"/>
  <c r="F27" i="3"/>
  <c r="F28" i="3"/>
  <c r="F29" i="3"/>
  <c r="F30" i="3"/>
  <c r="F31" i="3"/>
  <c r="F32" i="3"/>
  <c r="F33" i="3"/>
  <c r="F34" i="3"/>
  <c r="F35" i="3"/>
  <c r="F36" i="3"/>
  <c r="F37" i="3"/>
  <c r="F39" i="3"/>
  <c r="F46" i="3"/>
  <c r="F48" i="3"/>
  <c r="F49" i="3"/>
  <c r="F50" i="3"/>
  <c r="F51" i="3"/>
  <c r="F52" i="3"/>
  <c r="F53" i="3"/>
  <c r="F54" i="3"/>
  <c r="F55" i="3"/>
  <c r="F57" i="3"/>
  <c r="F58" i="3"/>
  <c r="F63" i="3"/>
  <c r="F64" i="3"/>
  <c r="F65" i="3"/>
  <c r="F66" i="3"/>
  <c r="F67" i="3"/>
  <c r="F68" i="3"/>
  <c r="F70" i="3"/>
  <c r="F71" i="3"/>
  <c r="F73" i="3"/>
  <c r="F74" i="3"/>
  <c r="F75" i="3"/>
  <c r="F81" i="3"/>
  <c r="F82" i="3"/>
  <c r="F83" i="3"/>
  <c r="F86" i="3"/>
  <c r="F87" i="3"/>
  <c r="F88" i="3"/>
  <c r="F89" i="3"/>
  <c r="F3" i="3"/>
  <c r="N54" i="2"/>
  <c r="M54" i="2"/>
  <c r="K54" i="2"/>
  <c r="L26" i="2"/>
  <c r="L27" i="2"/>
  <c r="L30" i="2"/>
  <c r="L32" i="2"/>
  <c r="L33" i="2"/>
  <c r="L34" i="2"/>
  <c r="L35" i="2"/>
  <c r="L36" i="2"/>
  <c r="L37" i="2"/>
  <c r="L38" i="2"/>
  <c r="L40" i="2"/>
  <c r="L42" i="2"/>
  <c r="L43" i="2"/>
  <c r="L44" i="2"/>
  <c r="L50" i="2"/>
  <c r="L51" i="2"/>
  <c r="L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8" i="2"/>
  <c r="L29" i="2"/>
  <c r="L31" i="2"/>
  <c r="L39" i="2"/>
  <c r="L41" i="2"/>
  <c r="L45" i="2"/>
  <c r="L46" i="2"/>
  <c r="L47" i="2"/>
  <c r="L48" i="2"/>
  <c r="L49" i="2"/>
  <c r="L52" i="2"/>
  <c r="L54" i="2"/>
  <c r="J91" i="3"/>
  <c r="H91" i="3"/>
  <c r="I91" i="3"/>
  <c r="G91" i="3"/>
  <c r="F91" i="3"/>
  <c r="D91" i="3"/>
  <c r="E91" i="3"/>
  <c r="N58" i="2"/>
  <c r="M58" i="2"/>
  <c r="K58" i="2"/>
  <c r="L58" i="2"/>
  <c r="F54" i="2"/>
  <c r="F58" i="2"/>
  <c r="C54" i="2"/>
  <c r="C58" i="2"/>
  <c r="D54" i="2"/>
  <c r="D58" i="2"/>
  <c r="H54" i="2"/>
  <c r="I54" i="2"/>
  <c r="G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comments1.xml><?xml version="1.0" encoding="utf-8"?>
<comments xmlns="http://schemas.openxmlformats.org/spreadsheetml/2006/main">
  <authors>
    <author>Microsoft Office User</author>
  </authors>
  <commentList>
    <comment ref="E54" authorId="0">
      <text>
        <r>
          <rPr>
            <sz val="10"/>
            <color indexed="81"/>
            <rFont val="Calibri"/>
          </rPr>
          <t>This total is 1,202 too high, compared to the sum of other votes reported at the end … but it's the implicit result of the total totals reported. Something appears to not add up right.
The report is internally inconsistent: in several cases (noted in the Notes column here) the totals reported by state are different than the totals reported for those states in the all-up recapitulation at the end.</t>
        </r>
      </text>
    </comment>
    <comment ref="F58" authorId="0">
      <text>
        <r>
          <rPr>
            <sz val="10"/>
            <color indexed="81"/>
            <rFont val="Calibri"/>
          </rPr>
          <t>See comment on Other total.</t>
        </r>
      </text>
    </comment>
  </commentList>
</comments>
</file>

<file path=xl/sharedStrings.xml><?xml version="1.0" encoding="utf-8"?>
<sst xmlns="http://schemas.openxmlformats.org/spreadsheetml/2006/main" count="527" uniqueCount="171">
  <si>
    <t>Votes</t>
  </si>
  <si>
    <t>Delegation splits</t>
  </si>
  <si>
    <t xml:space="preserve"> </t>
  </si>
  <si>
    <t>http://history.house.gov/Institution/Election-Statistics/2006election/</t>
  </si>
  <si>
    <t>http://history.house.gov/Congressional-Overview/Profiles/110th/</t>
  </si>
  <si>
    <t>http://historycms.house.gov/WorkArea/DownloadAsset.aspx?id=41207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</si>
  <si>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</si>
  <si>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</si>
  <si>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</si>
  <si>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</si>
  <si>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</si>
  <si>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</si>
  <si>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</si>
  <si>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</si>
  <si>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</si>
  <si>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</si>
  <si>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</si>
  <si>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</si>
  <si>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</si>
  <si>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</si>
  <si>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</si>
  <si>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</si>
  <si>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</si>
  <si>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</si>
  <si>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</si>
  <si>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</si>
  <si>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</si>
  <si>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</si>
  <si>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</si>
  <si>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</si>
  <si>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</si>
  <si>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</si>
  <si>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</si>
  <si>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</si>
  <si>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</si>
  <si>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</si>
  <si>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</si>
  <si>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</si>
  <si>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</si>
  <si>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</si>
  <si>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</si>
  <si>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</si>
  <si>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</si>
  <si>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</si>
  <si>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</si>
  <si>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</si>
  <si>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</si>
  <si>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</si>
  <si>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</si>
  <si>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</si>
  <si>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</si>
  <si>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</si>
  <si>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</si>
  <si>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</si>
  <si>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</si>
  <si>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</si>
  <si>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</si>
  <si>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</si>
  <si>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</si>
  <si>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</si>
  <si>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</si>
  <si>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</si>
  <si>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</si>
  <si>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</si>
  <si>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</si>
  <si>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</si>
  <si>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</si>
  <si>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</si>
  <si>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</si>
  <si>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</si>
  <si>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</si>
  <si>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</si>
  <si>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</si>
  <si>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</si>
  <si>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</si>
  <si>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</si>
  <si>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</si>
  <si>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</si>
  <si>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</si>
  <si>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</si>
  <si>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</si>
  <si>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</si>
  <si>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</si>
  <si>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</si>
  <si>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</si>
  <si>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</si>
  <si>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</si>
  <si>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</si>
  <si>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</si>
  <si>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</si>
  <si>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</si>
  <si>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</si>
  <si>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</si>
  <si>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</si>
  <si>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</si>
  <si>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</si>
  <si>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</si>
  <si>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</si>
  <si>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</si>
  <si>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</si>
  <si>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</si>
  <si>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</si>
  <si>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</si>
  <si>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</si>
  <si>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</si>
  <si>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</si>
  <si>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</si>
  <si>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</si>
  <si>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</si>
  <si>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</si>
  <si>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</si>
  <si>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</si>
  <si>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</si>
  <si>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</si>
  <si>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</si>
  <si>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</si>
  <si>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</si>
  <si>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</si>
  <si>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</si>
  <si>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</si>
  <si>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</si>
  <si>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</si>
  <si>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</si>
  <si>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</si>
  <si>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</si>
  <si>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</si>
  <si>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</si>
  <si>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</si>
  <si>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</si>
  <si>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</si>
  <si>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</si>
  <si>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n/a</t>
  </si>
  <si>
    <t>Includes Dem/Rep write-ins.</t>
  </si>
  <si>
    <t>Includes Democrat, Working Families.</t>
  </si>
  <si>
    <t>Includes Rep write-ins.</t>
  </si>
  <si>
    <t>Includes Dem write-ins.</t>
  </si>
  <si>
    <t>Includes Republican, Let's Do It.</t>
  </si>
  <si>
    <t>Other totals reported differently.</t>
  </si>
  <si>
    <t>5th</t>
  </si>
  <si>
    <t>6th</t>
  </si>
  <si>
    <t>7th</t>
  </si>
  <si>
    <t>20th</t>
  </si>
  <si>
    <t>31st</t>
  </si>
  <si>
    <t>32nd</t>
  </si>
  <si>
    <t>33rd</t>
  </si>
  <si>
    <t>35th</t>
  </si>
  <si>
    <t>37th</t>
  </si>
  <si>
    <t>42nd</t>
  </si>
  <si>
    <t>1st</t>
  </si>
  <si>
    <t>2nd</t>
  </si>
  <si>
    <t>3rd</t>
  </si>
  <si>
    <t>12th</t>
  </si>
  <si>
    <t>17th</t>
  </si>
  <si>
    <t>19th</t>
  </si>
  <si>
    <t>23rd</t>
  </si>
  <si>
    <t>Votes not reported.</t>
  </si>
  <si>
    <t>4th</t>
  </si>
  <si>
    <t>8th</t>
  </si>
  <si>
    <t>13th</t>
  </si>
  <si>
    <t>15th</t>
  </si>
  <si>
    <t>10th</t>
  </si>
  <si>
    <t>9th</t>
  </si>
  <si>
    <t>14th</t>
  </si>
  <si>
    <t>22nd</t>
  </si>
  <si>
    <t>16th</t>
  </si>
  <si>
    <t>28th</t>
  </si>
  <si>
    <t>11th</t>
  </si>
  <si>
    <t>Grand Total</t>
  </si>
  <si>
    <t>Sum of TOT1</t>
  </si>
  <si>
    <t>Sum of DEM2</t>
  </si>
  <si>
    <t>Sum of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</si>
</sst>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0"/>
      <color indexed="81"/>
      <name val="Calibri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1"/>
    <xf numFmtId="3" fontId="0" fillId="0" borderId="0" xfId="0" applyNumberFormat="1"/>
    <xf numFmtId="0" fontId="5" fillId="0" borderId="0" xfId="0" applyFont="1"/>
    <xf numFmtId="0" fontId="1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6" fillId="0" borderId="0" xfId="0" applyFont="1" applyFill="1"/>
    <xf numFmtId="0" fontId="1" fillId="0" borderId="0" xfId="0" applyFont="1"/>
    <xf numFmtId="0" fontId="4" fillId="0" borderId="0" xfId="0" applyFont="1" applyFill="1"/>
    <xf numFmtId="0" fontId="8" fillId="2" borderId="0" xfId="0" applyFont="1" applyFill="1"/>
    <xf numFmtId="3" fontId="8" fillId="2" borderId="0" xfId="0" applyNumberFormat="1" applyFont="1" applyFill="1"/>
    <xf numFmtId="3" fontId="7" fillId="3" borderId="1" xfId="0" applyNumberFormat="1" applyFont="1" applyFill="1" applyBorder="1" applyProtection="1">
      <protection locked="0"/>
    </xf>
    <xf numFmtId="3" fontId="7" fillId="3" borderId="0" xfId="0" applyNumberFormat="1" applyFont="1" applyFill="1" applyBorder="1" applyAlignment="1" applyProtection="1">
      <alignment horizontal="center"/>
      <protection locked="0"/>
    </xf>
    <xf numFmtId="3" fontId="7" fillId="3" borderId="0" xfId="0" applyNumberFormat="1" applyFont="1" applyFill="1" applyBorder="1" applyProtection="1">
      <protection locked="0"/>
    </xf>
    <xf numFmtId="3" fontId="8" fillId="3" borderId="2" xfId="0" applyNumberFormat="1" applyFont="1" applyFill="1" applyBorder="1" applyProtection="1">
      <protection locked="0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1" xfId="0" applyFont="1" applyFill="1" applyBorder="1"/>
    <xf numFmtId="0" fontId="8" fillId="0" borderId="0" xfId="0" applyFont="1" applyFill="1"/>
    <xf numFmtId="0" fontId="8" fillId="2" borderId="0" xfId="0" applyFont="1" applyFill="1" applyBorder="1"/>
    <xf numFmtId="0" fontId="9" fillId="2" borderId="0" xfId="0" applyFont="1" applyFill="1"/>
    <xf numFmtId="3" fontId="8" fillId="2" borderId="0" xfId="0" applyNumberFormat="1" applyFont="1" applyFill="1" applyBorder="1"/>
    <xf numFmtId="0" fontId="7" fillId="0" borderId="0" xfId="0" applyFont="1" applyFill="1" applyBorder="1"/>
    <xf numFmtId="3" fontId="0" fillId="0" borderId="1" xfId="0" applyNumberFormat="1" applyBorder="1"/>
    <xf numFmtId="3" fontId="6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1" fillId="0" borderId="3" xfId="0" applyFont="1" applyFill="1" applyBorder="1"/>
    <xf numFmtId="3" fontId="1" fillId="0" borderId="4" xfId="0" applyNumberFormat="1" applyFont="1" applyFill="1" applyBorder="1"/>
    <xf numFmtId="3" fontId="1" fillId="0" borderId="3" xfId="0" applyNumberFormat="1" applyFont="1" applyFill="1" applyBorder="1"/>
    <xf numFmtId="3" fontId="1" fillId="0" borderId="5" xfId="0" applyNumberFormat="1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3" xfId="0" applyFont="1" applyBorder="1"/>
    <xf numFmtId="0" fontId="8" fillId="2" borderId="0" xfId="0" applyFont="1" applyFill="1" applyProtection="1"/>
    <xf numFmtId="0" fontId="8" fillId="2" borderId="1" xfId="0" applyFont="1" applyFill="1" applyBorder="1" applyProtection="1"/>
    <xf numFmtId="3" fontId="9" fillId="2" borderId="0" xfId="0" applyNumberFormat="1" applyFont="1" applyFill="1" applyProtection="1"/>
    <xf numFmtId="3" fontId="8" fillId="2" borderId="0" xfId="0" applyNumberFormat="1" applyFont="1" applyFill="1" applyProtection="1"/>
    <xf numFmtId="0" fontId="8" fillId="2" borderId="1" xfId="0" applyFont="1" applyFill="1" applyBorder="1" applyAlignment="1" applyProtection="1"/>
    <xf numFmtId="0" fontId="8" fillId="2" borderId="0" xfId="0" applyFont="1" applyFill="1" applyAlignment="1" applyProtection="1"/>
    <xf numFmtId="0" fontId="8" fillId="2" borderId="0" xfId="0" applyFont="1" applyFill="1" applyBorder="1" applyProtection="1"/>
    <xf numFmtId="0" fontId="9" fillId="2" borderId="0" xfId="0" applyFont="1" applyFill="1" applyProtection="1"/>
    <xf numFmtId="3" fontId="8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6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4" xfId="0" applyNumberFormat="1" applyFont="1" applyBorder="1"/>
    <xf numFmtId="3" fontId="1" fillId="0" borderId="3" xfId="0" applyNumberFormat="1" applyFont="1" applyBorder="1"/>
    <xf numFmtId="9" fontId="0" fillId="0" borderId="1" xfId="0" applyNumberFormat="1" applyBorder="1"/>
    <xf numFmtId="0" fontId="6" fillId="0" borderId="0" xfId="0" applyFont="1"/>
    <xf numFmtId="3" fontId="8" fillId="2" borderId="1" xfId="0" applyNumberFormat="1" applyFont="1" applyFill="1" applyBorder="1" applyAlignment="1">
      <alignment horizontal="center"/>
    </xf>
    <xf numFmtId="3" fontId="0" fillId="4" borderId="0" xfId="0" applyNumberFormat="1" applyFill="1"/>
    <xf numFmtId="3" fontId="0" fillId="0" borderId="1" xfId="0" applyNumberFormat="1" applyFill="1" applyBorder="1"/>
    <xf numFmtId="3" fontId="0" fillId="0" borderId="0" xfId="0" applyNumberFormat="1" applyFill="1" applyBorder="1"/>
    <xf numFmtId="3" fontId="6" fillId="0" borderId="0" xfId="0" applyNumberFormat="1" applyFont="1" applyFill="1"/>
    <xf numFmtId="3" fontId="0" fillId="0" borderId="2" xfId="0" applyNumberFormat="1" applyFill="1" applyBorder="1"/>
    <xf numFmtId="3" fontId="8" fillId="2" borderId="0" xfId="0" applyNumberFormat="1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3" fontId="1" fillId="4" borderId="3" xfId="0" applyNumberFormat="1" applyFont="1" applyFill="1" applyBorder="1"/>
    <xf numFmtId="0" fontId="8" fillId="2" borderId="1" xfId="0" applyFont="1" applyFill="1" applyBorder="1" applyAlignment="1" applyProtection="1">
      <alignment horizontal="center"/>
    </xf>
    <xf numFmtId="0" fontId="0" fillId="5" borderId="0" xfId="0" applyFill="1" applyBorder="1" applyProtection="1"/>
    <xf numFmtId="0" fontId="0" fillId="5" borderId="1" xfId="0" applyFill="1" applyBorder="1" applyProtection="1"/>
    <xf numFmtId="3" fontId="0" fillId="5" borderId="1" xfId="0" applyNumberFormat="1" applyFill="1" applyBorder="1" applyProtection="1"/>
    <xf numFmtId="3" fontId="0" fillId="5" borderId="0" xfId="0" applyNumberFormat="1" applyFill="1" applyBorder="1" applyProtection="1"/>
    <xf numFmtId="3" fontId="6" fillId="5" borderId="0" xfId="0" applyNumberFormat="1" applyFont="1" applyFill="1" applyBorder="1" applyProtection="1"/>
    <xf numFmtId="0" fontId="0" fillId="5" borderId="1" xfId="0" applyFont="1" applyFill="1" applyBorder="1" applyProtection="1"/>
    <xf numFmtId="0" fontId="0" fillId="5" borderId="0" xfId="0" applyFont="1" applyFill="1" applyBorder="1" applyProtection="1"/>
    <xf numFmtId="0" fontId="0" fillId="5" borderId="1" xfId="0" applyFill="1" applyBorder="1"/>
    <xf numFmtId="0" fontId="0" fillId="5" borderId="0" xfId="0" applyFill="1" applyBorder="1"/>
    <xf numFmtId="3" fontId="8" fillId="2" borderId="1" xfId="0" applyNumberFormat="1" applyFont="1" applyFill="1" applyBorder="1" applyAlignment="1" applyProtection="1">
      <alignment horizontal="center"/>
    </xf>
    <xf numFmtId="3" fontId="4" fillId="6" borderId="1" xfId="0" applyNumberFormat="1" applyFont="1" applyFill="1" applyBorder="1"/>
    <xf numFmtId="3" fontId="4" fillId="6" borderId="0" xfId="0" applyNumberFormat="1" applyFont="1" applyFill="1"/>
    <xf numFmtId="3" fontId="12" fillId="6" borderId="0" xfId="0" applyNumberFormat="1" applyFont="1" applyFill="1"/>
    <xf numFmtId="0" fontId="4" fillId="6" borderId="1" xfId="0" applyFont="1" applyFill="1" applyBorder="1"/>
    <xf numFmtId="0" fontId="4" fillId="6" borderId="0" xfId="0" applyFont="1" applyFill="1"/>
    <xf numFmtId="0" fontId="0" fillId="0" borderId="0" xfId="0" pivotButton="1"/>
    <xf numFmtId="0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9.37092627315" createdVersion="4" refreshedVersion="4" minRefreshableVersion="3" recordCount="87">
  <cacheSource type="worksheet">
    <worksheetSource ref="A2:J8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181946"/>
    </cacheField>
    <cacheField name="REP1" numFmtId="3">
      <sharedItems containsString="0" containsBlank="1" containsNumber="1" containsInteger="1" minValue="0" maxValue="201367"/>
    </cacheField>
    <cacheField name="OTH1" numFmtId="3">
      <sharedItems containsString="0" containsBlank="1" containsNumber="1" containsInteger="1" minValue="0" maxValue="91222"/>
    </cacheField>
    <cacheField name="TOT1" numFmtId="3">
      <sharedItems containsString="0" containsBlank="1" containsNumber="1" containsInteger="1" minValue="0" maxValue="226914" count="56">
        <n v="145555"/>
        <n v="166300"/>
        <n v="135164"/>
        <n v="0"/>
        <n v="203486"/>
        <n v="140486"/>
        <n v="61120"/>
        <n v="64952"/>
        <n v="91686"/>
        <n v="113715"/>
        <n v="98506"/>
        <n v="97962"/>
        <n v="129720"/>
        <n v="162271"/>
        <m/>
        <n v="180064"/>
        <n v="90686"/>
        <n v="122380"/>
        <n v="157291"/>
        <n v="185780"/>
        <n v="114306"/>
        <n v="203323"/>
        <n v="161977"/>
        <n v="219932"/>
        <n v="214939"/>
        <n v="215101"/>
        <n v="226914"/>
        <n v="216832"/>
        <n v="226130"/>
        <n v="159425"/>
        <n v="126323"/>
        <n v="206868"/>
        <n v="161480"/>
        <n v="140110"/>
        <n v="90264"/>
        <n v="118527"/>
        <n v="99110"/>
        <n v="108063"/>
        <n v="153883"/>
        <n v="195645"/>
        <n v="82510"/>
        <n v="137999"/>
        <n v="179401"/>
        <n v="193044"/>
        <n v="193375"/>
        <n v="177988"/>
        <n v="60253"/>
        <n v="107268"/>
        <n v="77688"/>
        <n v="78245"/>
        <n v="148239"/>
        <n v="68372"/>
        <n v="138994"/>
        <n v="198340"/>
        <n v="203995"/>
        <n v="203557"/>
      </sharedItems>
    </cacheField>
    <cacheField name="DEM2" numFmtId="0">
      <sharedItems containsSemiMixedTypes="0" containsString="0" containsNumber="1" containsInteger="1" minValue="0" maxValue="1" count="2">
        <n v="1"/>
        <n v="0"/>
      </sharedItems>
    </cacheField>
    <cacheField name="REP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s v="5th"/>
    <n v="143015"/>
    <n v="0"/>
    <n v="2540"/>
    <x v="0"/>
    <x v="0"/>
    <x v="0"/>
    <n v="0"/>
  </r>
  <r>
    <x v="0"/>
    <x v="0"/>
    <s v="6th"/>
    <n v="0"/>
    <n v="163514"/>
    <n v="2786"/>
    <x v="1"/>
    <x v="1"/>
    <x v="1"/>
    <n v="0"/>
  </r>
  <r>
    <x v="0"/>
    <x v="0"/>
    <s v="7th"/>
    <n v="133870"/>
    <n v="0"/>
    <n v="1294"/>
    <x v="2"/>
    <x v="0"/>
    <x v="0"/>
    <n v="0"/>
  </r>
  <r>
    <x v="1"/>
    <x v="1"/>
    <s v="n/a"/>
    <n v="0"/>
    <n v="0"/>
    <n v="0"/>
    <x v="3"/>
    <x v="1"/>
    <x v="0"/>
    <n v="0"/>
  </r>
  <r>
    <x v="2"/>
    <x v="2"/>
    <s v="6th"/>
    <n v="0"/>
    <n v="152201"/>
    <n v="51285"/>
    <x v="4"/>
    <x v="1"/>
    <x v="1"/>
    <n v="0"/>
  </r>
  <r>
    <x v="3"/>
    <x v="3"/>
    <s v="n/a"/>
    <n v="0"/>
    <n v="0"/>
    <n v="0"/>
    <x v="3"/>
    <x v="1"/>
    <x v="0"/>
    <n v="0"/>
  </r>
  <r>
    <x v="4"/>
    <x v="4"/>
    <s v="7th"/>
    <n v="118000"/>
    <n v="0"/>
    <n v="22486"/>
    <x v="5"/>
    <x v="0"/>
    <x v="0"/>
    <n v="0"/>
  </r>
  <r>
    <x v="4"/>
    <x v="4"/>
    <s v="20th"/>
    <n v="61120"/>
    <n v="0"/>
    <n v="0"/>
    <x v="6"/>
    <x v="0"/>
    <x v="0"/>
    <n v="0"/>
  </r>
  <r>
    <x v="4"/>
    <x v="4"/>
    <s v="31st"/>
    <n v="64952"/>
    <n v="0"/>
    <n v="0"/>
    <x v="7"/>
    <x v="0"/>
    <x v="0"/>
    <n v="0"/>
  </r>
  <r>
    <x v="4"/>
    <x v="4"/>
    <s v="32nd"/>
    <n v="76059"/>
    <n v="0"/>
    <n v="15627"/>
    <x v="8"/>
    <x v="0"/>
    <x v="0"/>
    <n v="0"/>
  </r>
  <r>
    <x v="4"/>
    <x v="4"/>
    <s v="33rd"/>
    <n v="113715"/>
    <n v="0"/>
    <n v="0"/>
    <x v="9"/>
    <x v="0"/>
    <x v="0"/>
    <n v="0"/>
  </r>
  <r>
    <x v="4"/>
    <x v="4"/>
    <s v="35th"/>
    <n v="82498"/>
    <n v="0"/>
    <n v="16008"/>
    <x v="10"/>
    <x v="0"/>
    <x v="0"/>
    <n v="0"/>
  </r>
  <r>
    <x v="4"/>
    <x v="4"/>
    <s v="37th"/>
    <n v="80716"/>
    <n v="0"/>
    <n v="17246"/>
    <x v="11"/>
    <x v="0"/>
    <x v="0"/>
    <n v="0"/>
  </r>
  <r>
    <x v="4"/>
    <x v="4"/>
    <s v="42nd"/>
    <n v="0"/>
    <n v="129720"/>
    <n v="0"/>
    <x v="12"/>
    <x v="1"/>
    <x v="1"/>
    <n v="0"/>
  </r>
  <r>
    <x v="5"/>
    <x v="5"/>
    <s v="1st"/>
    <n v="129446"/>
    <n v="0"/>
    <n v="32825"/>
    <x v="13"/>
    <x v="0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2nd"/>
    <m/>
    <m/>
    <m/>
    <x v="14"/>
    <x v="0"/>
    <x v="0"/>
    <n v="0"/>
  </r>
  <r>
    <x v="8"/>
    <x v="8"/>
    <s v="3rd"/>
    <m/>
    <m/>
    <m/>
    <x v="14"/>
    <x v="0"/>
    <x v="0"/>
    <n v="0"/>
  </r>
  <r>
    <x v="8"/>
    <x v="8"/>
    <s v="12th"/>
    <n v="0"/>
    <n v="124452"/>
    <n v="55612"/>
    <x v="15"/>
    <x v="1"/>
    <x v="1"/>
    <n v="0"/>
  </r>
  <r>
    <x v="8"/>
    <x v="8"/>
    <s v="17th"/>
    <n v="90663"/>
    <n v="0"/>
    <n v="23"/>
    <x v="16"/>
    <x v="0"/>
    <x v="0"/>
    <n v="0"/>
  </r>
  <r>
    <x v="8"/>
    <x v="8"/>
    <s v="19th"/>
    <m/>
    <m/>
    <m/>
    <x v="14"/>
    <x v="0"/>
    <x v="0"/>
    <n v="0"/>
  </r>
  <r>
    <x v="8"/>
    <x v="8"/>
    <s v="20th"/>
    <m/>
    <m/>
    <m/>
    <x v="14"/>
    <x v="0"/>
    <x v="0"/>
    <n v="0"/>
  </r>
  <r>
    <x v="8"/>
    <x v="8"/>
    <s v="23rd"/>
    <m/>
    <m/>
    <m/>
    <x v="14"/>
    <x v="0"/>
    <x v="0"/>
    <n v="0"/>
  </r>
  <r>
    <x v="9"/>
    <x v="9"/>
    <s v="5th"/>
    <n v="122380"/>
    <n v="0"/>
    <n v="0"/>
    <x v="17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12th"/>
    <n v="157284"/>
    <n v="0"/>
    <n v="7"/>
    <x v="18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n/a"/>
    <n v="0"/>
    <n v="0"/>
    <n v="0"/>
    <x v="3"/>
    <x v="1"/>
    <x v="0"/>
    <n v="0"/>
  </r>
  <r>
    <x v="16"/>
    <x v="16"/>
    <s v="6th"/>
    <n v="158765"/>
    <n v="0"/>
    <n v="27015"/>
    <x v="19"/>
    <x v="0"/>
    <x v="0"/>
    <n v="0"/>
  </r>
  <r>
    <x v="17"/>
    <x v="17"/>
    <s v="6th"/>
    <n v="0"/>
    <n v="94658"/>
    <n v="19648"/>
    <x v="20"/>
    <x v="1"/>
    <x v="1"/>
    <n v="0"/>
  </r>
  <r>
    <x v="18"/>
    <x v="18"/>
    <s v="n/a"/>
    <n v="0"/>
    <n v="0"/>
    <n v="0"/>
    <x v="3"/>
    <x v="1"/>
    <x v="0"/>
    <n v="0"/>
  </r>
  <r>
    <x v="19"/>
    <x v="19"/>
    <s v="5th"/>
    <n v="168114"/>
    <n v="0"/>
    <n v="35209"/>
    <x v="21"/>
    <x v="0"/>
    <x v="0"/>
    <n v="0"/>
  </r>
  <r>
    <x v="19"/>
    <x v="19"/>
    <s v="7th"/>
    <n v="158830"/>
    <n v="0"/>
    <n v="3147"/>
    <x v="22"/>
    <x v="1"/>
    <x v="0"/>
    <n v="0"/>
  </r>
  <r>
    <x v="20"/>
    <x v="20"/>
    <s v="1st"/>
    <n v="158057"/>
    <n v="0"/>
    <n v="61875"/>
    <x v="23"/>
    <x v="0"/>
    <x v="0"/>
    <n v="0"/>
  </r>
  <r>
    <x v="20"/>
    <x v="20"/>
    <s v="2nd"/>
    <n v="164939"/>
    <n v="0"/>
    <n v="50000"/>
    <x v="24"/>
    <x v="0"/>
    <x v="0"/>
    <n v="0"/>
  </r>
  <r>
    <x v="20"/>
    <x v="20"/>
    <s v="3rd"/>
    <n v="166973"/>
    <n v="0"/>
    <n v="48128"/>
    <x v="25"/>
    <x v="0"/>
    <x v="0"/>
    <n v="0"/>
  </r>
  <r>
    <x v="20"/>
    <x v="20"/>
    <s v="4th"/>
    <n v="176513"/>
    <n v="0"/>
    <n v="50401"/>
    <x v="26"/>
    <x v="0"/>
    <x v="0"/>
    <n v="0"/>
  </r>
  <r>
    <x v="20"/>
    <x v="20"/>
    <s v="5th"/>
    <n v="159120"/>
    <n v="0"/>
    <n v="57712"/>
    <x v="27"/>
    <x v="0"/>
    <x v="0"/>
    <n v="0"/>
  </r>
  <r>
    <x v="20"/>
    <x v="20"/>
    <s v="7th"/>
    <n v="171902"/>
    <n v="0"/>
    <n v="54228"/>
    <x v="28"/>
    <x v="0"/>
    <x v="0"/>
    <n v="0"/>
  </r>
  <r>
    <x v="20"/>
    <x v="20"/>
    <s v="8th"/>
    <n v="125515"/>
    <n v="0"/>
    <n v="33910"/>
    <x v="29"/>
    <x v="0"/>
    <x v="0"/>
    <n v="0"/>
  </r>
  <r>
    <x v="21"/>
    <x v="21"/>
    <s v="13th"/>
    <n v="126308"/>
    <n v="0"/>
    <n v="15"/>
    <x v="30"/>
    <x v="0"/>
    <x v="0"/>
    <n v="0"/>
  </r>
  <r>
    <x v="21"/>
    <x v="21"/>
    <s v="15th"/>
    <n v="181946"/>
    <n v="0"/>
    <n v="24922"/>
    <x v="31"/>
    <x v="0"/>
    <x v="0"/>
    <n v="0"/>
  </r>
  <r>
    <x v="22"/>
    <x v="22"/>
    <s v="n/a"/>
    <n v="0"/>
    <n v="0"/>
    <n v="0"/>
    <x v="3"/>
    <x v="1"/>
    <x v="0"/>
    <n v="0"/>
  </r>
  <r>
    <x v="23"/>
    <x v="23"/>
    <s v="3rd"/>
    <n v="0"/>
    <n v="125421"/>
    <n v="36059"/>
    <x v="32"/>
    <x v="1"/>
    <x v="1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n/a"/>
    <n v="0"/>
    <n v="0"/>
    <n v="0"/>
    <x v="3"/>
    <x v="1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140110"/>
    <n v="0"/>
    <n v="0"/>
    <x v="33"/>
    <x v="0"/>
    <x v="0"/>
    <n v="0"/>
  </r>
  <r>
    <x v="29"/>
    <x v="29"/>
    <s v="10th"/>
    <n v="90264"/>
    <n v="0"/>
    <n v="0"/>
    <x v="34"/>
    <x v="0"/>
    <x v="0"/>
    <n v="0"/>
  </r>
  <r>
    <x v="30"/>
    <x v="30"/>
    <s v="n/a"/>
    <n v="0"/>
    <n v="0"/>
    <n v="0"/>
    <x v="3"/>
    <x v="1"/>
    <x v="0"/>
    <n v="0"/>
  </r>
  <r>
    <x v="31"/>
    <x v="31"/>
    <s v="5th"/>
    <n v="70033"/>
    <n v="0"/>
    <n v="48494"/>
    <x v="35"/>
    <x v="0"/>
    <x v="0"/>
    <n v="0"/>
  </r>
  <r>
    <x v="31"/>
    <x v="31"/>
    <s v="6th"/>
    <n v="69405"/>
    <n v="0"/>
    <n v="29705"/>
    <x v="36"/>
    <x v="0"/>
    <x v="0"/>
    <n v="0"/>
  </r>
  <r>
    <x v="31"/>
    <x v="31"/>
    <s v="9th"/>
    <n v="67040"/>
    <n v="0"/>
    <n v="41023"/>
    <x v="37"/>
    <x v="0"/>
    <x v="0"/>
    <n v="0"/>
  </r>
  <r>
    <x v="31"/>
    <x v="31"/>
    <s v="14th"/>
    <n v="107095"/>
    <n v="0"/>
    <n v="46788"/>
    <x v="38"/>
    <x v="0"/>
    <x v="0"/>
    <n v="0"/>
  </r>
  <r>
    <x v="31"/>
    <x v="31"/>
    <s v="22nd"/>
    <n v="104423"/>
    <n v="0"/>
    <n v="91222"/>
    <x v="39"/>
    <x v="0"/>
    <x v="0"/>
    <n v="0"/>
  </r>
  <r>
    <x v="32"/>
    <x v="32"/>
    <s v="1st"/>
    <n v="82510"/>
    <n v="0"/>
    <n v="0"/>
    <x v="40"/>
    <x v="0"/>
    <x v="0"/>
    <n v="0"/>
  </r>
  <r>
    <x v="33"/>
    <x v="33"/>
    <s v="n/a"/>
    <n v="0"/>
    <n v="0"/>
    <n v="0"/>
    <x v="3"/>
    <x v="1"/>
    <x v="0"/>
    <n v="0"/>
  </r>
  <r>
    <x v="34"/>
    <x v="34"/>
    <s v="n/a"/>
    <n v="0"/>
    <n v="0"/>
    <n v="0"/>
    <x v="3"/>
    <x v="1"/>
    <x v="0"/>
    <n v="0"/>
  </r>
  <r>
    <x v="35"/>
    <x v="35"/>
    <s v="n/a"/>
    <n v="0"/>
    <n v="0"/>
    <n v="0"/>
    <x v="3"/>
    <x v="1"/>
    <x v="0"/>
    <n v="0"/>
  </r>
  <r>
    <x v="36"/>
    <x v="36"/>
    <s v="n/a"/>
    <n v="0"/>
    <n v="0"/>
    <n v="0"/>
    <x v="3"/>
    <x v="1"/>
    <x v="0"/>
    <n v="0"/>
  </r>
  <r>
    <x v="37"/>
    <x v="37"/>
    <s v="1st"/>
    <n v="137987"/>
    <n v="0"/>
    <n v="12"/>
    <x v="41"/>
    <x v="0"/>
    <x v="0"/>
    <n v="0"/>
  </r>
  <r>
    <x v="37"/>
    <x v="37"/>
    <s v="14th"/>
    <n v="161075"/>
    <n v="0"/>
    <n v="18326"/>
    <x v="42"/>
    <x v="0"/>
    <x v="0"/>
    <n v="0"/>
  </r>
  <r>
    <x v="38"/>
    <x v="38"/>
    <s v="2nd"/>
    <n v="140315"/>
    <n v="0"/>
    <n v="52729"/>
    <x v="43"/>
    <x v="0"/>
    <x v="0"/>
    <n v="0"/>
  </r>
  <r>
    <x v="39"/>
    <x v="39"/>
    <s v="1st"/>
    <n v="0"/>
    <n v="115766"/>
    <n v="77609"/>
    <x v="44"/>
    <x v="1"/>
    <x v="1"/>
    <n v="0"/>
  </r>
  <r>
    <x v="39"/>
    <x v="39"/>
    <s v="3rd"/>
    <n v="0"/>
    <n v="111882"/>
    <n v="66106"/>
    <x v="45"/>
    <x v="1"/>
    <x v="1"/>
    <n v="0"/>
  </r>
  <r>
    <x v="40"/>
    <x v="40"/>
    <s v="n/a"/>
    <n v="0"/>
    <n v="0"/>
    <n v="0"/>
    <x v="3"/>
    <x v="1"/>
    <x v="0"/>
    <n v="0"/>
  </r>
  <r>
    <x v="41"/>
    <x v="41"/>
    <s v="n/a"/>
    <n v="0"/>
    <n v="0"/>
    <n v="0"/>
    <x v="3"/>
    <x v="1"/>
    <x v="0"/>
    <n v="0"/>
  </r>
  <r>
    <x v="42"/>
    <x v="42"/>
    <s v="9th"/>
    <n v="60253"/>
    <n v="0"/>
    <n v="0"/>
    <x v="46"/>
    <x v="0"/>
    <x v="0"/>
    <n v="0"/>
  </r>
  <r>
    <x v="42"/>
    <x v="42"/>
    <s v="11th"/>
    <n v="0"/>
    <n v="107268"/>
    <n v="0"/>
    <x v="47"/>
    <x v="1"/>
    <x v="1"/>
    <n v="0"/>
  </r>
  <r>
    <x v="42"/>
    <x v="42"/>
    <s v="16th"/>
    <n v="61116"/>
    <n v="0"/>
    <n v="16572"/>
    <x v="48"/>
    <x v="0"/>
    <x v="0"/>
    <n v="0"/>
  </r>
  <r>
    <x v="42"/>
    <x v="42"/>
    <s v="20th"/>
    <n v="68348"/>
    <n v="0"/>
    <n v="9897"/>
    <x v="49"/>
    <x v="0"/>
    <x v="0"/>
    <n v="0"/>
  </r>
  <r>
    <x v="42"/>
    <x v="42"/>
    <s v="22nd"/>
    <n v="76775"/>
    <n v="0"/>
    <n v="71464"/>
    <x v="50"/>
    <x v="0"/>
    <x v="0"/>
    <n v="0"/>
  </r>
  <r>
    <x v="42"/>
    <x v="42"/>
    <s v="28th"/>
    <n v="68372"/>
    <n v="0"/>
    <n v="0"/>
    <x v="51"/>
    <x v="0"/>
    <x v="0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3rd"/>
    <n v="133546"/>
    <n v="0"/>
    <n v="5448"/>
    <x v="52"/>
    <x v="0"/>
    <x v="0"/>
    <n v="0"/>
  </r>
  <r>
    <x v="45"/>
    <x v="45"/>
    <s v="4th"/>
    <n v="0"/>
    <n v="150967"/>
    <n v="47373"/>
    <x v="53"/>
    <x v="1"/>
    <x v="1"/>
    <n v="0"/>
  </r>
  <r>
    <x v="45"/>
    <x v="45"/>
    <s v="6th"/>
    <n v="0"/>
    <n v="153187"/>
    <n v="50808"/>
    <x v="54"/>
    <x v="1"/>
    <x v="1"/>
    <n v="0"/>
  </r>
  <r>
    <x v="46"/>
    <x v="46"/>
    <s v="n/a"/>
    <n v="0"/>
    <n v="0"/>
    <n v="0"/>
    <x v="3"/>
    <x v="1"/>
    <x v="0"/>
    <n v="0"/>
  </r>
  <r>
    <x v="47"/>
    <x v="47"/>
    <s v="n/a"/>
    <n v="0"/>
    <n v="0"/>
    <n v="0"/>
    <x v="3"/>
    <x v="1"/>
    <x v="0"/>
    <n v="0"/>
  </r>
  <r>
    <x v="48"/>
    <x v="48"/>
    <s v="6th"/>
    <n v="0"/>
    <n v="201367"/>
    <n v="2190"/>
    <x v="55"/>
    <x v="1"/>
    <x v="1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7">
        <item x="3"/>
        <item x="46"/>
        <item x="6"/>
        <item x="7"/>
        <item x="51"/>
        <item x="48"/>
        <item x="49"/>
        <item x="40"/>
        <item x="34"/>
        <item x="16"/>
        <item x="8"/>
        <item x="11"/>
        <item x="10"/>
        <item x="36"/>
        <item x="47"/>
        <item x="37"/>
        <item x="9"/>
        <item x="20"/>
        <item x="35"/>
        <item x="17"/>
        <item x="30"/>
        <item x="12"/>
        <item x="2"/>
        <item x="41"/>
        <item x="52"/>
        <item x="33"/>
        <item x="5"/>
        <item x="0"/>
        <item x="50"/>
        <item x="38"/>
        <item x="18"/>
        <item x="29"/>
        <item x="32"/>
        <item x="22"/>
        <item x="13"/>
        <item x="1"/>
        <item x="45"/>
        <item x="42"/>
        <item x="15"/>
        <item x="19"/>
        <item x="43"/>
        <item x="44"/>
        <item x="39"/>
        <item x="53"/>
        <item x="21"/>
        <item x="4"/>
        <item x="55"/>
        <item x="54"/>
        <item x="31"/>
        <item x="24"/>
        <item x="25"/>
        <item x="27"/>
        <item x="23"/>
        <item x="28"/>
        <item x="26"/>
        <item x="1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06election/" TargetMode="External"/><Relationship Id="rId2" Type="http://schemas.openxmlformats.org/officeDocument/2006/relationships/hyperlink" Target="http://history.house.gov/Congressional-Overview/Profiles/110th/" TargetMode="External"/><Relationship Id="rId3" Type="http://schemas.openxmlformats.org/officeDocument/2006/relationships/hyperlink" Target="http://historycms.house.gov/WorkArea/DownloadAsset.aspx?id=41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tabSelected="1" workbookViewId="0">
      <pane xSplit="1" ySplit="2" topLeftCell="B30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6"/>
    <col min="4" max="4" width="10.83203125" style="34"/>
    <col min="5" max="5" width="10.83203125" style="3"/>
    <col min="6" max="6" width="12.1640625" style="3" customWidth="1"/>
    <col min="7" max="7" width="10.83203125" style="26" customWidth="1"/>
    <col min="8" max="9" width="10.83203125" style="34" customWidth="1"/>
    <col min="10" max="10" width="10.83203125" style="28" customWidth="1"/>
    <col min="11" max="11" width="5.83203125" customWidth="1"/>
    <col min="12" max="12" width="5.83203125" style="31" customWidth="1"/>
    <col min="13" max="13" width="5.83203125" style="29" customWidth="1"/>
    <col min="14" max="14" width="5.83203125" customWidth="1"/>
    <col min="15" max="15" width="26" style="30" customWidth="1"/>
  </cols>
  <sheetData>
    <row r="1" spans="1:16" s="21" customFormat="1" x14ac:dyDescent="0.2">
      <c r="A1" s="12"/>
      <c r="B1" s="12" t="s">
        <v>2</v>
      </c>
      <c r="C1" s="69" t="s">
        <v>6</v>
      </c>
      <c r="D1" s="24"/>
      <c r="E1" s="13"/>
      <c r="F1" s="13"/>
      <c r="G1" s="14"/>
      <c r="H1" s="15" t="s">
        <v>7</v>
      </c>
      <c r="I1" s="15"/>
      <c r="J1" s="17" t="s">
        <v>8</v>
      </c>
      <c r="K1" s="18"/>
      <c r="L1" s="77" t="s">
        <v>9</v>
      </c>
      <c r="M1" s="19"/>
      <c r="N1" s="19"/>
      <c r="O1" s="20"/>
    </row>
    <row r="2" spans="1:16" s="25" customFormat="1" x14ac:dyDescent="0.2">
      <c r="A2" s="22" t="s">
        <v>10</v>
      </c>
      <c r="B2" s="22" t="s">
        <v>11</v>
      </c>
      <c r="C2" s="20" t="s">
        <v>13</v>
      </c>
      <c r="D2" s="22" t="s">
        <v>12</v>
      </c>
      <c r="E2" s="23" t="s">
        <v>14</v>
      </c>
      <c r="F2" s="24" t="s">
        <v>15</v>
      </c>
      <c r="G2" s="14" t="s">
        <v>16</v>
      </c>
      <c r="H2" s="16" t="s">
        <v>18</v>
      </c>
      <c r="I2" s="16" t="s">
        <v>17</v>
      </c>
      <c r="J2" s="17" t="s">
        <v>19</v>
      </c>
      <c r="K2" s="12" t="s">
        <v>21</v>
      </c>
      <c r="L2" s="22" t="s">
        <v>20</v>
      </c>
      <c r="M2" s="12" t="s">
        <v>22</v>
      </c>
      <c r="N2" s="12" t="s">
        <v>23</v>
      </c>
      <c r="O2" s="20" t="s">
        <v>24</v>
      </c>
    </row>
    <row r="3" spans="1:16" s="31" customFormat="1" x14ac:dyDescent="0.2">
      <c r="A3" t="s">
        <v>25</v>
      </c>
      <c r="B3" t="s">
        <v>26</v>
      </c>
      <c r="C3" s="26">
        <v>502046</v>
      </c>
      <c r="D3" s="34">
        <v>627501</v>
      </c>
      <c r="E3" s="27">
        <f t="shared" ref="E3:E34" si="0">F3-C3-D3</f>
        <v>10605</v>
      </c>
      <c r="F3" s="3">
        <v>1140152</v>
      </c>
      <c r="G3" s="71">
        <v>447019</v>
      </c>
      <c r="H3" s="72">
        <v>2</v>
      </c>
      <c r="I3" s="72">
        <v>1</v>
      </c>
      <c r="J3" s="28">
        <f t="shared" ref="J3:J34" si="1">(F3-G3)/(N3-SUM(I3:I3))</f>
        <v>115522.16666666667</v>
      </c>
      <c r="K3" s="29">
        <v>2</v>
      </c>
      <c r="L3" s="78">
        <f t="shared" ref="L3:L34" si="2">N3-K3-M3</f>
        <v>5</v>
      </c>
      <c r="M3" s="29">
        <v>0</v>
      </c>
      <c r="N3" s="6">
        <v>7</v>
      </c>
      <c r="O3" s="30"/>
    </row>
    <row r="4" spans="1:16" s="6" customFormat="1" x14ac:dyDescent="0.2">
      <c r="A4" s="31" t="s">
        <v>27</v>
      </c>
      <c r="B4" s="31" t="s">
        <v>28</v>
      </c>
      <c r="C4" s="26">
        <v>93879</v>
      </c>
      <c r="D4" s="34">
        <v>132743</v>
      </c>
      <c r="E4" s="27">
        <f t="shared" si="0"/>
        <v>8023</v>
      </c>
      <c r="F4" s="3">
        <v>234645</v>
      </c>
      <c r="G4" s="71">
        <v>0</v>
      </c>
      <c r="H4" s="72">
        <v>0</v>
      </c>
      <c r="I4" s="72">
        <v>0</v>
      </c>
      <c r="J4" s="28">
        <f t="shared" si="1"/>
        <v>234645</v>
      </c>
      <c r="K4" s="29">
        <v>0</v>
      </c>
      <c r="L4" s="78">
        <f t="shared" si="2"/>
        <v>1</v>
      </c>
      <c r="M4" s="29">
        <v>0</v>
      </c>
      <c r="N4" s="6">
        <v>1</v>
      </c>
      <c r="O4" s="32"/>
    </row>
    <row r="5" spans="1:16" s="6" customFormat="1" x14ac:dyDescent="0.2">
      <c r="A5" t="s">
        <v>29</v>
      </c>
      <c r="B5" t="s">
        <v>30</v>
      </c>
      <c r="C5" s="26">
        <v>627259</v>
      </c>
      <c r="D5" s="34">
        <v>771246</v>
      </c>
      <c r="E5" s="27">
        <f t="shared" si="0"/>
        <v>94645</v>
      </c>
      <c r="F5" s="3">
        <v>1493150</v>
      </c>
      <c r="G5" s="71">
        <v>203486</v>
      </c>
      <c r="H5" s="72">
        <v>0</v>
      </c>
      <c r="I5" s="72">
        <v>1</v>
      </c>
      <c r="J5" s="28">
        <f t="shared" si="1"/>
        <v>184237.71428571429</v>
      </c>
      <c r="K5" s="29">
        <v>4</v>
      </c>
      <c r="L5" s="78">
        <f t="shared" si="2"/>
        <v>4</v>
      </c>
      <c r="M5" s="29">
        <v>0</v>
      </c>
      <c r="N5" s="6">
        <v>8</v>
      </c>
      <c r="O5" s="32"/>
    </row>
    <row r="6" spans="1:16" s="6" customFormat="1" x14ac:dyDescent="0.2">
      <c r="A6" t="s">
        <v>31</v>
      </c>
      <c r="B6" t="s">
        <v>32</v>
      </c>
      <c r="C6" s="26">
        <v>456569</v>
      </c>
      <c r="D6" s="34">
        <v>306442</v>
      </c>
      <c r="E6" s="27">
        <f t="shared" si="0"/>
        <v>0</v>
      </c>
      <c r="F6" s="3">
        <v>763011</v>
      </c>
      <c r="G6" s="71">
        <v>0</v>
      </c>
      <c r="H6" s="72">
        <v>0</v>
      </c>
      <c r="I6" s="72">
        <v>0</v>
      </c>
      <c r="J6" s="28">
        <f t="shared" si="1"/>
        <v>190752.75</v>
      </c>
      <c r="K6" s="29">
        <v>3</v>
      </c>
      <c r="L6" s="78">
        <f t="shared" si="2"/>
        <v>1</v>
      </c>
      <c r="M6" s="29">
        <v>0</v>
      </c>
      <c r="N6" s="6">
        <v>4</v>
      </c>
      <c r="O6" s="32"/>
    </row>
    <row r="7" spans="1:16" s="6" customFormat="1" x14ac:dyDescent="0.2">
      <c r="A7" t="s">
        <v>33</v>
      </c>
      <c r="B7" t="s">
        <v>34</v>
      </c>
      <c r="C7" s="26">
        <v>4720164</v>
      </c>
      <c r="D7" s="34">
        <v>3314398</v>
      </c>
      <c r="E7" s="27">
        <f t="shared" si="0"/>
        <v>261221</v>
      </c>
      <c r="F7" s="3">
        <v>8295783</v>
      </c>
      <c r="G7" s="71">
        <v>798147</v>
      </c>
      <c r="H7" s="72">
        <v>7</v>
      </c>
      <c r="I7" s="72">
        <v>1</v>
      </c>
      <c r="J7" s="28">
        <f t="shared" si="1"/>
        <v>144185.30769230769</v>
      </c>
      <c r="K7" s="29">
        <v>34</v>
      </c>
      <c r="L7" s="78">
        <f t="shared" si="2"/>
        <v>19</v>
      </c>
      <c r="M7" s="29">
        <v>0</v>
      </c>
      <c r="N7" s="6">
        <v>53</v>
      </c>
      <c r="O7" s="32"/>
    </row>
    <row r="8" spans="1:16" s="6" customFormat="1" x14ac:dyDescent="0.2">
      <c r="A8" s="6" t="s">
        <v>35</v>
      </c>
      <c r="B8" s="6" t="s">
        <v>36</v>
      </c>
      <c r="C8" s="71">
        <v>832902</v>
      </c>
      <c r="D8" s="72">
        <v>623858</v>
      </c>
      <c r="E8" s="73">
        <f t="shared" si="0"/>
        <v>82148</v>
      </c>
      <c r="F8" s="8">
        <v>1538908</v>
      </c>
      <c r="G8" s="71">
        <v>162271</v>
      </c>
      <c r="H8" s="72">
        <v>1</v>
      </c>
      <c r="I8" s="72">
        <v>0</v>
      </c>
      <c r="J8" s="74">
        <f t="shared" si="1"/>
        <v>196662.42857142858</v>
      </c>
      <c r="K8" s="33">
        <v>4</v>
      </c>
      <c r="L8" s="79">
        <f t="shared" si="2"/>
        <v>3</v>
      </c>
      <c r="M8" s="33">
        <v>0</v>
      </c>
      <c r="N8" s="6">
        <v>7</v>
      </c>
      <c r="O8" s="32" t="s">
        <v>132</v>
      </c>
    </row>
    <row r="9" spans="1:16" s="6" customFormat="1" x14ac:dyDescent="0.2">
      <c r="A9" s="6" t="s">
        <v>37</v>
      </c>
      <c r="B9" s="6" t="s">
        <v>38</v>
      </c>
      <c r="C9" s="71">
        <v>648653</v>
      </c>
      <c r="D9" s="72">
        <v>419895</v>
      </c>
      <c r="E9" s="73">
        <f t="shared" si="0"/>
        <v>6191</v>
      </c>
      <c r="F9" s="8">
        <v>1074739</v>
      </c>
      <c r="G9" s="71">
        <v>0</v>
      </c>
      <c r="H9" s="72">
        <v>0</v>
      </c>
      <c r="I9" s="72">
        <v>0</v>
      </c>
      <c r="J9" s="74">
        <f t="shared" si="1"/>
        <v>214947.8</v>
      </c>
      <c r="K9" s="33">
        <v>4</v>
      </c>
      <c r="L9" s="79">
        <f t="shared" si="2"/>
        <v>1</v>
      </c>
      <c r="M9" s="33">
        <v>0</v>
      </c>
      <c r="N9" s="6">
        <v>5</v>
      </c>
      <c r="O9" s="32" t="s">
        <v>133</v>
      </c>
    </row>
    <row r="10" spans="1:16" s="6" customFormat="1" x14ac:dyDescent="0.2">
      <c r="A10" t="s">
        <v>39</v>
      </c>
      <c r="B10" t="s">
        <v>40</v>
      </c>
      <c r="C10" s="26">
        <v>97565</v>
      </c>
      <c r="D10" s="34">
        <v>143897</v>
      </c>
      <c r="E10" s="27">
        <f t="shared" si="0"/>
        <v>10232</v>
      </c>
      <c r="F10" s="3">
        <v>251694</v>
      </c>
      <c r="G10" s="71">
        <v>0</v>
      </c>
      <c r="H10" s="72">
        <v>0</v>
      </c>
      <c r="I10" s="72">
        <v>0</v>
      </c>
      <c r="J10" s="28">
        <f t="shared" si="1"/>
        <v>251694</v>
      </c>
      <c r="K10" s="29">
        <v>0</v>
      </c>
      <c r="L10" s="78">
        <f t="shared" si="2"/>
        <v>1</v>
      </c>
      <c r="M10" s="29">
        <v>0</v>
      </c>
      <c r="N10" s="6">
        <v>1</v>
      </c>
      <c r="O10" s="32"/>
    </row>
    <row r="11" spans="1:16" s="6" customFormat="1" x14ac:dyDescent="0.2">
      <c r="A11" t="s">
        <v>41</v>
      </c>
      <c r="B11" s="6" t="s">
        <v>42</v>
      </c>
      <c r="C11" s="26">
        <v>1599968</v>
      </c>
      <c r="D11" s="34">
        <v>2182833</v>
      </c>
      <c r="E11" s="27">
        <f t="shared" si="0"/>
        <v>69141</v>
      </c>
      <c r="F11" s="3">
        <v>3851942</v>
      </c>
      <c r="G11" s="71">
        <v>270750</v>
      </c>
      <c r="H11" s="72">
        <v>6</v>
      </c>
      <c r="I11" s="72">
        <v>1</v>
      </c>
      <c r="J11" s="28">
        <f t="shared" si="1"/>
        <v>149216.33333333334</v>
      </c>
      <c r="K11" s="29">
        <v>9</v>
      </c>
      <c r="L11" s="78">
        <f t="shared" si="2"/>
        <v>16</v>
      </c>
      <c r="M11" s="29">
        <v>0</v>
      </c>
      <c r="N11" s="6">
        <v>25</v>
      </c>
      <c r="O11" s="32"/>
      <c r="P11" s="6" t="s">
        <v>2</v>
      </c>
    </row>
    <row r="12" spans="1:16" s="6" customFormat="1" x14ac:dyDescent="0.2">
      <c r="A12" t="s">
        <v>43</v>
      </c>
      <c r="B12" t="s">
        <v>44</v>
      </c>
      <c r="C12" s="26">
        <v>932143</v>
      </c>
      <c r="D12" s="34">
        <v>1138048</v>
      </c>
      <c r="E12" s="27">
        <f t="shared" si="0"/>
        <v>0</v>
      </c>
      <c r="F12" s="3">
        <v>2070191</v>
      </c>
      <c r="G12" s="71">
        <v>122380</v>
      </c>
      <c r="H12" s="72">
        <v>1</v>
      </c>
      <c r="I12" s="72">
        <v>0</v>
      </c>
      <c r="J12" s="28">
        <f t="shared" si="1"/>
        <v>149831.61538461538</v>
      </c>
      <c r="K12" s="29">
        <v>6</v>
      </c>
      <c r="L12" s="78">
        <f t="shared" si="2"/>
        <v>7</v>
      </c>
      <c r="M12" s="29">
        <v>0</v>
      </c>
      <c r="N12" s="6">
        <v>13</v>
      </c>
      <c r="O12" s="32"/>
    </row>
    <row r="13" spans="1:16" x14ac:dyDescent="0.2">
      <c r="A13" t="s">
        <v>45</v>
      </c>
      <c r="B13" t="s">
        <v>46</v>
      </c>
      <c r="C13" s="26">
        <v>219810</v>
      </c>
      <c r="D13" s="34">
        <v>118134</v>
      </c>
      <c r="E13" s="27">
        <f t="shared" si="0"/>
        <v>0</v>
      </c>
      <c r="F13" s="3">
        <v>337944</v>
      </c>
      <c r="G13" s="71">
        <v>0</v>
      </c>
      <c r="H13" s="72">
        <v>0</v>
      </c>
      <c r="I13" s="72">
        <v>0</v>
      </c>
      <c r="J13" s="28">
        <f t="shared" si="1"/>
        <v>168972</v>
      </c>
      <c r="K13" s="29">
        <v>2</v>
      </c>
      <c r="L13" s="78">
        <f t="shared" si="2"/>
        <v>0</v>
      </c>
      <c r="M13" s="29">
        <v>0</v>
      </c>
      <c r="N13" s="6">
        <v>2</v>
      </c>
    </row>
    <row r="14" spans="1:16" x14ac:dyDescent="0.2">
      <c r="A14" t="s">
        <v>47</v>
      </c>
      <c r="B14" t="s">
        <v>48</v>
      </c>
      <c r="C14" s="26">
        <v>177376</v>
      </c>
      <c r="D14" s="34">
        <v>248105</v>
      </c>
      <c r="E14" s="27">
        <f t="shared" si="0"/>
        <v>19825</v>
      </c>
      <c r="F14" s="3">
        <v>445306</v>
      </c>
      <c r="G14" s="71">
        <v>0</v>
      </c>
      <c r="H14" s="72">
        <v>0</v>
      </c>
      <c r="I14" s="72">
        <v>0</v>
      </c>
      <c r="J14" s="28">
        <f t="shared" si="1"/>
        <v>222653</v>
      </c>
      <c r="K14" s="29">
        <v>0</v>
      </c>
      <c r="L14" s="78">
        <f t="shared" si="2"/>
        <v>2</v>
      </c>
      <c r="M14" s="29">
        <v>0</v>
      </c>
      <c r="N14" s="6">
        <v>2</v>
      </c>
    </row>
    <row r="15" spans="1:16" x14ac:dyDescent="0.2">
      <c r="A15" t="s">
        <v>49</v>
      </c>
      <c r="B15" s="6" t="s">
        <v>50</v>
      </c>
      <c r="C15" s="26">
        <v>1986431</v>
      </c>
      <c r="D15" s="34">
        <v>1442526</v>
      </c>
      <c r="E15" s="27">
        <f t="shared" si="0"/>
        <v>23624</v>
      </c>
      <c r="F15" s="3">
        <v>3452581</v>
      </c>
      <c r="G15" s="71">
        <v>157291</v>
      </c>
      <c r="H15" s="72">
        <v>1</v>
      </c>
      <c r="I15" s="72">
        <v>0</v>
      </c>
      <c r="J15" s="28">
        <f t="shared" si="1"/>
        <v>173436.31578947368</v>
      </c>
      <c r="K15" s="29">
        <v>11</v>
      </c>
      <c r="L15" s="78">
        <f t="shared" si="2"/>
        <v>8</v>
      </c>
      <c r="M15" s="29">
        <v>0</v>
      </c>
      <c r="N15" s="6">
        <v>19</v>
      </c>
    </row>
    <row r="16" spans="1:16" s="6" customFormat="1" x14ac:dyDescent="0.2">
      <c r="A16" s="6" t="s">
        <v>51</v>
      </c>
      <c r="B16" s="6" t="s">
        <v>52</v>
      </c>
      <c r="C16" s="71">
        <v>812496</v>
      </c>
      <c r="D16" s="72">
        <v>831818</v>
      </c>
      <c r="E16" s="73">
        <f t="shared" si="0"/>
        <v>22608</v>
      </c>
      <c r="F16" s="8">
        <v>1666922</v>
      </c>
      <c r="G16" s="71">
        <v>0</v>
      </c>
      <c r="H16" s="72">
        <v>0</v>
      </c>
      <c r="I16" s="72">
        <v>0</v>
      </c>
      <c r="J16" s="74">
        <f t="shared" si="1"/>
        <v>185213.55555555556</v>
      </c>
      <c r="K16" s="33">
        <v>5</v>
      </c>
      <c r="L16" s="79">
        <f t="shared" si="2"/>
        <v>4</v>
      </c>
      <c r="M16" s="33">
        <v>0</v>
      </c>
      <c r="N16" s="6">
        <v>9</v>
      </c>
      <c r="O16" s="32" t="s">
        <v>134</v>
      </c>
    </row>
    <row r="17" spans="1:14" x14ac:dyDescent="0.2">
      <c r="A17" t="s">
        <v>53</v>
      </c>
      <c r="B17" t="s">
        <v>54</v>
      </c>
      <c r="C17" s="26">
        <v>492937</v>
      </c>
      <c r="D17" s="34">
        <v>522388</v>
      </c>
      <c r="E17" s="27">
        <f t="shared" si="0"/>
        <v>17656</v>
      </c>
      <c r="F17" s="3">
        <v>1032981</v>
      </c>
      <c r="G17" s="71">
        <v>0</v>
      </c>
      <c r="H17" s="72">
        <v>0</v>
      </c>
      <c r="I17" s="72">
        <v>0</v>
      </c>
      <c r="J17" s="28">
        <f t="shared" si="1"/>
        <v>206596.2</v>
      </c>
      <c r="K17" s="29">
        <v>3</v>
      </c>
      <c r="L17" s="78">
        <f t="shared" si="2"/>
        <v>2</v>
      </c>
      <c r="M17" s="29">
        <v>0</v>
      </c>
      <c r="N17" s="6">
        <v>5</v>
      </c>
    </row>
    <row r="18" spans="1:14" x14ac:dyDescent="0.2">
      <c r="A18" t="s">
        <v>55</v>
      </c>
      <c r="B18" t="s">
        <v>56</v>
      </c>
      <c r="C18" s="26">
        <v>369191</v>
      </c>
      <c r="D18" s="34">
        <v>459267</v>
      </c>
      <c r="E18" s="27">
        <f t="shared" si="0"/>
        <v>16669</v>
      </c>
      <c r="F18" s="3">
        <v>845127</v>
      </c>
      <c r="G18" s="71">
        <v>0</v>
      </c>
      <c r="H18" s="72">
        <v>0</v>
      </c>
      <c r="I18" s="72">
        <v>0</v>
      </c>
      <c r="J18" s="28">
        <f t="shared" si="1"/>
        <v>211281.75</v>
      </c>
      <c r="K18" s="29">
        <v>2</v>
      </c>
      <c r="L18" s="78">
        <f t="shared" si="2"/>
        <v>2</v>
      </c>
      <c r="M18" s="29">
        <v>0</v>
      </c>
      <c r="N18" s="6">
        <v>4</v>
      </c>
    </row>
    <row r="19" spans="1:14" x14ac:dyDescent="0.2">
      <c r="A19" t="s">
        <v>57</v>
      </c>
      <c r="B19" t="s">
        <v>58</v>
      </c>
      <c r="C19" s="26">
        <v>601723</v>
      </c>
      <c r="D19" s="34">
        <v>611780</v>
      </c>
      <c r="E19" s="27">
        <f t="shared" si="0"/>
        <v>40023</v>
      </c>
      <c r="F19" s="3">
        <v>1253526</v>
      </c>
      <c r="G19" s="71">
        <v>185780</v>
      </c>
      <c r="H19" s="72">
        <v>1</v>
      </c>
      <c r="I19" s="72">
        <v>0</v>
      </c>
      <c r="J19" s="28">
        <f t="shared" si="1"/>
        <v>177957.66666666666</v>
      </c>
      <c r="K19" s="29">
        <v>2</v>
      </c>
      <c r="L19" s="78">
        <f t="shared" si="2"/>
        <v>4</v>
      </c>
      <c r="M19" s="29">
        <v>0</v>
      </c>
      <c r="N19" s="6">
        <v>6</v>
      </c>
    </row>
    <row r="20" spans="1:14" x14ac:dyDescent="0.2">
      <c r="A20" t="s">
        <v>59</v>
      </c>
      <c r="B20" t="s">
        <v>60</v>
      </c>
      <c r="C20" s="26">
        <v>309279</v>
      </c>
      <c r="D20" s="34">
        <v>579702</v>
      </c>
      <c r="E20" s="27">
        <f t="shared" si="0"/>
        <v>27034</v>
      </c>
      <c r="F20" s="3">
        <v>916015</v>
      </c>
      <c r="G20" s="71">
        <v>114306</v>
      </c>
      <c r="H20" s="72">
        <v>0</v>
      </c>
      <c r="I20" s="72">
        <v>1</v>
      </c>
      <c r="J20" s="28">
        <f t="shared" si="1"/>
        <v>133618.16666666666</v>
      </c>
      <c r="K20" s="29">
        <v>3</v>
      </c>
      <c r="L20" s="78">
        <f t="shared" si="2"/>
        <v>4</v>
      </c>
      <c r="M20" s="29">
        <v>0</v>
      </c>
      <c r="N20" s="6">
        <v>7</v>
      </c>
    </row>
    <row r="21" spans="1:14" x14ac:dyDescent="0.2">
      <c r="A21" t="s">
        <v>61</v>
      </c>
      <c r="B21" t="s">
        <v>62</v>
      </c>
      <c r="C21" s="26">
        <v>350721</v>
      </c>
      <c r="D21" s="34">
        <v>163165</v>
      </c>
      <c r="E21" s="27">
        <f t="shared" si="0"/>
        <v>22029</v>
      </c>
      <c r="F21" s="3">
        <v>535915</v>
      </c>
      <c r="G21" s="71">
        <v>0</v>
      </c>
      <c r="H21" s="72">
        <v>0</v>
      </c>
      <c r="I21" s="72">
        <v>0</v>
      </c>
      <c r="J21" s="28">
        <f t="shared" si="1"/>
        <v>267957.5</v>
      </c>
      <c r="K21" s="29">
        <v>2</v>
      </c>
      <c r="L21" s="78">
        <f t="shared" si="2"/>
        <v>0</v>
      </c>
      <c r="M21" s="29">
        <v>0</v>
      </c>
      <c r="N21" s="6">
        <v>2</v>
      </c>
    </row>
    <row r="22" spans="1:14" x14ac:dyDescent="0.2">
      <c r="A22" t="s">
        <v>63</v>
      </c>
      <c r="B22" s="6" t="s">
        <v>64</v>
      </c>
      <c r="C22" s="26">
        <v>1099441</v>
      </c>
      <c r="D22" s="34">
        <v>546862</v>
      </c>
      <c r="E22" s="27">
        <f t="shared" si="0"/>
        <v>54899</v>
      </c>
      <c r="F22" s="3">
        <v>1701202</v>
      </c>
      <c r="G22" s="71">
        <v>365300</v>
      </c>
      <c r="H22" s="72">
        <v>1</v>
      </c>
      <c r="I22" s="72">
        <v>0</v>
      </c>
      <c r="J22" s="28">
        <f t="shared" si="1"/>
        <v>166987.75</v>
      </c>
      <c r="K22" s="29">
        <v>6</v>
      </c>
      <c r="L22" s="78">
        <f t="shared" si="2"/>
        <v>2</v>
      </c>
      <c r="M22" s="29">
        <v>0</v>
      </c>
      <c r="N22" s="6">
        <v>8</v>
      </c>
    </row>
    <row r="23" spans="1:14" x14ac:dyDescent="0.2">
      <c r="A23" t="s">
        <v>65</v>
      </c>
      <c r="B23" t="s">
        <v>66</v>
      </c>
      <c r="C23" s="26">
        <v>1632307</v>
      </c>
      <c r="D23" s="34">
        <v>198550</v>
      </c>
      <c r="E23" s="27">
        <f t="shared" si="0"/>
        <v>412978</v>
      </c>
      <c r="F23" s="3">
        <v>2243835</v>
      </c>
      <c r="G23" s="71">
        <v>1479273</v>
      </c>
      <c r="H23" s="72">
        <v>7</v>
      </c>
      <c r="I23" s="72">
        <v>0</v>
      </c>
      <c r="J23" s="28">
        <f t="shared" si="1"/>
        <v>76456.2</v>
      </c>
      <c r="K23" s="29">
        <v>10</v>
      </c>
      <c r="L23" s="78">
        <f t="shared" si="2"/>
        <v>0</v>
      </c>
      <c r="M23" s="29">
        <v>0</v>
      </c>
      <c r="N23" s="6">
        <v>10</v>
      </c>
    </row>
    <row r="24" spans="1:14" x14ac:dyDescent="0.2">
      <c r="A24" t="s">
        <v>67</v>
      </c>
      <c r="B24" s="6" t="s">
        <v>68</v>
      </c>
      <c r="C24" s="26">
        <v>1923485</v>
      </c>
      <c r="D24" s="34">
        <v>1624865</v>
      </c>
      <c r="E24" s="27">
        <f t="shared" si="0"/>
        <v>98076</v>
      </c>
      <c r="F24" s="3">
        <v>3646426</v>
      </c>
      <c r="G24" s="71">
        <v>333191</v>
      </c>
      <c r="H24" s="72">
        <v>2</v>
      </c>
      <c r="I24" s="72">
        <v>0</v>
      </c>
      <c r="J24" s="28">
        <f t="shared" si="1"/>
        <v>220882.33333333334</v>
      </c>
      <c r="K24" s="29">
        <v>6</v>
      </c>
      <c r="L24" s="78">
        <f t="shared" si="2"/>
        <v>9</v>
      </c>
      <c r="M24" s="29">
        <v>0</v>
      </c>
      <c r="N24" s="6">
        <v>15</v>
      </c>
    </row>
    <row r="25" spans="1:14" x14ac:dyDescent="0.2">
      <c r="A25" t="s">
        <v>69</v>
      </c>
      <c r="B25" t="s">
        <v>70</v>
      </c>
      <c r="C25" s="26">
        <v>1152621</v>
      </c>
      <c r="D25" s="34">
        <v>924636</v>
      </c>
      <c r="E25" s="27">
        <f t="shared" si="0"/>
        <v>101717</v>
      </c>
      <c r="F25" s="3">
        <v>2178974</v>
      </c>
      <c r="G25" s="71">
        <v>0</v>
      </c>
      <c r="H25" s="72">
        <v>0</v>
      </c>
      <c r="I25" s="72">
        <v>0</v>
      </c>
      <c r="J25" s="28">
        <f t="shared" si="1"/>
        <v>272371.75</v>
      </c>
      <c r="K25" s="29">
        <v>5</v>
      </c>
      <c r="L25" s="78">
        <f t="shared" si="2"/>
        <v>3</v>
      </c>
      <c r="M25" s="29">
        <v>0</v>
      </c>
      <c r="N25" s="6">
        <v>8</v>
      </c>
    </row>
    <row r="26" spans="1:14" x14ac:dyDescent="0.2">
      <c r="A26" t="s">
        <v>71</v>
      </c>
      <c r="B26" t="s">
        <v>72</v>
      </c>
      <c r="C26" s="26">
        <v>260330</v>
      </c>
      <c r="D26" s="34">
        <v>304308</v>
      </c>
      <c r="E26" s="27">
        <f t="shared" si="0"/>
        <v>36059</v>
      </c>
      <c r="F26" s="3">
        <v>600697</v>
      </c>
      <c r="G26" s="71">
        <v>161480</v>
      </c>
      <c r="H26" s="72">
        <v>0</v>
      </c>
      <c r="I26" s="72">
        <v>1</v>
      </c>
      <c r="J26" s="28">
        <f t="shared" si="1"/>
        <v>146405.66666666666</v>
      </c>
      <c r="K26" s="29">
        <v>2</v>
      </c>
      <c r="L26" s="78">
        <f t="shared" si="2"/>
        <v>2</v>
      </c>
      <c r="M26" s="29">
        <v>0</v>
      </c>
      <c r="N26" s="6">
        <v>4</v>
      </c>
    </row>
    <row r="27" spans="1:14" x14ac:dyDescent="0.2">
      <c r="A27" t="s">
        <v>73</v>
      </c>
      <c r="B27" t="s">
        <v>74</v>
      </c>
      <c r="C27" s="26">
        <v>992258</v>
      </c>
      <c r="D27" s="34">
        <v>1049346</v>
      </c>
      <c r="E27" s="27">
        <f t="shared" si="0"/>
        <v>55718</v>
      </c>
      <c r="F27" s="3">
        <v>2097322</v>
      </c>
      <c r="G27" s="71">
        <v>0</v>
      </c>
      <c r="H27" s="72">
        <v>0</v>
      </c>
      <c r="I27" s="72">
        <v>0</v>
      </c>
      <c r="J27" s="28">
        <f t="shared" si="1"/>
        <v>233035.77777777778</v>
      </c>
      <c r="K27" s="29">
        <v>4</v>
      </c>
      <c r="L27" s="78">
        <f t="shared" si="2"/>
        <v>5</v>
      </c>
      <c r="M27" s="29">
        <v>0</v>
      </c>
      <c r="N27" s="6">
        <v>9</v>
      </c>
    </row>
    <row r="28" spans="1:14" x14ac:dyDescent="0.2">
      <c r="A28" t="s">
        <v>75</v>
      </c>
      <c r="B28" t="s">
        <v>76</v>
      </c>
      <c r="C28" s="26">
        <v>158916</v>
      </c>
      <c r="D28" s="34">
        <v>239124</v>
      </c>
      <c r="E28" s="27">
        <f t="shared" si="0"/>
        <v>8085</v>
      </c>
      <c r="F28" s="3">
        <v>406125</v>
      </c>
      <c r="G28" s="71">
        <v>0</v>
      </c>
      <c r="H28" s="72">
        <v>0</v>
      </c>
      <c r="I28" s="72">
        <v>0</v>
      </c>
      <c r="J28" s="28">
        <f t="shared" si="1"/>
        <v>406125</v>
      </c>
      <c r="K28" s="29">
        <v>0</v>
      </c>
      <c r="L28" s="78">
        <f t="shared" si="2"/>
        <v>1</v>
      </c>
      <c r="M28" s="29">
        <v>0</v>
      </c>
      <c r="N28" s="6">
        <v>1</v>
      </c>
    </row>
    <row r="29" spans="1:14" x14ac:dyDescent="0.2">
      <c r="A29" t="s">
        <v>77</v>
      </c>
      <c r="B29" t="s">
        <v>78</v>
      </c>
      <c r="C29" s="26">
        <v>261910</v>
      </c>
      <c r="D29" s="34">
        <v>334177</v>
      </c>
      <c r="E29" s="27">
        <f t="shared" si="0"/>
        <v>0</v>
      </c>
      <c r="F29" s="3">
        <v>596087</v>
      </c>
      <c r="G29" s="71">
        <v>0</v>
      </c>
      <c r="H29" s="72">
        <v>0</v>
      </c>
      <c r="I29" s="72">
        <v>0</v>
      </c>
      <c r="J29" s="28">
        <f t="shared" si="1"/>
        <v>198695.66666666666</v>
      </c>
      <c r="K29" s="29">
        <v>0</v>
      </c>
      <c r="L29" s="78">
        <f t="shared" si="2"/>
        <v>3</v>
      </c>
      <c r="M29" s="29">
        <v>0</v>
      </c>
      <c r="N29" s="6">
        <v>3</v>
      </c>
    </row>
    <row r="30" spans="1:14" x14ac:dyDescent="0.2">
      <c r="A30" t="s">
        <v>79</v>
      </c>
      <c r="B30" t="s">
        <v>80</v>
      </c>
      <c r="C30" s="26">
        <v>287879</v>
      </c>
      <c r="D30" s="34">
        <v>260317</v>
      </c>
      <c r="E30" s="27">
        <f t="shared" si="0"/>
        <v>26631</v>
      </c>
      <c r="F30" s="3">
        <v>574827</v>
      </c>
      <c r="G30" s="71">
        <v>0</v>
      </c>
      <c r="H30" s="72">
        <v>0</v>
      </c>
      <c r="I30" s="72">
        <v>0</v>
      </c>
      <c r="J30" s="28">
        <f t="shared" si="1"/>
        <v>191609</v>
      </c>
      <c r="K30" s="29">
        <v>0</v>
      </c>
      <c r="L30" s="78">
        <f t="shared" si="2"/>
        <v>3</v>
      </c>
      <c r="M30" s="29">
        <v>0</v>
      </c>
      <c r="N30" s="6">
        <v>3</v>
      </c>
    </row>
    <row r="31" spans="1:14" x14ac:dyDescent="0.2">
      <c r="A31" t="s">
        <v>81</v>
      </c>
      <c r="B31" t="s">
        <v>82</v>
      </c>
      <c r="C31" s="26">
        <v>209434</v>
      </c>
      <c r="D31" s="34">
        <v>189615</v>
      </c>
      <c r="E31" s="27">
        <f t="shared" si="0"/>
        <v>3620</v>
      </c>
      <c r="F31" s="3">
        <v>402669</v>
      </c>
      <c r="G31" s="71">
        <v>0</v>
      </c>
      <c r="H31" s="72">
        <v>0</v>
      </c>
      <c r="I31" s="72">
        <v>0</v>
      </c>
      <c r="J31" s="28">
        <f t="shared" si="1"/>
        <v>201334.5</v>
      </c>
      <c r="K31" s="29">
        <v>2</v>
      </c>
      <c r="L31" s="78">
        <f t="shared" si="2"/>
        <v>0</v>
      </c>
      <c r="M31" s="29">
        <v>0</v>
      </c>
      <c r="N31" s="6">
        <v>2</v>
      </c>
    </row>
    <row r="32" spans="1:14" x14ac:dyDescent="0.2">
      <c r="A32" t="s">
        <v>83</v>
      </c>
      <c r="B32" t="s">
        <v>84</v>
      </c>
      <c r="C32" s="26">
        <v>1207782</v>
      </c>
      <c r="D32" s="34">
        <v>903176</v>
      </c>
      <c r="E32" s="27">
        <f t="shared" si="0"/>
        <v>25882</v>
      </c>
      <c r="F32" s="3">
        <v>2136840</v>
      </c>
      <c r="G32" s="71">
        <v>230374</v>
      </c>
      <c r="H32" s="72">
        <v>2</v>
      </c>
      <c r="I32" s="72">
        <v>0</v>
      </c>
      <c r="J32" s="28">
        <f t="shared" si="1"/>
        <v>146651.23076923078</v>
      </c>
      <c r="K32" s="29">
        <v>7</v>
      </c>
      <c r="L32" s="78">
        <f t="shared" si="2"/>
        <v>6</v>
      </c>
      <c r="M32" s="33">
        <v>0</v>
      </c>
      <c r="N32" s="6">
        <v>13</v>
      </c>
    </row>
    <row r="33" spans="1:15" s="6" customFormat="1" x14ac:dyDescent="0.2">
      <c r="A33" s="6" t="s">
        <v>85</v>
      </c>
      <c r="B33" s="6" t="s">
        <v>86</v>
      </c>
      <c r="C33" s="71">
        <v>313259</v>
      </c>
      <c r="D33" s="72">
        <v>247825</v>
      </c>
      <c r="E33" s="73">
        <f t="shared" si="0"/>
        <v>0</v>
      </c>
      <c r="F33" s="8">
        <v>561084</v>
      </c>
      <c r="G33" s="71">
        <v>0</v>
      </c>
      <c r="H33" s="72">
        <v>0</v>
      </c>
      <c r="I33" s="72">
        <v>0</v>
      </c>
      <c r="J33" s="74">
        <f t="shared" si="1"/>
        <v>187028</v>
      </c>
      <c r="K33" s="33">
        <v>1</v>
      </c>
      <c r="L33" s="79">
        <f t="shared" si="2"/>
        <v>2</v>
      </c>
      <c r="M33" s="33">
        <v>0</v>
      </c>
      <c r="N33" s="6">
        <v>3</v>
      </c>
      <c r="O33" s="32" t="s">
        <v>135</v>
      </c>
    </row>
    <row r="34" spans="1:15" s="6" customFormat="1" x14ac:dyDescent="0.2">
      <c r="A34" s="6" t="s">
        <v>87</v>
      </c>
      <c r="B34" s="6" t="s">
        <v>88</v>
      </c>
      <c r="C34" s="71">
        <v>2537778</v>
      </c>
      <c r="D34" s="72">
        <v>1160460</v>
      </c>
      <c r="E34" s="73">
        <f t="shared" si="0"/>
        <v>988959</v>
      </c>
      <c r="F34" s="8">
        <v>4687197</v>
      </c>
      <c r="G34" s="71">
        <v>675228</v>
      </c>
      <c r="H34" s="72">
        <v>5</v>
      </c>
      <c r="I34" s="72">
        <v>0</v>
      </c>
      <c r="J34" s="74">
        <f t="shared" si="1"/>
        <v>138343.75862068965</v>
      </c>
      <c r="K34" s="33">
        <v>23</v>
      </c>
      <c r="L34" s="79">
        <f t="shared" si="2"/>
        <v>6</v>
      </c>
      <c r="M34" s="33">
        <v>0</v>
      </c>
      <c r="N34" s="6">
        <v>29</v>
      </c>
      <c r="O34" s="32" t="s">
        <v>136</v>
      </c>
    </row>
    <row r="35" spans="1:15" x14ac:dyDescent="0.2">
      <c r="A35" t="s">
        <v>89</v>
      </c>
      <c r="B35" s="6" t="s">
        <v>90</v>
      </c>
      <c r="C35" s="26">
        <v>1026915</v>
      </c>
      <c r="D35" s="34">
        <v>913893</v>
      </c>
      <c r="E35" s="27">
        <f t="shared" ref="E35:E52" si="3">F35-C35-D35</f>
        <v>0</v>
      </c>
      <c r="F35" s="3">
        <v>1940808</v>
      </c>
      <c r="G35" s="71">
        <v>82510</v>
      </c>
      <c r="H35" s="72">
        <v>1</v>
      </c>
      <c r="I35" s="72">
        <v>0</v>
      </c>
      <c r="J35" s="28">
        <f t="shared" ref="J35:J52" si="4">(F35-G35)/(N35-SUM(I35:I35))</f>
        <v>142946</v>
      </c>
      <c r="K35" s="29">
        <v>7</v>
      </c>
      <c r="L35" s="78">
        <f t="shared" ref="L35:L52" si="5">N35-K35-M35</f>
        <v>6</v>
      </c>
      <c r="M35" s="33">
        <v>0</v>
      </c>
      <c r="N35" s="6">
        <v>13</v>
      </c>
    </row>
    <row r="36" spans="1:15" x14ac:dyDescent="0.2">
      <c r="A36" t="s">
        <v>91</v>
      </c>
      <c r="B36" t="s">
        <v>92</v>
      </c>
      <c r="C36" s="26">
        <v>142934</v>
      </c>
      <c r="D36" s="34">
        <v>74687</v>
      </c>
      <c r="E36" s="27">
        <f t="shared" si="3"/>
        <v>0</v>
      </c>
      <c r="F36" s="3">
        <v>217621</v>
      </c>
      <c r="G36" s="71">
        <v>0</v>
      </c>
      <c r="H36" s="72">
        <v>0</v>
      </c>
      <c r="I36" s="72">
        <v>0</v>
      </c>
      <c r="J36" s="28">
        <f t="shared" si="4"/>
        <v>217621</v>
      </c>
      <c r="K36" s="29">
        <v>1</v>
      </c>
      <c r="L36" s="78">
        <f t="shared" si="5"/>
        <v>0</v>
      </c>
      <c r="M36" s="29">
        <v>0</v>
      </c>
      <c r="N36" s="6">
        <v>1</v>
      </c>
    </row>
    <row r="37" spans="1:15" x14ac:dyDescent="0.2">
      <c r="A37" t="s">
        <v>93</v>
      </c>
      <c r="B37" s="6" t="s">
        <v>94</v>
      </c>
      <c r="C37" s="26">
        <v>2081737</v>
      </c>
      <c r="D37" s="34">
        <v>1870390</v>
      </c>
      <c r="E37" s="27">
        <f t="shared" si="3"/>
        <v>9068</v>
      </c>
      <c r="F37" s="3">
        <v>3961195</v>
      </c>
      <c r="G37" s="71">
        <v>0</v>
      </c>
      <c r="H37" s="72">
        <v>0</v>
      </c>
      <c r="I37" s="72">
        <v>0</v>
      </c>
      <c r="J37" s="28">
        <f t="shared" si="4"/>
        <v>220066.38888888888</v>
      </c>
      <c r="K37" s="29">
        <v>7</v>
      </c>
      <c r="L37" s="78">
        <f t="shared" si="5"/>
        <v>11</v>
      </c>
      <c r="M37" s="29">
        <v>0</v>
      </c>
      <c r="N37" s="6">
        <v>18</v>
      </c>
    </row>
    <row r="38" spans="1:15" x14ac:dyDescent="0.2">
      <c r="A38" t="s">
        <v>95</v>
      </c>
      <c r="B38" t="s">
        <v>96</v>
      </c>
      <c r="C38" s="26">
        <v>372888</v>
      </c>
      <c r="D38" s="34">
        <v>518025</v>
      </c>
      <c r="E38" s="27">
        <f t="shared" si="3"/>
        <v>14281</v>
      </c>
      <c r="F38" s="3">
        <v>905194</v>
      </c>
      <c r="G38" s="71">
        <v>0</v>
      </c>
      <c r="H38" s="72">
        <v>0</v>
      </c>
      <c r="I38" s="72">
        <v>0</v>
      </c>
      <c r="J38" s="28">
        <f t="shared" si="4"/>
        <v>181038.8</v>
      </c>
      <c r="K38" s="29">
        <v>1</v>
      </c>
      <c r="L38" s="78">
        <f t="shared" si="5"/>
        <v>4</v>
      </c>
      <c r="M38" s="29">
        <v>0</v>
      </c>
      <c r="N38" s="6">
        <v>5</v>
      </c>
    </row>
    <row r="39" spans="1:15" x14ac:dyDescent="0.2">
      <c r="A39" t="s">
        <v>97</v>
      </c>
      <c r="B39" t="s">
        <v>98</v>
      </c>
      <c r="C39" s="26">
        <v>765853</v>
      </c>
      <c r="D39" s="34">
        <v>557491</v>
      </c>
      <c r="E39" s="27">
        <f t="shared" si="3"/>
        <v>34090</v>
      </c>
      <c r="F39" s="3">
        <v>1357434</v>
      </c>
      <c r="G39" s="71">
        <v>0</v>
      </c>
      <c r="H39" s="72">
        <v>0</v>
      </c>
      <c r="I39" s="72">
        <v>0</v>
      </c>
      <c r="J39" s="28">
        <f t="shared" si="4"/>
        <v>271486.8</v>
      </c>
      <c r="K39" s="29">
        <v>4</v>
      </c>
      <c r="L39" s="78">
        <f t="shared" si="5"/>
        <v>1</v>
      </c>
      <c r="M39" s="29">
        <v>0</v>
      </c>
      <c r="N39" s="6">
        <v>5</v>
      </c>
    </row>
    <row r="40" spans="1:15" x14ac:dyDescent="0.2">
      <c r="A40" t="s">
        <v>99</v>
      </c>
      <c r="B40" s="6" t="s">
        <v>100</v>
      </c>
      <c r="C40" s="26">
        <v>2229091</v>
      </c>
      <c r="D40" s="34">
        <v>1732163</v>
      </c>
      <c r="E40" s="27">
        <f t="shared" si="3"/>
        <v>52134</v>
      </c>
      <c r="F40" s="3">
        <v>4013388</v>
      </c>
      <c r="G40" s="71">
        <v>317400</v>
      </c>
      <c r="H40" s="72">
        <v>2</v>
      </c>
      <c r="I40" s="72">
        <v>0</v>
      </c>
      <c r="J40" s="28">
        <f t="shared" si="4"/>
        <v>194525.68421052632</v>
      </c>
      <c r="K40" s="29">
        <v>11</v>
      </c>
      <c r="L40" s="78">
        <f t="shared" si="5"/>
        <v>8</v>
      </c>
      <c r="M40" s="29">
        <v>0</v>
      </c>
      <c r="N40" s="6">
        <v>19</v>
      </c>
    </row>
    <row r="41" spans="1:15" x14ac:dyDescent="0.2">
      <c r="A41" t="s">
        <v>101</v>
      </c>
      <c r="B41" t="s">
        <v>102</v>
      </c>
      <c r="C41" s="26">
        <v>264949</v>
      </c>
      <c r="D41" s="34">
        <v>41836</v>
      </c>
      <c r="E41" s="27">
        <f t="shared" si="3"/>
        <v>66363</v>
      </c>
      <c r="F41" s="3">
        <v>373148</v>
      </c>
      <c r="G41" s="71">
        <v>193044</v>
      </c>
      <c r="H41" s="72">
        <v>1</v>
      </c>
      <c r="I41" s="72">
        <v>0</v>
      </c>
      <c r="J41" s="28">
        <f t="shared" si="4"/>
        <v>90052</v>
      </c>
      <c r="K41" s="29">
        <v>2</v>
      </c>
      <c r="L41" s="78">
        <f t="shared" si="5"/>
        <v>0</v>
      </c>
      <c r="M41" s="29">
        <v>0</v>
      </c>
      <c r="N41" s="6">
        <v>2</v>
      </c>
    </row>
    <row r="42" spans="1:15" s="6" customFormat="1" x14ac:dyDescent="0.2">
      <c r="A42" s="6" t="s">
        <v>103</v>
      </c>
      <c r="B42" s="6" t="s">
        <v>104</v>
      </c>
      <c r="C42" s="71">
        <v>472719</v>
      </c>
      <c r="D42" s="72">
        <v>599615</v>
      </c>
      <c r="E42" s="73">
        <f t="shared" si="3"/>
        <v>13872</v>
      </c>
      <c r="F42" s="8">
        <v>1086206</v>
      </c>
      <c r="G42" s="71">
        <v>371363</v>
      </c>
      <c r="H42" s="72">
        <v>0</v>
      </c>
      <c r="I42" s="72">
        <v>2</v>
      </c>
      <c r="J42" s="74">
        <f t="shared" si="4"/>
        <v>178710.75</v>
      </c>
      <c r="K42" s="33">
        <v>2</v>
      </c>
      <c r="L42" s="79">
        <f t="shared" si="5"/>
        <v>4</v>
      </c>
      <c r="M42" s="33">
        <v>0</v>
      </c>
      <c r="N42" s="6">
        <v>6</v>
      </c>
      <c r="O42" s="32" t="s">
        <v>133</v>
      </c>
    </row>
    <row r="43" spans="1:15" x14ac:dyDescent="0.2">
      <c r="A43" t="s">
        <v>105</v>
      </c>
      <c r="B43" t="s">
        <v>106</v>
      </c>
      <c r="C43" s="26">
        <v>230468</v>
      </c>
      <c r="D43" s="34">
        <v>97864</v>
      </c>
      <c r="E43" s="27">
        <f t="shared" si="3"/>
        <v>5230</v>
      </c>
      <c r="F43" s="3">
        <v>333562</v>
      </c>
      <c r="G43" s="71">
        <v>0</v>
      </c>
      <c r="H43" s="72">
        <v>0</v>
      </c>
      <c r="I43" s="72">
        <v>0</v>
      </c>
      <c r="J43" s="28">
        <f t="shared" si="4"/>
        <v>333562</v>
      </c>
      <c r="K43" s="29">
        <v>1</v>
      </c>
      <c r="L43" s="78">
        <f t="shared" si="5"/>
        <v>0</v>
      </c>
      <c r="M43" s="29">
        <v>0</v>
      </c>
      <c r="N43" s="6">
        <v>1</v>
      </c>
    </row>
    <row r="44" spans="1:15" x14ac:dyDescent="0.2">
      <c r="A44" t="s">
        <v>107</v>
      </c>
      <c r="B44" t="s">
        <v>108</v>
      </c>
      <c r="C44" s="26">
        <v>860861</v>
      </c>
      <c r="D44" s="34">
        <v>799547</v>
      </c>
      <c r="E44" s="27">
        <f t="shared" si="3"/>
        <v>55018</v>
      </c>
      <c r="F44" s="3">
        <v>1715426</v>
      </c>
      <c r="G44" s="71">
        <v>0</v>
      </c>
      <c r="H44" s="72">
        <v>0</v>
      </c>
      <c r="I44" s="72">
        <v>0</v>
      </c>
      <c r="J44" s="28">
        <f t="shared" si="4"/>
        <v>190602.88888888888</v>
      </c>
      <c r="K44" s="29">
        <v>5</v>
      </c>
      <c r="L44" s="78">
        <f t="shared" si="5"/>
        <v>4</v>
      </c>
      <c r="M44" s="29">
        <v>0</v>
      </c>
      <c r="N44" s="6">
        <v>9</v>
      </c>
    </row>
    <row r="45" spans="1:15" s="6" customFormat="1" x14ac:dyDescent="0.2">
      <c r="A45" s="6" t="s">
        <v>109</v>
      </c>
      <c r="B45" s="6" t="s">
        <v>110</v>
      </c>
      <c r="C45" s="71">
        <v>1830586</v>
      </c>
      <c r="D45" s="72">
        <v>2093937</v>
      </c>
      <c r="E45" s="73">
        <f t="shared" si="3"/>
        <v>216268</v>
      </c>
      <c r="F45" s="8">
        <v>4140791</v>
      </c>
      <c r="G45" s="71">
        <v>540065</v>
      </c>
      <c r="H45" s="72">
        <v>5</v>
      </c>
      <c r="I45" s="72">
        <v>1</v>
      </c>
      <c r="J45" s="74">
        <f t="shared" si="4"/>
        <v>116152.45161290323</v>
      </c>
      <c r="K45" s="33">
        <v>12</v>
      </c>
      <c r="L45" s="79">
        <f t="shared" si="5"/>
        <v>20</v>
      </c>
      <c r="M45" s="33">
        <v>0</v>
      </c>
      <c r="N45" s="6">
        <v>32</v>
      </c>
      <c r="O45" s="32" t="s">
        <v>137</v>
      </c>
    </row>
    <row r="46" spans="1:15" x14ac:dyDescent="0.2">
      <c r="A46" t="s">
        <v>111</v>
      </c>
      <c r="B46" t="s">
        <v>112</v>
      </c>
      <c r="C46" s="26">
        <v>244483</v>
      </c>
      <c r="D46" s="34">
        <v>292235</v>
      </c>
      <c r="E46" s="27">
        <f t="shared" si="3"/>
        <v>32972</v>
      </c>
      <c r="F46" s="3">
        <v>569690</v>
      </c>
      <c r="G46" s="71">
        <v>0</v>
      </c>
      <c r="H46" s="72">
        <v>0</v>
      </c>
      <c r="I46" s="72">
        <v>0</v>
      </c>
      <c r="J46" s="28">
        <f t="shared" si="4"/>
        <v>189896.66666666666</v>
      </c>
      <c r="K46" s="29">
        <v>1</v>
      </c>
      <c r="L46" s="78">
        <f t="shared" si="5"/>
        <v>2</v>
      </c>
      <c r="M46" s="29">
        <v>0</v>
      </c>
      <c r="N46" s="6">
        <v>3</v>
      </c>
    </row>
    <row r="47" spans="1:15" x14ac:dyDescent="0.2">
      <c r="A47" t="s">
        <v>113</v>
      </c>
      <c r="B47" t="s">
        <v>114</v>
      </c>
      <c r="C47" s="26">
        <v>139815</v>
      </c>
      <c r="D47" s="34">
        <v>117023</v>
      </c>
      <c r="E47" s="27">
        <f t="shared" si="3"/>
        <v>5888</v>
      </c>
      <c r="F47" s="3">
        <v>262726</v>
      </c>
      <c r="G47" s="71">
        <v>0</v>
      </c>
      <c r="H47" s="72">
        <v>0</v>
      </c>
      <c r="I47" s="72">
        <v>0</v>
      </c>
      <c r="J47" s="28">
        <f t="shared" si="4"/>
        <v>262726</v>
      </c>
      <c r="K47" s="29">
        <v>1</v>
      </c>
      <c r="L47" s="78">
        <f t="shared" si="5"/>
        <v>0</v>
      </c>
      <c r="M47" s="29">
        <v>0</v>
      </c>
      <c r="N47" s="6">
        <v>1</v>
      </c>
    </row>
    <row r="48" spans="1:15" x14ac:dyDescent="0.2">
      <c r="A48" t="s">
        <v>115</v>
      </c>
      <c r="B48" s="6" t="s">
        <v>116</v>
      </c>
      <c r="C48" s="26">
        <v>947103</v>
      </c>
      <c r="D48" s="34">
        <v>1222790</v>
      </c>
      <c r="E48" s="27">
        <f t="shared" si="3"/>
        <v>127343</v>
      </c>
      <c r="F48" s="3">
        <v>2297236</v>
      </c>
      <c r="G48" s="71">
        <v>541329</v>
      </c>
      <c r="H48" s="72">
        <v>1</v>
      </c>
      <c r="I48" s="72">
        <v>2</v>
      </c>
      <c r="J48" s="28">
        <f t="shared" si="4"/>
        <v>195100.77777777778</v>
      </c>
      <c r="K48" s="29">
        <v>3</v>
      </c>
      <c r="L48" s="78">
        <f t="shared" si="5"/>
        <v>8</v>
      </c>
      <c r="M48" s="33">
        <v>0</v>
      </c>
      <c r="N48" s="6">
        <v>11</v>
      </c>
    </row>
    <row r="49" spans="1:15" x14ac:dyDescent="0.2">
      <c r="A49" t="s">
        <v>117</v>
      </c>
      <c r="B49" t="s">
        <v>118</v>
      </c>
      <c r="C49" s="26">
        <v>1244095</v>
      </c>
      <c r="D49" s="34">
        <v>798005</v>
      </c>
      <c r="E49" s="27">
        <f t="shared" si="3"/>
        <v>11956</v>
      </c>
      <c r="F49" s="3">
        <v>2054056</v>
      </c>
      <c r="G49" s="71">
        <v>0</v>
      </c>
      <c r="H49" s="72">
        <v>0</v>
      </c>
      <c r="I49" s="72">
        <v>0</v>
      </c>
      <c r="J49" s="28">
        <f t="shared" si="4"/>
        <v>228228.44444444444</v>
      </c>
      <c r="K49" s="29">
        <v>6</v>
      </c>
      <c r="L49" s="78">
        <f t="shared" si="5"/>
        <v>3</v>
      </c>
      <c r="M49" s="29">
        <v>0</v>
      </c>
      <c r="N49" s="6">
        <v>9</v>
      </c>
    </row>
    <row r="50" spans="1:15" x14ac:dyDescent="0.2">
      <c r="A50" t="s">
        <v>119</v>
      </c>
      <c r="B50" t="s">
        <v>120</v>
      </c>
      <c r="C50" s="26">
        <v>263822</v>
      </c>
      <c r="D50" s="34">
        <v>190893</v>
      </c>
      <c r="E50" s="27">
        <f t="shared" si="3"/>
        <v>98</v>
      </c>
      <c r="F50" s="3">
        <v>454813</v>
      </c>
      <c r="G50" s="71">
        <v>0</v>
      </c>
      <c r="H50" s="72">
        <v>0</v>
      </c>
      <c r="I50" s="72">
        <v>0</v>
      </c>
      <c r="J50" s="28">
        <f t="shared" si="4"/>
        <v>151604.33333333334</v>
      </c>
      <c r="K50" s="29">
        <v>2</v>
      </c>
      <c r="L50" s="78">
        <f t="shared" si="5"/>
        <v>1</v>
      </c>
      <c r="M50" s="29">
        <v>0</v>
      </c>
      <c r="N50" s="6">
        <v>3</v>
      </c>
    </row>
    <row r="51" spans="1:15" x14ac:dyDescent="0.2">
      <c r="A51" t="s">
        <v>121</v>
      </c>
      <c r="B51" s="6" t="s">
        <v>122</v>
      </c>
      <c r="C51" s="26">
        <v>1003156</v>
      </c>
      <c r="D51" s="34">
        <v>1040071</v>
      </c>
      <c r="E51" s="27">
        <f t="shared" si="3"/>
        <v>20186</v>
      </c>
      <c r="F51" s="3">
        <v>2063413</v>
      </c>
      <c r="G51" s="71">
        <v>203557</v>
      </c>
      <c r="H51" s="72">
        <v>0</v>
      </c>
      <c r="I51" s="72">
        <v>1</v>
      </c>
      <c r="J51" s="28">
        <f t="shared" si="4"/>
        <v>265693.71428571426</v>
      </c>
      <c r="K51" s="29">
        <v>5</v>
      </c>
      <c r="L51" s="78">
        <f t="shared" si="5"/>
        <v>3</v>
      </c>
      <c r="M51" s="29">
        <v>0</v>
      </c>
      <c r="N51" s="6">
        <v>8</v>
      </c>
    </row>
    <row r="52" spans="1:15" x14ac:dyDescent="0.2">
      <c r="A52" t="s">
        <v>123</v>
      </c>
      <c r="B52" t="s">
        <v>124</v>
      </c>
      <c r="C52" s="26">
        <v>92324</v>
      </c>
      <c r="D52" s="34">
        <v>93336</v>
      </c>
      <c r="E52" s="27">
        <f t="shared" si="3"/>
        <v>10555</v>
      </c>
      <c r="F52" s="3">
        <v>196215</v>
      </c>
      <c r="G52" s="71">
        <v>0</v>
      </c>
      <c r="H52" s="72">
        <v>0</v>
      </c>
      <c r="I52" s="72">
        <v>0</v>
      </c>
      <c r="J52" s="28">
        <f t="shared" si="4"/>
        <v>196215</v>
      </c>
      <c r="K52" s="29">
        <v>0</v>
      </c>
      <c r="L52" s="78">
        <f t="shared" si="5"/>
        <v>1</v>
      </c>
      <c r="M52" s="29">
        <v>0</v>
      </c>
      <c r="N52" s="6">
        <v>1</v>
      </c>
    </row>
    <row r="53" spans="1:15" x14ac:dyDescent="0.2">
      <c r="E53" s="27"/>
    </row>
    <row r="54" spans="1:15" s="41" customFormat="1" x14ac:dyDescent="0.2">
      <c r="A54" s="35" t="s">
        <v>125</v>
      </c>
      <c r="B54" s="35"/>
      <c r="C54" s="36">
        <f>SUM(C3:C52)</f>
        <v>42082311</v>
      </c>
      <c r="D54" s="37">
        <f>SUM(D3:D52)</f>
        <v>35674808</v>
      </c>
      <c r="E54" s="80">
        <f t="shared" ref="E54:F54" si="6">SUM(E3:E52)</f>
        <v>3219620</v>
      </c>
      <c r="F54" s="37">
        <f t="shared" si="6"/>
        <v>80976739</v>
      </c>
      <c r="G54" s="36">
        <f>SUM(G3:G52)</f>
        <v>7955544</v>
      </c>
      <c r="H54" s="37">
        <f>SUM(H3:H52)</f>
        <v>46</v>
      </c>
      <c r="I54" s="37">
        <f t="shared" ref="I54:N54" si="7">SUM(I3:I52)</f>
        <v>12</v>
      </c>
      <c r="J54" s="38" t="s">
        <v>2</v>
      </c>
      <c r="K54" s="40">
        <f>SUM(K3:K52)</f>
        <v>233</v>
      </c>
      <c r="L54" s="40">
        <f t="shared" si="7"/>
        <v>202</v>
      </c>
      <c r="M54" s="40">
        <f t="shared" si="7"/>
        <v>0</v>
      </c>
      <c r="N54" s="40">
        <f t="shared" si="7"/>
        <v>435</v>
      </c>
      <c r="O54" s="39"/>
    </row>
    <row r="57" spans="1:15" x14ac:dyDescent="0.2">
      <c r="A57" s="42" t="s">
        <v>126</v>
      </c>
      <c r="B57" s="42"/>
      <c r="C57" s="43">
        <v>42082311</v>
      </c>
      <c r="D57" s="44">
        <v>35674808</v>
      </c>
      <c r="E57" s="44"/>
      <c r="F57" s="44">
        <v>80975537</v>
      </c>
      <c r="G57" s="43"/>
      <c r="H57" s="44"/>
      <c r="I57" s="44"/>
      <c r="J57" s="45"/>
      <c r="K57" s="42">
        <v>233</v>
      </c>
      <c r="L57" s="42">
        <v>202</v>
      </c>
      <c r="M57" s="47">
        <v>0</v>
      </c>
      <c r="N57" s="42">
        <v>435</v>
      </c>
      <c r="O57" s="46"/>
    </row>
    <row r="58" spans="1:15" x14ac:dyDescent="0.2">
      <c r="A58" t="s">
        <v>127</v>
      </c>
      <c r="C58" s="26">
        <f>C54-C57</f>
        <v>0</v>
      </c>
      <c r="D58" s="34">
        <f>D54-D57</f>
        <v>0</v>
      </c>
      <c r="E58" s="3" t="s">
        <v>2</v>
      </c>
      <c r="F58" s="70">
        <f t="shared" ref="F58" si="8">F54-F57</f>
        <v>1202</v>
      </c>
      <c r="K58">
        <f>K54-K57</f>
        <v>0</v>
      </c>
      <c r="L58" s="31">
        <f>L54-L57</f>
        <v>0</v>
      </c>
      <c r="M58" s="29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xSplit="2" ySplit="2" topLeftCell="C68" activePane="bottomRight" state="frozen"/>
      <selection pane="topRight" activeCell="C1" sqref="C1"/>
      <selection pane="bottomLeft" activeCell="A3" sqref="A3"/>
      <selection pane="bottomRight" activeCell="J89" sqref="A2:J89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30"/>
    <col min="5" max="5" width="10.83203125" style="31"/>
    <col min="6" max="6" width="10.83203125" style="68"/>
    <col min="7" max="7" width="10.83203125" style="3"/>
    <col min="8" max="8" width="10.83203125" style="30"/>
    <col min="9" max="9" width="10.83203125" style="31"/>
    <col min="11" max="11" width="52.33203125" style="30" bestFit="1" customWidth="1"/>
  </cols>
  <sheetData>
    <row r="1" spans="1:11" x14ac:dyDescent="0.2">
      <c r="A1" s="48"/>
      <c r="B1" s="48" t="s">
        <v>2</v>
      </c>
      <c r="C1" s="49"/>
      <c r="D1" s="91"/>
      <c r="E1" s="75" t="s">
        <v>128</v>
      </c>
      <c r="F1" s="50"/>
      <c r="G1" s="51"/>
      <c r="H1" s="81"/>
      <c r="I1" s="76" t="s">
        <v>129</v>
      </c>
      <c r="J1" s="53"/>
      <c r="K1" s="52"/>
    </row>
    <row r="2" spans="1:11" x14ac:dyDescent="0.2">
      <c r="A2" s="54" t="s">
        <v>10</v>
      </c>
      <c r="B2" s="54" t="s">
        <v>11</v>
      </c>
      <c r="C2" s="49" t="s">
        <v>130</v>
      </c>
      <c r="D2" s="49" t="s">
        <v>13</v>
      </c>
      <c r="E2" s="54" t="s">
        <v>12</v>
      </c>
      <c r="F2" s="55" t="s">
        <v>14</v>
      </c>
      <c r="G2" s="56" t="s">
        <v>15</v>
      </c>
      <c r="H2" s="49" t="s">
        <v>21</v>
      </c>
      <c r="I2" s="54" t="s">
        <v>20</v>
      </c>
      <c r="J2" s="48" t="s">
        <v>22</v>
      </c>
      <c r="K2" s="52" t="s">
        <v>24</v>
      </c>
    </row>
    <row r="3" spans="1:11" s="64" customFormat="1" x14ac:dyDescent="0.2">
      <c r="A3" s="57" t="s">
        <v>25</v>
      </c>
      <c r="B3" s="57" t="s">
        <v>26</v>
      </c>
      <c r="C3" s="58" t="s">
        <v>138</v>
      </c>
      <c r="D3" s="59">
        <v>143015</v>
      </c>
      <c r="E3" s="60">
        <v>0</v>
      </c>
      <c r="F3" s="61">
        <f>G3-SUM(D3:E3)</f>
        <v>2540</v>
      </c>
      <c r="G3" s="60">
        <v>145555</v>
      </c>
      <c r="H3" s="62">
        <v>1</v>
      </c>
      <c r="I3" s="63">
        <v>0</v>
      </c>
      <c r="J3" s="63">
        <v>0</v>
      </c>
      <c r="K3" s="32"/>
    </row>
    <row r="4" spans="1:11" s="64" customFormat="1" x14ac:dyDescent="0.2">
      <c r="A4" s="57" t="s">
        <v>25</v>
      </c>
      <c r="B4" s="57" t="s">
        <v>26</v>
      </c>
      <c r="C4" s="58" t="s">
        <v>139</v>
      </c>
      <c r="D4" s="59">
        <v>0</v>
      </c>
      <c r="E4" s="60">
        <v>163514</v>
      </c>
      <c r="F4" s="61">
        <f t="shared" ref="F4:F89" si="0">G4-SUM(D4:E4)</f>
        <v>2786</v>
      </c>
      <c r="G4" s="60">
        <v>166300</v>
      </c>
      <c r="H4" s="62">
        <v>0</v>
      </c>
      <c r="I4" s="63">
        <v>1</v>
      </c>
      <c r="J4" s="63">
        <v>0</v>
      </c>
      <c r="K4" s="32"/>
    </row>
    <row r="5" spans="1:11" s="64" customFormat="1" x14ac:dyDescent="0.2">
      <c r="A5" s="57" t="s">
        <v>25</v>
      </c>
      <c r="B5" s="57" t="s">
        <v>26</v>
      </c>
      <c r="C5" s="58" t="s">
        <v>140</v>
      </c>
      <c r="D5" s="59">
        <v>133870</v>
      </c>
      <c r="E5" s="60">
        <v>0</v>
      </c>
      <c r="F5" s="61">
        <f t="shared" si="0"/>
        <v>1294</v>
      </c>
      <c r="G5" s="60">
        <v>135164</v>
      </c>
      <c r="H5" s="62">
        <v>1</v>
      </c>
      <c r="I5" s="63">
        <v>0</v>
      </c>
      <c r="J5" s="63">
        <v>0</v>
      </c>
      <c r="K5" s="32"/>
    </row>
    <row r="6" spans="1:11" s="64" customFormat="1" x14ac:dyDescent="0.2">
      <c r="A6" s="57" t="s">
        <v>27</v>
      </c>
      <c r="B6" s="57" t="s">
        <v>28</v>
      </c>
      <c r="C6" s="58" t="s">
        <v>131</v>
      </c>
      <c r="D6" s="59">
        <v>0</v>
      </c>
      <c r="E6" s="60">
        <v>0</v>
      </c>
      <c r="F6" s="61">
        <f t="shared" si="0"/>
        <v>0</v>
      </c>
      <c r="G6" s="60">
        <v>0</v>
      </c>
      <c r="H6" s="62">
        <v>0</v>
      </c>
      <c r="I6" s="63">
        <v>0</v>
      </c>
      <c r="J6" s="63">
        <v>0</v>
      </c>
      <c r="K6" s="32"/>
    </row>
    <row r="7" spans="1:11" s="64" customFormat="1" x14ac:dyDescent="0.2">
      <c r="A7" s="57" t="s">
        <v>29</v>
      </c>
      <c r="B7" s="57" t="s">
        <v>30</v>
      </c>
      <c r="C7" s="58" t="s">
        <v>139</v>
      </c>
      <c r="D7" s="59">
        <v>0</v>
      </c>
      <c r="E7" s="60">
        <v>152201</v>
      </c>
      <c r="F7" s="61">
        <f t="shared" si="0"/>
        <v>51285</v>
      </c>
      <c r="G7" s="60">
        <v>203486</v>
      </c>
      <c r="H7" s="62">
        <v>0</v>
      </c>
      <c r="I7" s="63">
        <v>1</v>
      </c>
      <c r="J7" s="63">
        <v>0</v>
      </c>
      <c r="K7" s="32"/>
    </row>
    <row r="8" spans="1:11" s="64" customFormat="1" x14ac:dyDescent="0.2">
      <c r="A8" s="57" t="s">
        <v>31</v>
      </c>
      <c r="B8" s="57" t="s">
        <v>32</v>
      </c>
      <c r="C8" s="58" t="s">
        <v>131</v>
      </c>
      <c r="D8" s="59">
        <v>0</v>
      </c>
      <c r="E8" s="60">
        <v>0</v>
      </c>
      <c r="F8" s="61">
        <f t="shared" si="0"/>
        <v>0</v>
      </c>
      <c r="G8" s="60">
        <v>0</v>
      </c>
      <c r="H8" s="62">
        <v>0</v>
      </c>
      <c r="I8" s="63">
        <v>0</v>
      </c>
      <c r="J8" s="63">
        <v>0</v>
      </c>
      <c r="K8" s="32"/>
    </row>
    <row r="9" spans="1:11" s="64" customFormat="1" x14ac:dyDescent="0.2">
      <c r="A9" s="57" t="s">
        <v>33</v>
      </c>
      <c r="B9" s="57" t="s">
        <v>34</v>
      </c>
      <c r="C9" s="58" t="s">
        <v>140</v>
      </c>
      <c r="D9" s="59">
        <v>118000</v>
      </c>
      <c r="E9" s="60">
        <v>0</v>
      </c>
      <c r="F9" s="61">
        <f t="shared" si="0"/>
        <v>22486</v>
      </c>
      <c r="G9" s="60">
        <v>140486</v>
      </c>
      <c r="H9" s="62">
        <v>1</v>
      </c>
      <c r="I9" s="63">
        <v>0</v>
      </c>
      <c r="J9" s="63">
        <v>0</v>
      </c>
      <c r="K9" s="32"/>
    </row>
    <row r="10" spans="1:11" s="64" customFormat="1" x14ac:dyDescent="0.2">
      <c r="A10" s="57" t="s">
        <v>33</v>
      </c>
      <c r="B10" s="57" t="s">
        <v>34</v>
      </c>
      <c r="C10" s="58" t="s">
        <v>141</v>
      </c>
      <c r="D10" s="59">
        <v>61120</v>
      </c>
      <c r="E10" s="60">
        <v>0</v>
      </c>
      <c r="F10" s="61">
        <f t="shared" ref="F10:F16" si="1">G10-SUM(D10:E10)</f>
        <v>0</v>
      </c>
      <c r="G10" s="60">
        <v>61120</v>
      </c>
      <c r="H10" s="62">
        <v>1</v>
      </c>
      <c r="I10" s="63">
        <v>0</v>
      </c>
      <c r="J10" s="63">
        <v>0</v>
      </c>
      <c r="K10" s="32"/>
    </row>
    <row r="11" spans="1:11" s="64" customFormat="1" x14ac:dyDescent="0.2">
      <c r="A11" s="57" t="s">
        <v>33</v>
      </c>
      <c r="B11" s="57" t="s">
        <v>34</v>
      </c>
      <c r="C11" s="58" t="s">
        <v>142</v>
      </c>
      <c r="D11" s="59">
        <v>64952</v>
      </c>
      <c r="E11" s="60">
        <v>0</v>
      </c>
      <c r="F11" s="61">
        <f t="shared" si="1"/>
        <v>0</v>
      </c>
      <c r="G11" s="60">
        <v>64952</v>
      </c>
      <c r="H11" s="62">
        <v>1</v>
      </c>
      <c r="I11" s="63">
        <v>0</v>
      </c>
      <c r="J11" s="63">
        <v>0</v>
      </c>
      <c r="K11" s="32"/>
    </row>
    <row r="12" spans="1:11" s="64" customFormat="1" x14ac:dyDescent="0.2">
      <c r="A12" s="57" t="s">
        <v>33</v>
      </c>
      <c r="B12" s="57" t="s">
        <v>34</v>
      </c>
      <c r="C12" s="58" t="s">
        <v>143</v>
      </c>
      <c r="D12" s="59">
        <v>76059</v>
      </c>
      <c r="E12" s="60">
        <v>0</v>
      </c>
      <c r="F12" s="61">
        <f t="shared" si="1"/>
        <v>15627</v>
      </c>
      <c r="G12" s="60">
        <v>91686</v>
      </c>
      <c r="H12" s="62">
        <v>1</v>
      </c>
      <c r="I12" s="63">
        <v>0</v>
      </c>
      <c r="J12" s="63">
        <v>0</v>
      </c>
      <c r="K12" s="32"/>
    </row>
    <row r="13" spans="1:11" s="64" customFormat="1" x14ac:dyDescent="0.2">
      <c r="A13" s="57" t="s">
        <v>33</v>
      </c>
      <c r="B13" s="57" t="s">
        <v>34</v>
      </c>
      <c r="C13" s="58" t="s">
        <v>144</v>
      </c>
      <c r="D13" s="59">
        <v>113715</v>
      </c>
      <c r="E13" s="60">
        <v>0</v>
      </c>
      <c r="F13" s="61">
        <f t="shared" si="1"/>
        <v>0</v>
      </c>
      <c r="G13" s="60">
        <v>113715</v>
      </c>
      <c r="H13" s="62">
        <v>1</v>
      </c>
      <c r="I13" s="63">
        <v>0</v>
      </c>
      <c r="J13" s="63">
        <v>0</v>
      </c>
      <c r="K13" s="32"/>
    </row>
    <row r="14" spans="1:11" s="64" customFormat="1" x14ac:dyDescent="0.2">
      <c r="A14" s="57" t="s">
        <v>33</v>
      </c>
      <c r="B14" s="57" t="s">
        <v>34</v>
      </c>
      <c r="C14" s="58" t="s">
        <v>145</v>
      </c>
      <c r="D14" s="59">
        <v>82498</v>
      </c>
      <c r="E14" s="60">
        <v>0</v>
      </c>
      <c r="F14" s="61">
        <f t="shared" si="1"/>
        <v>16008</v>
      </c>
      <c r="G14" s="60">
        <v>98506</v>
      </c>
      <c r="H14" s="62">
        <v>1</v>
      </c>
      <c r="I14" s="63">
        <v>0</v>
      </c>
      <c r="J14" s="63">
        <v>0</v>
      </c>
      <c r="K14" s="32"/>
    </row>
    <row r="15" spans="1:11" s="64" customFormat="1" x14ac:dyDescent="0.2">
      <c r="A15" s="57" t="s">
        <v>33</v>
      </c>
      <c r="B15" s="57" t="s">
        <v>34</v>
      </c>
      <c r="C15" s="58" t="s">
        <v>146</v>
      </c>
      <c r="D15" s="59">
        <v>80716</v>
      </c>
      <c r="E15" s="60">
        <v>0</v>
      </c>
      <c r="F15" s="61">
        <f t="shared" si="1"/>
        <v>17246</v>
      </c>
      <c r="G15" s="60">
        <v>97962</v>
      </c>
      <c r="H15" s="62">
        <v>1</v>
      </c>
      <c r="I15" s="63">
        <v>0</v>
      </c>
      <c r="J15" s="63">
        <v>0</v>
      </c>
      <c r="K15" s="32"/>
    </row>
    <row r="16" spans="1:11" s="64" customFormat="1" x14ac:dyDescent="0.2">
      <c r="A16" s="57" t="s">
        <v>33</v>
      </c>
      <c r="B16" s="57" t="s">
        <v>34</v>
      </c>
      <c r="C16" s="58" t="s">
        <v>147</v>
      </c>
      <c r="D16" s="59">
        <v>0</v>
      </c>
      <c r="E16" s="60">
        <v>129720</v>
      </c>
      <c r="F16" s="61">
        <f t="shared" si="1"/>
        <v>0</v>
      </c>
      <c r="G16" s="60">
        <v>129720</v>
      </c>
      <c r="H16" s="62">
        <v>0</v>
      </c>
      <c r="I16" s="63">
        <v>1</v>
      </c>
      <c r="J16" s="63">
        <v>0</v>
      </c>
      <c r="K16" s="32"/>
    </row>
    <row r="17" spans="1:11" s="64" customFormat="1" x14ac:dyDescent="0.2">
      <c r="A17" s="57" t="s">
        <v>35</v>
      </c>
      <c r="B17" s="57" t="s">
        <v>36</v>
      </c>
      <c r="C17" s="58" t="s">
        <v>148</v>
      </c>
      <c r="D17" s="59">
        <v>129446</v>
      </c>
      <c r="E17" s="60">
        <v>0</v>
      </c>
      <c r="F17" s="61">
        <f t="shared" si="0"/>
        <v>32825</v>
      </c>
      <c r="G17" s="60">
        <v>162271</v>
      </c>
      <c r="H17" s="62">
        <v>1</v>
      </c>
      <c r="I17" s="63">
        <v>0</v>
      </c>
      <c r="J17" s="63">
        <v>0</v>
      </c>
      <c r="K17" s="32"/>
    </row>
    <row r="18" spans="1:11" s="64" customFormat="1" x14ac:dyDescent="0.2">
      <c r="A18" s="57" t="s">
        <v>37</v>
      </c>
      <c r="B18" s="57" t="s">
        <v>38</v>
      </c>
      <c r="C18" s="58" t="s">
        <v>131</v>
      </c>
      <c r="D18" s="59">
        <v>0</v>
      </c>
      <c r="E18" s="60">
        <v>0</v>
      </c>
      <c r="F18" s="61">
        <f t="shared" ref="F18" si="2">G18-SUM(D18:E18)</f>
        <v>0</v>
      </c>
      <c r="G18" s="60">
        <v>0</v>
      </c>
      <c r="H18" s="62">
        <v>0</v>
      </c>
      <c r="I18" s="63">
        <v>0</v>
      </c>
      <c r="J18" s="63">
        <v>0</v>
      </c>
      <c r="K18" s="32"/>
    </row>
    <row r="19" spans="1:11" s="64" customFormat="1" x14ac:dyDescent="0.2">
      <c r="A19" s="57" t="s">
        <v>39</v>
      </c>
      <c r="B19" s="57" t="s">
        <v>40</v>
      </c>
      <c r="C19" s="58" t="s">
        <v>131</v>
      </c>
      <c r="D19" s="59">
        <v>0</v>
      </c>
      <c r="E19" s="60">
        <v>0</v>
      </c>
      <c r="F19" s="61">
        <f t="shared" si="0"/>
        <v>0</v>
      </c>
      <c r="G19" s="60">
        <v>0</v>
      </c>
      <c r="H19" s="62">
        <v>0</v>
      </c>
      <c r="I19" s="63">
        <v>0</v>
      </c>
      <c r="J19" s="63">
        <v>0</v>
      </c>
      <c r="K19" s="32"/>
    </row>
    <row r="20" spans="1:11" s="90" customFormat="1" x14ac:dyDescent="0.2">
      <c r="A20" s="82" t="s">
        <v>41</v>
      </c>
      <c r="B20" s="82" t="s">
        <v>42</v>
      </c>
      <c r="C20" s="83" t="s">
        <v>149</v>
      </c>
      <c r="D20" s="84"/>
      <c r="E20" s="85"/>
      <c r="F20" s="86"/>
      <c r="G20" s="85"/>
      <c r="H20" s="87">
        <v>1</v>
      </c>
      <c r="I20" s="88">
        <v>0</v>
      </c>
      <c r="J20" s="88">
        <v>0</v>
      </c>
      <c r="K20" s="89" t="s">
        <v>155</v>
      </c>
    </row>
    <row r="21" spans="1:11" s="90" customFormat="1" x14ac:dyDescent="0.2">
      <c r="A21" s="82" t="s">
        <v>41</v>
      </c>
      <c r="B21" s="82" t="s">
        <v>42</v>
      </c>
      <c r="C21" s="83" t="s">
        <v>150</v>
      </c>
      <c r="D21" s="84"/>
      <c r="E21" s="85"/>
      <c r="F21" s="86"/>
      <c r="G21" s="85"/>
      <c r="H21" s="87">
        <v>1</v>
      </c>
      <c r="I21" s="88">
        <v>0</v>
      </c>
      <c r="J21" s="88">
        <v>0</v>
      </c>
      <c r="K21" s="89" t="s">
        <v>155</v>
      </c>
    </row>
    <row r="22" spans="1:11" s="64" customFormat="1" x14ac:dyDescent="0.2">
      <c r="A22" s="57" t="s">
        <v>41</v>
      </c>
      <c r="B22" s="57" t="s">
        <v>42</v>
      </c>
      <c r="C22" s="58" t="s">
        <v>151</v>
      </c>
      <c r="D22" s="59">
        <v>0</v>
      </c>
      <c r="E22" s="60">
        <v>124452</v>
      </c>
      <c r="F22" s="61">
        <f t="shared" ref="F22:F23" si="3">G22-SUM(D22:E22)</f>
        <v>55612</v>
      </c>
      <c r="G22" s="60">
        <v>180064</v>
      </c>
      <c r="H22" s="62">
        <v>0</v>
      </c>
      <c r="I22" s="63">
        <v>1</v>
      </c>
      <c r="J22" s="63">
        <v>0</v>
      </c>
      <c r="K22" s="32"/>
    </row>
    <row r="23" spans="1:11" s="64" customFormat="1" x14ac:dyDescent="0.2">
      <c r="A23" s="57" t="s">
        <v>41</v>
      </c>
      <c r="B23" s="57" t="s">
        <v>42</v>
      </c>
      <c r="C23" s="58" t="s">
        <v>152</v>
      </c>
      <c r="D23" s="59">
        <v>90663</v>
      </c>
      <c r="E23" s="60">
        <v>0</v>
      </c>
      <c r="F23" s="61">
        <f t="shared" si="3"/>
        <v>23</v>
      </c>
      <c r="G23" s="60">
        <v>90686</v>
      </c>
      <c r="H23" s="62">
        <v>1</v>
      </c>
      <c r="I23" s="63">
        <v>0</v>
      </c>
      <c r="J23" s="63">
        <v>0</v>
      </c>
      <c r="K23" s="32"/>
    </row>
    <row r="24" spans="1:11" s="90" customFormat="1" x14ac:dyDescent="0.2">
      <c r="A24" s="82" t="s">
        <v>41</v>
      </c>
      <c r="B24" s="82" t="s">
        <v>42</v>
      </c>
      <c r="C24" s="83" t="s">
        <v>153</v>
      </c>
      <c r="D24" s="84"/>
      <c r="E24" s="85"/>
      <c r="F24" s="86"/>
      <c r="G24" s="85"/>
      <c r="H24" s="87">
        <v>1</v>
      </c>
      <c r="I24" s="88">
        <v>0</v>
      </c>
      <c r="J24" s="88">
        <v>0</v>
      </c>
      <c r="K24" s="89" t="s">
        <v>155</v>
      </c>
    </row>
    <row r="25" spans="1:11" s="90" customFormat="1" x14ac:dyDescent="0.2">
      <c r="A25" s="82" t="s">
        <v>41</v>
      </c>
      <c r="B25" s="82" t="s">
        <v>42</v>
      </c>
      <c r="C25" s="83" t="s">
        <v>141</v>
      </c>
      <c r="D25" s="84"/>
      <c r="E25" s="85"/>
      <c r="F25" s="86"/>
      <c r="G25" s="85"/>
      <c r="H25" s="87">
        <v>1</v>
      </c>
      <c r="I25" s="88">
        <v>0</v>
      </c>
      <c r="J25" s="88">
        <v>0</v>
      </c>
      <c r="K25" s="89" t="s">
        <v>155</v>
      </c>
    </row>
    <row r="26" spans="1:11" s="90" customFormat="1" x14ac:dyDescent="0.2">
      <c r="A26" s="82" t="s">
        <v>41</v>
      </c>
      <c r="B26" s="82" t="s">
        <v>42</v>
      </c>
      <c r="C26" s="83" t="s">
        <v>154</v>
      </c>
      <c r="D26" s="92"/>
      <c r="E26" s="93"/>
      <c r="F26" s="94"/>
      <c r="G26" s="93"/>
      <c r="H26" s="95">
        <v>1</v>
      </c>
      <c r="I26" s="96">
        <v>0</v>
      </c>
      <c r="J26" s="96">
        <v>0</v>
      </c>
      <c r="K26" s="95" t="s">
        <v>155</v>
      </c>
    </row>
    <row r="27" spans="1:11" s="64" customFormat="1" x14ac:dyDescent="0.2">
      <c r="A27" s="57" t="s">
        <v>43</v>
      </c>
      <c r="B27" s="57" t="s">
        <v>44</v>
      </c>
      <c r="C27" s="58" t="s">
        <v>138</v>
      </c>
      <c r="D27" s="59">
        <v>122380</v>
      </c>
      <c r="E27" s="60">
        <v>0</v>
      </c>
      <c r="F27" s="61">
        <f t="shared" si="0"/>
        <v>0</v>
      </c>
      <c r="G27" s="60">
        <v>122380</v>
      </c>
      <c r="H27" s="62">
        <v>1</v>
      </c>
      <c r="I27" s="63">
        <v>0</v>
      </c>
      <c r="J27" s="63">
        <v>0</v>
      </c>
      <c r="K27" s="32"/>
    </row>
    <row r="28" spans="1:11" s="64" customFormat="1" x14ac:dyDescent="0.2">
      <c r="A28" s="57" t="s">
        <v>45</v>
      </c>
      <c r="B28" s="57" t="s">
        <v>46</v>
      </c>
      <c r="C28" s="58" t="s">
        <v>131</v>
      </c>
      <c r="D28" s="59">
        <v>0</v>
      </c>
      <c r="E28" s="60">
        <v>0</v>
      </c>
      <c r="F28" s="61">
        <f t="shared" si="0"/>
        <v>0</v>
      </c>
      <c r="G28" s="60">
        <v>0</v>
      </c>
      <c r="H28" s="62">
        <v>0</v>
      </c>
      <c r="I28" s="63">
        <v>0</v>
      </c>
      <c r="J28" s="63">
        <v>0</v>
      </c>
      <c r="K28" s="32"/>
    </row>
    <row r="29" spans="1:11" s="64" customFormat="1" x14ac:dyDescent="0.2">
      <c r="A29" s="57" t="s">
        <v>47</v>
      </c>
      <c r="B29" s="57" t="s">
        <v>48</v>
      </c>
      <c r="C29" s="58" t="s">
        <v>131</v>
      </c>
      <c r="D29" s="59">
        <v>0</v>
      </c>
      <c r="E29" s="60">
        <v>0</v>
      </c>
      <c r="F29" s="61">
        <f t="shared" si="0"/>
        <v>0</v>
      </c>
      <c r="G29" s="60">
        <v>0</v>
      </c>
      <c r="H29" s="62">
        <v>0</v>
      </c>
      <c r="I29" s="63">
        <v>0</v>
      </c>
      <c r="J29" s="63">
        <v>0</v>
      </c>
      <c r="K29" s="32"/>
    </row>
    <row r="30" spans="1:11" s="64" customFormat="1" x14ac:dyDescent="0.2">
      <c r="A30" s="57" t="s">
        <v>49</v>
      </c>
      <c r="B30" s="57" t="s">
        <v>50</v>
      </c>
      <c r="C30" s="58" t="s">
        <v>151</v>
      </c>
      <c r="D30" s="59">
        <v>157284</v>
      </c>
      <c r="E30" s="60">
        <v>0</v>
      </c>
      <c r="F30" s="61">
        <f t="shared" si="0"/>
        <v>7</v>
      </c>
      <c r="G30" s="60">
        <v>157291</v>
      </c>
      <c r="H30" s="62">
        <v>1</v>
      </c>
      <c r="I30" s="63">
        <v>0</v>
      </c>
      <c r="J30" s="63">
        <v>0</v>
      </c>
      <c r="K30" s="32"/>
    </row>
    <row r="31" spans="1:11" s="64" customFormat="1" x14ac:dyDescent="0.2">
      <c r="A31" s="57" t="s">
        <v>51</v>
      </c>
      <c r="B31" s="57" t="s">
        <v>52</v>
      </c>
      <c r="C31" s="58" t="s">
        <v>131</v>
      </c>
      <c r="D31" s="59">
        <v>0</v>
      </c>
      <c r="E31" s="60">
        <v>0</v>
      </c>
      <c r="F31" s="61">
        <f t="shared" si="0"/>
        <v>0</v>
      </c>
      <c r="G31" s="60">
        <v>0</v>
      </c>
      <c r="H31" s="62">
        <v>0</v>
      </c>
      <c r="I31" s="63">
        <v>0</v>
      </c>
      <c r="J31" s="63">
        <v>0</v>
      </c>
      <c r="K31" s="32"/>
    </row>
    <row r="32" spans="1:11" s="64" customFormat="1" x14ac:dyDescent="0.2">
      <c r="A32" s="57" t="s">
        <v>53</v>
      </c>
      <c r="B32" s="57" t="s">
        <v>54</v>
      </c>
      <c r="C32" s="58" t="s">
        <v>131</v>
      </c>
      <c r="D32" s="59">
        <v>0</v>
      </c>
      <c r="E32" s="60">
        <v>0</v>
      </c>
      <c r="F32" s="61">
        <f t="shared" si="0"/>
        <v>0</v>
      </c>
      <c r="G32" s="60">
        <v>0</v>
      </c>
      <c r="H32" s="62">
        <v>0</v>
      </c>
      <c r="I32" s="63">
        <v>0</v>
      </c>
      <c r="J32" s="63">
        <v>0</v>
      </c>
      <c r="K32" s="32"/>
    </row>
    <row r="33" spans="1:11" s="64" customFormat="1" x14ac:dyDescent="0.2">
      <c r="A33" s="57" t="s">
        <v>55</v>
      </c>
      <c r="B33" s="57" t="s">
        <v>56</v>
      </c>
      <c r="C33" s="58" t="s">
        <v>131</v>
      </c>
      <c r="D33" s="59">
        <v>0</v>
      </c>
      <c r="E33" s="60">
        <v>0</v>
      </c>
      <c r="F33" s="61">
        <f t="shared" si="0"/>
        <v>0</v>
      </c>
      <c r="G33" s="60">
        <v>0</v>
      </c>
      <c r="H33" s="62">
        <v>0</v>
      </c>
      <c r="I33" s="63">
        <v>0</v>
      </c>
      <c r="J33" s="63">
        <v>0</v>
      </c>
      <c r="K33" s="32"/>
    </row>
    <row r="34" spans="1:11" s="64" customFormat="1" x14ac:dyDescent="0.2">
      <c r="A34" s="57" t="s">
        <v>57</v>
      </c>
      <c r="B34" s="57" t="s">
        <v>58</v>
      </c>
      <c r="C34" s="58" t="s">
        <v>139</v>
      </c>
      <c r="D34" s="59">
        <v>158765</v>
      </c>
      <c r="E34" s="60">
        <v>0</v>
      </c>
      <c r="F34" s="61">
        <f t="shared" si="0"/>
        <v>27015</v>
      </c>
      <c r="G34" s="60">
        <v>185780</v>
      </c>
      <c r="H34" s="62">
        <v>1</v>
      </c>
      <c r="I34" s="63">
        <v>0</v>
      </c>
      <c r="J34" s="63">
        <v>0</v>
      </c>
      <c r="K34" s="32"/>
    </row>
    <row r="35" spans="1:11" s="64" customFormat="1" x14ac:dyDescent="0.2">
      <c r="A35" s="57" t="s">
        <v>59</v>
      </c>
      <c r="B35" s="57" t="s">
        <v>60</v>
      </c>
      <c r="C35" s="58" t="s">
        <v>139</v>
      </c>
      <c r="D35" s="59">
        <v>0</v>
      </c>
      <c r="E35" s="60">
        <v>94658</v>
      </c>
      <c r="F35" s="61">
        <f t="shared" si="0"/>
        <v>19648</v>
      </c>
      <c r="G35" s="60">
        <v>114306</v>
      </c>
      <c r="H35" s="62">
        <v>0</v>
      </c>
      <c r="I35" s="63">
        <v>1</v>
      </c>
      <c r="J35" s="63">
        <v>0</v>
      </c>
      <c r="K35" s="32"/>
    </row>
    <row r="36" spans="1:11" s="64" customFormat="1" x14ac:dyDescent="0.2">
      <c r="A36" s="57" t="s">
        <v>61</v>
      </c>
      <c r="B36" s="57" t="s">
        <v>62</v>
      </c>
      <c r="C36" s="58" t="s">
        <v>131</v>
      </c>
      <c r="D36" s="59">
        <v>0</v>
      </c>
      <c r="E36" s="60">
        <v>0</v>
      </c>
      <c r="F36" s="61">
        <f t="shared" si="0"/>
        <v>0</v>
      </c>
      <c r="G36" s="60">
        <v>0</v>
      </c>
      <c r="H36" s="62">
        <v>0</v>
      </c>
      <c r="I36" s="63">
        <v>0</v>
      </c>
      <c r="J36" s="63">
        <v>0</v>
      </c>
      <c r="K36" s="32"/>
    </row>
    <row r="37" spans="1:11" s="64" customFormat="1" x14ac:dyDescent="0.2">
      <c r="A37" s="57" t="s">
        <v>63</v>
      </c>
      <c r="B37" s="57" t="s">
        <v>64</v>
      </c>
      <c r="C37" s="58" t="s">
        <v>138</v>
      </c>
      <c r="D37" s="59">
        <v>168114</v>
      </c>
      <c r="E37" s="60">
        <v>0</v>
      </c>
      <c r="F37" s="61">
        <f t="shared" si="0"/>
        <v>35209</v>
      </c>
      <c r="G37" s="60">
        <v>203323</v>
      </c>
      <c r="H37" s="62">
        <v>1</v>
      </c>
      <c r="I37" s="63">
        <v>0</v>
      </c>
      <c r="J37" s="63">
        <v>0</v>
      </c>
      <c r="K37" s="32"/>
    </row>
    <row r="38" spans="1:11" s="64" customFormat="1" x14ac:dyDescent="0.2">
      <c r="A38" s="57" t="s">
        <v>63</v>
      </c>
      <c r="B38" s="57" t="s">
        <v>64</v>
      </c>
      <c r="C38" s="58" t="s">
        <v>140</v>
      </c>
      <c r="D38" s="59">
        <v>158830</v>
      </c>
      <c r="E38" s="60">
        <v>0</v>
      </c>
      <c r="F38" s="61">
        <f t="shared" ref="F38" si="4">G38-SUM(D38:E38)</f>
        <v>3147</v>
      </c>
      <c r="G38" s="60">
        <v>161977</v>
      </c>
      <c r="H38" s="62">
        <v>0</v>
      </c>
      <c r="I38" s="63">
        <v>0</v>
      </c>
      <c r="J38" s="63">
        <v>0</v>
      </c>
      <c r="K38" s="32"/>
    </row>
    <row r="39" spans="1:11" s="64" customFormat="1" x14ac:dyDescent="0.2">
      <c r="A39" s="57" t="s">
        <v>65</v>
      </c>
      <c r="B39" s="57" t="s">
        <v>66</v>
      </c>
      <c r="C39" s="58" t="s">
        <v>148</v>
      </c>
      <c r="D39" s="59">
        <v>158057</v>
      </c>
      <c r="E39" s="60">
        <v>0</v>
      </c>
      <c r="F39" s="61">
        <f t="shared" si="0"/>
        <v>61875</v>
      </c>
      <c r="G39" s="60">
        <v>219932</v>
      </c>
      <c r="H39" s="62">
        <v>1</v>
      </c>
      <c r="I39" s="63">
        <v>0</v>
      </c>
      <c r="J39" s="63">
        <v>0</v>
      </c>
      <c r="K39" s="32"/>
    </row>
    <row r="40" spans="1:11" s="64" customFormat="1" x14ac:dyDescent="0.2">
      <c r="A40" s="57" t="s">
        <v>65</v>
      </c>
      <c r="B40" s="57" t="s">
        <v>66</v>
      </c>
      <c r="C40" s="58" t="s">
        <v>149</v>
      </c>
      <c r="D40" s="59">
        <v>164939</v>
      </c>
      <c r="E40" s="60">
        <v>0</v>
      </c>
      <c r="F40" s="61">
        <f t="shared" ref="F40:F45" si="5">G40-SUM(D40:E40)</f>
        <v>50000</v>
      </c>
      <c r="G40" s="60">
        <v>214939</v>
      </c>
      <c r="H40" s="62">
        <v>1</v>
      </c>
      <c r="I40" s="63">
        <v>0</v>
      </c>
      <c r="J40" s="63">
        <v>0</v>
      </c>
      <c r="K40" s="32"/>
    </row>
    <row r="41" spans="1:11" s="64" customFormat="1" x14ac:dyDescent="0.2">
      <c r="A41" s="57" t="s">
        <v>65</v>
      </c>
      <c r="B41" s="57" t="s">
        <v>66</v>
      </c>
      <c r="C41" s="58" t="s">
        <v>150</v>
      </c>
      <c r="D41" s="59">
        <v>166973</v>
      </c>
      <c r="E41" s="60">
        <v>0</v>
      </c>
      <c r="F41" s="61">
        <f t="shared" si="5"/>
        <v>48128</v>
      </c>
      <c r="G41" s="60">
        <v>215101</v>
      </c>
      <c r="H41" s="62">
        <v>1</v>
      </c>
      <c r="I41" s="63">
        <v>0</v>
      </c>
      <c r="J41" s="63">
        <v>0</v>
      </c>
      <c r="K41" s="32"/>
    </row>
    <row r="42" spans="1:11" s="64" customFormat="1" x14ac:dyDescent="0.2">
      <c r="A42" s="57" t="s">
        <v>65</v>
      </c>
      <c r="B42" s="57" t="s">
        <v>66</v>
      </c>
      <c r="C42" s="58" t="s">
        <v>156</v>
      </c>
      <c r="D42" s="59">
        <v>176513</v>
      </c>
      <c r="E42" s="60">
        <v>0</v>
      </c>
      <c r="F42" s="61">
        <f t="shared" si="5"/>
        <v>50401</v>
      </c>
      <c r="G42" s="60">
        <v>226914</v>
      </c>
      <c r="H42" s="62">
        <v>1</v>
      </c>
      <c r="I42" s="63">
        <v>0</v>
      </c>
      <c r="J42" s="63">
        <v>0</v>
      </c>
      <c r="K42" s="32"/>
    </row>
    <row r="43" spans="1:11" s="64" customFormat="1" x14ac:dyDescent="0.2">
      <c r="A43" s="57" t="s">
        <v>65</v>
      </c>
      <c r="B43" s="57" t="s">
        <v>66</v>
      </c>
      <c r="C43" s="58" t="s">
        <v>138</v>
      </c>
      <c r="D43" s="59">
        <v>159120</v>
      </c>
      <c r="E43" s="60">
        <v>0</v>
      </c>
      <c r="F43" s="61">
        <f t="shared" si="5"/>
        <v>57712</v>
      </c>
      <c r="G43" s="60">
        <v>216832</v>
      </c>
      <c r="H43" s="62">
        <v>1</v>
      </c>
      <c r="I43" s="63">
        <v>0</v>
      </c>
      <c r="J43" s="63">
        <v>0</v>
      </c>
      <c r="K43" s="32"/>
    </row>
    <row r="44" spans="1:11" s="64" customFormat="1" x14ac:dyDescent="0.2">
      <c r="A44" s="57" t="s">
        <v>65</v>
      </c>
      <c r="B44" s="57" t="s">
        <v>66</v>
      </c>
      <c r="C44" s="58" t="s">
        <v>140</v>
      </c>
      <c r="D44" s="59">
        <v>171902</v>
      </c>
      <c r="E44" s="60">
        <v>0</v>
      </c>
      <c r="F44" s="61">
        <f t="shared" si="5"/>
        <v>54228</v>
      </c>
      <c r="G44" s="60">
        <v>226130</v>
      </c>
      <c r="H44" s="62">
        <v>1</v>
      </c>
      <c r="I44" s="63">
        <v>0</v>
      </c>
      <c r="J44" s="63">
        <v>0</v>
      </c>
      <c r="K44" s="32"/>
    </row>
    <row r="45" spans="1:11" s="64" customFormat="1" x14ac:dyDescent="0.2">
      <c r="A45" s="57" t="s">
        <v>65</v>
      </c>
      <c r="B45" s="57" t="s">
        <v>66</v>
      </c>
      <c r="C45" s="58" t="s">
        <v>157</v>
      </c>
      <c r="D45" s="59">
        <v>125515</v>
      </c>
      <c r="E45" s="60">
        <v>0</v>
      </c>
      <c r="F45" s="61">
        <f t="shared" si="5"/>
        <v>33910</v>
      </c>
      <c r="G45" s="60">
        <v>159425</v>
      </c>
      <c r="H45" s="62">
        <v>1</v>
      </c>
      <c r="I45" s="63">
        <v>0</v>
      </c>
      <c r="J45" s="63">
        <v>0</v>
      </c>
      <c r="K45" s="32"/>
    </row>
    <row r="46" spans="1:11" s="64" customFormat="1" x14ac:dyDescent="0.2">
      <c r="A46" s="57" t="s">
        <v>67</v>
      </c>
      <c r="B46" s="57" t="s">
        <v>68</v>
      </c>
      <c r="C46" s="58" t="s">
        <v>158</v>
      </c>
      <c r="D46" s="59">
        <v>126308</v>
      </c>
      <c r="E46" s="60">
        <v>0</v>
      </c>
      <c r="F46" s="61">
        <f t="shared" si="0"/>
        <v>15</v>
      </c>
      <c r="G46" s="60">
        <v>126323</v>
      </c>
      <c r="H46" s="62">
        <v>1</v>
      </c>
      <c r="I46" s="63">
        <v>0</v>
      </c>
      <c r="J46" s="63">
        <v>0</v>
      </c>
      <c r="K46" s="32"/>
    </row>
    <row r="47" spans="1:11" s="64" customFormat="1" x14ac:dyDescent="0.2">
      <c r="A47" s="57" t="s">
        <v>67</v>
      </c>
      <c r="B47" s="57" t="s">
        <v>68</v>
      </c>
      <c r="C47" s="58" t="s">
        <v>159</v>
      </c>
      <c r="D47" s="59">
        <v>181946</v>
      </c>
      <c r="E47" s="60">
        <v>0</v>
      </c>
      <c r="F47" s="61">
        <f t="shared" ref="F47" si="6">G47-SUM(D47:E47)</f>
        <v>24922</v>
      </c>
      <c r="G47" s="60">
        <v>206868</v>
      </c>
      <c r="H47" s="62">
        <v>1</v>
      </c>
      <c r="I47" s="63">
        <v>0</v>
      </c>
      <c r="J47" s="63">
        <v>0</v>
      </c>
      <c r="K47" s="32"/>
    </row>
    <row r="48" spans="1:11" s="64" customFormat="1" x14ac:dyDescent="0.2">
      <c r="A48" s="57" t="s">
        <v>69</v>
      </c>
      <c r="B48" s="57" t="s">
        <v>70</v>
      </c>
      <c r="C48" s="58" t="s">
        <v>131</v>
      </c>
      <c r="D48" s="59">
        <v>0</v>
      </c>
      <c r="E48" s="60">
        <v>0</v>
      </c>
      <c r="F48" s="61">
        <f t="shared" si="0"/>
        <v>0</v>
      </c>
      <c r="G48" s="60">
        <v>0</v>
      </c>
      <c r="H48" s="62">
        <v>0</v>
      </c>
      <c r="I48" s="63">
        <v>0</v>
      </c>
      <c r="J48" s="63">
        <v>0</v>
      </c>
      <c r="K48" s="32"/>
    </row>
    <row r="49" spans="1:11" s="64" customFormat="1" x14ac:dyDescent="0.2">
      <c r="A49" s="57" t="s">
        <v>71</v>
      </c>
      <c r="B49" s="57" t="s">
        <v>72</v>
      </c>
      <c r="C49" s="58" t="s">
        <v>150</v>
      </c>
      <c r="D49" s="59">
        <v>0</v>
      </c>
      <c r="E49" s="60">
        <v>125421</v>
      </c>
      <c r="F49" s="61">
        <f t="shared" si="0"/>
        <v>36059</v>
      </c>
      <c r="G49" s="60">
        <v>161480</v>
      </c>
      <c r="H49" s="62">
        <v>0</v>
      </c>
      <c r="I49" s="63">
        <v>1</v>
      </c>
      <c r="J49" s="63">
        <v>0</v>
      </c>
      <c r="K49" s="32"/>
    </row>
    <row r="50" spans="1:11" s="64" customFormat="1" x14ac:dyDescent="0.2">
      <c r="A50" s="57" t="s">
        <v>73</v>
      </c>
      <c r="B50" s="57" t="s">
        <v>74</v>
      </c>
      <c r="C50" s="58" t="s">
        <v>131</v>
      </c>
      <c r="D50" s="59">
        <v>0</v>
      </c>
      <c r="E50" s="60">
        <v>0</v>
      </c>
      <c r="F50" s="61">
        <f t="shared" si="0"/>
        <v>0</v>
      </c>
      <c r="G50" s="60">
        <v>0</v>
      </c>
      <c r="H50" s="62">
        <v>0</v>
      </c>
      <c r="I50" s="63">
        <v>0</v>
      </c>
      <c r="J50" s="63">
        <v>0</v>
      </c>
      <c r="K50" s="32"/>
    </row>
    <row r="51" spans="1:11" s="64" customFormat="1" x14ac:dyDescent="0.2">
      <c r="A51" s="57" t="s">
        <v>75</v>
      </c>
      <c r="B51" s="57" t="s">
        <v>76</v>
      </c>
      <c r="C51" s="58" t="s">
        <v>131</v>
      </c>
      <c r="D51" s="59">
        <v>0</v>
      </c>
      <c r="E51" s="60">
        <v>0</v>
      </c>
      <c r="F51" s="61">
        <f t="shared" si="0"/>
        <v>0</v>
      </c>
      <c r="G51" s="60">
        <v>0</v>
      </c>
      <c r="H51" s="62">
        <v>0</v>
      </c>
      <c r="I51" s="63">
        <v>0</v>
      </c>
      <c r="J51" s="63">
        <v>0</v>
      </c>
      <c r="K51" s="32"/>
    </row>
    <row r="52" spans="1:11" s="64" customFormat="1" x14ac:dyDescent="0.2">
      <c r="A52" s="57" t="s">
        <v>77</v>
      </c>
      <c r="B52" s="57" t="s">
        <v>78</v>
      </c>
      <c r="C52" s="58" t="s">
        <v>131</v>
      </c>
      <c r="D52" s="59">
        <v>0</v>
      </c>
      <c r="E52" s="60">
        <v>0</v>
      </c>
      <c r="F52" s="61">
        <f t="shared" si="0"/>
        <v>0</v>
      </c>
      <c r="G52" s="60">
        <v>0</v>
      </c>
      <c r="H52" s="62">
        <v>0</v>
      </c>
      <c r="I52" s="63">
        <v>0</v>
      </c>
      <c r="J52" s="63">
        <v>0</v>
      </c>
      <c r="K52" s="32"/>
    </row>
    <row r="53" spans="1:11" s="64" customFormat="1" x14ac:dyDescent="0.2">
      <c r="A53" s="57" t="s">
        <v>79</v>
      </c>
      <c r="B53" s="57" t="s">
        <v>80</v>
      </c>
      <c r="C53" s="58" t="s">
        <v>131</v>
      </c>
      <c r="D53" s="59">
        <v>0</v>
      </c>
      <c r="E53" s="60">
        <v>0</v>
      </c>
      <c r="F53" s="61">
        <f t="shared" si="0"/>
        <v>0</v>
      </c>
      <c r="G53" s="60">
        <v>0</v>
      </c>
      <c r="H53" s="62">
        <v>0</v>
      </c>
      <c r="I53" s="63">
        <v>0</v>
      </c>
      <c r="J53" s="63">
        <v>0</v>
      </c>
      <c r="K53" s="32"/>
    </row>
    <row r="54" spans="1:11" s="64" customFormat="1" x14ac:dyDescent="0.2">
      <c r="A54" s="57" t="s">
        <v>81</v>
      </c>
      <c r="B54" s="57" t="s">
        <v>82</v>
      </c>
      <c r="C54" s="58" t="s">
        <v>131</v>
      </c>
      <c r="D54" s="59">
        <v>0</v>
      </c>
      <c r="E54" s="60">
        <v>0</v>
      </c>
      <c r="F54" s="61">
        <f t="shared" si="0"/>
        <v>0</v>
      </c>
      <c r="G54" s="60">
        <v>0</v>
      </c>
      <c r="H54" s="62">
        <v>0</v>
      </c>
      <c r="I54" s="63">
        <v>0</v>
      </c>
      <c r="J54" s="63">
        <v>0</v>
      </c>
      <c r="K54" s="32"/>
    </row>
    <row r="55" spans="1:11" s="64" customFormat="1" x14ac:dyDescent="0.2">
      <c r="A55" s="57" t="s">
        <v>83</v>
      </c>
      <c r="B55" s="57" t="s">
        <v>84</v>
      </c>
      <c r="C55" s="58" t="s">
        <v>148</v>
      </c>
      <c r="D55" s="59">
        <v>140110</v>
      </c>
      <c r="E55" s="60">
        <v>0</v>
      </c>
      <c r="F55" s="61">
        <f t="shared" si="0"/>
        <v>0</v>
      </c>
      <c r="G55" s="60">
        <v>140110</v>
      </c>
      <c r="H55" s="62">
        <v>1</v>
      </c>
      <c r="I55" s="63">
        <v>0</v>
      </c>
      <c r="J55" s="63">
        <v>0</v>
      </c>
      <c r="K55" s="32"/>
    </row>
    <row r="56" spans="1:11" s="64" customFormat="1" x14ac:dyDescent="0.2">
      <c r="A56" s="57" t="s">
        <v>83</v>
      </c>
      <c r="B56" s="57" t="s">
        <v>84</v>
      </c>
      <c r="C56" s="58" t="s">
        <v>160</v>
      </c>
      <c r="D56" s="59">
        <v>90264</v>
      </c>
      <c r="E56" s="60">
        <v>0</v>
      </c>
      <c r="F56" s="61">
        <f t="shared" ref="F56" si="7">G56-SUM(D56:E56)</f>
        <v>0</v>
      </c>
      <c r="G56" s="60">
        <v>90264</v>
      </c>
      <c r="H56" s="62">
        <v>1</v>
      </c>
      <c r="I56" s="63">
        <v>0</v>
      </c>
      <c r="J56" s="63">
        <v>0</v>
      </c>
      <c r="K56" s="32"/>
    </row>
    <row r="57" spans="1:11" s="64" customFormat="1" x14ac:dyDescent="0.2">
      <c r="A57" s="57" t="s">
        <v>85</v>
      </c>
      <c r="B57" s="57" t="s">
        <v>86</v>
      </c>
      <c r="C57" s="58" t="s">
        <v>131</v>
      </c>
      <c r="D57" s="59">
        <v>0</v>
      </c>
      <c r="E57" s="60">
        <v>0</v>
      </c>
      <c r="F57" s="61">
        <f t="shared" si="0"/>
        <v>0</v>
      </c>
      <c r="G57" s="60">
        <v>0</v>
      </c>
      <c r="H57" s="62">
        <v>0</v>
      </c>
      <c r="I57" s="63">
        <v>0</v>
      </c>
      <c r="J57" s="63">
        <v>0</v>
      </c>
      <c r="K57" s="32"/>
    </row>
    <row r="58" spans="1:11" s="64" customFormat="1" x14ac:dyDescent="0.2">
      <c r="A58" s="57" t="s">
        <v>87</v>
      </c>
      <c r="B58" s="57" t="s">
        <v>88</v>
      </c>
      <c r="C58" s="58" t="s">
        <v>138</v>
      </c>
      <c r="D58" s="59">
        <v>70033</v>
      </c>
      <c r="E58" s="60">
        <v>0</v>
      </c>
      <c r="F58" s="61">
        <f t="shared" si="0"/>
        <v>48494</v>
      </c>
      <c r="G58" s="60">
        <v>118527</v>
      </c>
      <c r="H58" s="62">
        <v>1</v>
      </c>
      <c r="I58" s="63">
        <v>0</v>
      </c>
      <c r="J58" s="63">
        <v>0</v>
      </c>
      <c r="K58" s="32" t="s">
        <v>2</v>
      </c>
    </row>
    <row r="59" spans="1:11" s="64" customFormat="1" x14ac:dyDescent="0.2">
      <c r="A59" s="57" t="s">
        <v>87</v>
      </c>
      <c r="B59" s="57" t="s">
        <v>88</v>
      </c>
      <c r="C59" s="58" t="s">
        <v>139</v>
      </c>
      <c r="D59" s="59">
        <v>69405</v>
      </c>
      <c r="E59" s="60">
        <v>0</v>
      </c>
      <c r="F59" s="61">
        <f t="shared" ref="F59:F62" si="8">G59-SUM(D59:E59)</f>
        <v>29705</v>
      </c>
      <c r="G59" s="60">
        <v>99110</v>
      </c>
      <c r="H59" s="62">
        <v>1</v>
      </c>
      <c r="I59" s="63">
        <v>0</v>
      </c>
      <c r="J59" s="63">
        <v>0</v>
      </c>
      <c r="K59" s="32"/>
    </row>
    <row r="60" spans="1:11" s="64" customFormat="1" x14ac:dyDescent="0.2">
      <c r="A60" s="57" t="s">
        <v>87</v>
      </c>
      <c r="B60" s="57" t="s">
        <v>88</v>
      </c>
      <c r="C60" s="58" t="s">
        <v>161</v>
      </c>
      <c r="D60" s="59">
        <v>67040</v>
      </c>
      <c r="E60" s="60">
        <v>0</v>
      </c>
      <c r="F60" s="61">
        <f t="shared" si="8"/>
        <v>41023</v>
      </c>
      <c r="G60" s="60">
        <v>108063</v>
      </c>
      <c r="H60" s="62">
        <v>1</v>
      </c>
      <c r="I60" s="63">
        <v>0</v>
      </c>
      <c r="J60" s="63">
        <v>0</v>
      </c>
      <c r="K60" s="32"/>
    </row>
    <row r="61" spans="1:11" s="64" customFormat="1" x14ac:dyDescent="0.2">
      <c r="A61" s="57" t="s">
        <v>87</v>
      </c>
      <c r="B61" s="57" t="s">
        <v>88</v>
      </c>
      <c r="C61" s="58" t="s">
        <v>162</v>
      </c>
      <c r="D61" s="59">
        <v>107095</v>
      </c>
      <c r="E61" s="60">
        <v>0</v>
      </c>
      <c r="F61" s="61">
        <f t="shared" si="8"/>
        <v>46788</v>
      </c>
      <c r="G61" s="60">
        <v>153883</v>
      </c>
      <c r="H61" s="62">
        <v>1</v>
      </c>
      <c r="I61" s="63">
        <v>0</v>
      </c>
      <c r="J61" s="63">
        <v>0</v>
      </c>
      <c r="K61" s="32"/>
    </row>
    <row r="62" spans="1:11" s="64" customFormat="1" x14ac:dyDescent="0.2">
      <c r="A62" s="57" t="s">
        <v>87</v>
      </c>
      <c r="B62" s="57" t="s">
        <v>88</v>
      </c>
      <c r="C62" s="58" t="s">
        <v>163</v>
      </c>
      <c r="D62" s="59">
        <v>104423</v>
      </c>
      <c r="E62" s="60">
        <v>0</v>
      </c>
      <c r="F62" s="61">
        <f t="shared" si="8"/>
        <v>91222</v>
      </c>
      <c r="G62" s="60">
        <v>195645</v>
      </c>
      <c r="H62" s="62">
        <v>1</v>
      </c>
      <c r="I62" s="63">
        <v>0</v>
      </c>
      <c r="J62" s="63">
        <v>0</v>
      </c>
      <c r="K62" s="32"/>
    </row>
    <row r="63" spans="1:11" s="64" customFormat="1" x14ac:dyDescent="0.2">
      <c r="A63" s="57" t="s">
        <v>89</v>
      </c>
      <c r="B63" s="57" t="s">
        <v>90</v>
      </c>
      <c r="C63" s="58" t="s">
        <v>148</v>
      </c>
      <c r="D63" s="59">
        <v>82510</v>
      </c>
      <c r="E63" s="60">
        <v>0</v>
      </c>
      <c r="F63" s="61">
        <f t="shared" si="0"/>
        <v>0</v>
      </c>
      <c r="G63" s="60">
        <v>82510</v>
      </c>
      <c r="H63" s="62">
        <v>1</v>
      </c>
      <c r="I63" s="63">
        <v>0</v>
      </c>
      <c r="J63" s="63">
        <v>0</v>
      </c>
      <c r="K63" s="32"/>
    </row>
    <row r="64" spans="1:11" s="64" customFormat="1" x14ac:dyDescent="0.2">
      <c r="A64" s="57" t="s">
        <v>91</v>
      </c>
      <c r="B64" s="57" t="s">
        <v>92</v>
      </c>
      <c r="C64" s="58" t="s">
        <v>131</v>
      </c>
      <c r="D64" s="59">
        <v>0</v>
      </c>
      <c r="E64" s="60">
        <v>0</v>
      </c>
      <c r="F64" s="61">
        <f t="shared" si="0"/>
        <v>0</v>
      </c>
      <c r="G64" s="60">
        <v>0</v>
      </c>
      <c r="H64" s="62">
        <v>0</v>
      </c>
      <c r="I64" s="63">
        <v>0</v>
      </c>
      <c r="J64" s="63">
        <v>0</v>
      </c>
      <c r="K64" s="32"/>
    </row>
    <row r="65" spans="1:11" s="64" customFormat="1" x14ac:dyDescent="0.2">
      <c r="A65" s="57" t="s">
        <v>93</v>
      </c>
      <c r="B65" s="57" t="s">
        <v>94</v>
      </c>
      <c r="C65" s="58" t="s">
        <v>131</v>
      </c>
      <c r="D65" s="59">
        <v>0</v>
      </c>
      <c r="E65" s="60">
        <v>0</v>
      </c>
      <c r="F65" s="61">
        <f t="shared" si="0"/>
        <v>0</v>
      </c>
      <c r="G65" s="60">
        <v>0</v>
      </c>
      <c r="H65" s="62">
        <v>0</v>
      </c>
      <c r="I65" s="63">
        <v>0</v>
      </c>
      <c r="J65" s="63">
        <v>0</v>
      </c>
      <c r="K65" s="32"/>
    </row>
    <row r="66" spans="1:11" s="64" customFormat="1" x14ac:dyDescent="0.2">
      <c r="A66" s="57" t="s">
        <v>95</v>
      </c>
      <c r="B66" s="57" t="s">
        <v>96</v>
      </c>
      <c r="C66" s="58" t="s">
        <v>131</v>
      </c>
      <c r="D66" s="59">
        <v>0</v>
      </c>
      <c r="E66" s="60">
        <v>0</v>
      </c>
      <c r="F66" s="61">
        <f t="shared" si="0"/>
        <v>0</v>
      </c>
      <c r="G66" s="60">
        <v>0</v>
      </c>
      <c r="H66" s="62">
        <v>0</v>
      </c>
      <c r="I66" s="63">
        <v>0</v>
      </c>
      <c r="J66" s="63">
        <v>0</v>
      </c>
      <c r="K66" s="32"/>
    </row>
    <row r="67" spans="1:11" s="64" customFormat="1" x14ac:dyDescent="0.2">
      <c r="A67" s="57" t="s">
        <v>97</v>
      </c>
      <c r="B67" s="57" t="s">
        <v>98</v>
      </c>
      <c r="C67" s="58" t="s">
        <v>131</v>
      </c>
      <c r="D67" s="59">
        <v>0</v>
      </c>
      <c r="E67" s="60">
        <v>0</v>
      </c>
      <c r="F67" s="61">
        <f t="shared" si="0"/>
        <v>0</v>
      </c>
      <c r="G67" s="60">
        <v>0</v>
      </c>
      <c r="H67" s="62">
        <v>0</v>
      </c>
      <c r="I67" s="63">
        <v>0</v>
      </c>
      <c r="J67" s="63">
        <v>0</v>
      </c>
      <c r="K67" s="32"/>
    </row>
    <row r="68" spans="1:11" s="64" customFormat="1" x14ac:dyDescent="0.2">
      <c r="A68" s="57" t="s">
        <v>99</v>
      </c>
      <c r="B68" s="57" t="s">
        <v>100</v>
      </c>
      <c r="C68" s="58" t="s">
        <v>148</v>
      </c>
      <c r="D68" s="59">
        <v>137987</v>
      </c>
      <c r="E68" s="60">
        <v>0</v>
      </c>
      <c r="F68" s="61">
        <f t="shared" si="0"/>
        <v>12</v>
      </c>
      <c r="G68" s="60">
        <v>137999</v>
      </c>
      <c r="H68" s="62">
        <v>1</v>
      </c>
      <c r="I68" s="63">
        <v>0</v>
      </c>
      <c r="J68" s="63">
        <v>0</v>
      </c>
      <c r="K68" s="32"/>
    </row>
    <row r="69" spans="1:11" s="64" customFormat="1" x14ac:dyDescent="0.2">
      <c r="A69" s="57" t="s">
        <v>99</v>
      </c>
      <c r="B69" s="57" t="s">
        <v>100</v>
      </c>
      <c r="C69" s="58" t="s">
        <v>162</v>
      </c>
      <c r="D69" s="59">
        <v>161075</v>
      </c>
      <c r="E69" s="60">
        <v>0</v>
      </c>
      <c r="F69" s="61">
        <f t="shared" ref="F69" si="9">G69-SUM(D69:E69)</f>
        <v>18326</v>
      </c>
      <c r="G69" s="60">
        <v>179401</v>
      </c>
      <c r="H69" s="62">
        <v>1</v>
      </c>
      <c r="I69" s="63">
        <v>0</v>
      </c>
      <c r="J69" s="63">
        <v>0</v>
      </c>
      <c r="K69" s="32"/>
    </row>
    <row r="70" spans="1:11" s="64" customFormat="1" x14ac:dyDescent="0.2">
      <c r="A70" s="57" t="s">
        <v>101</v>
      </c>
      <c r="B70" s="57" t="s">
        <v>102</v>
      </c>
      <c r="C70" s="58" t="s">
        <v>149</v>
      </c>
      <c r="D70" s="59">
        <v>140315</v>
      </c>
      <c r="E70" s="60">
        <v>0</v>
      </c>
      <c r="F70" s="61">
        <f t="shared" si="0"/>
        <v>52729</v>
      </c>
      <c r="G70" s="60">
        <v>193044</v>
      </c>
      <c r="H70" s="62">
        <v>1</v>
      </c>
      <c r="I70" s="63">
        <v>0</v>
      </c>
      <c r="J70" s="63">
        <v>0</v>
      </c>
      <c r="K70" s="32"/>
    </row>
    <row r="71" spans="1:11" s="64" customFormat="1" x14ac:dyDescent="0.2">
      <c r="A71" s="57" t="s">
        <v>103</v>
      </c>
      <c r="B71" s="57" t="s">
        <v>104</v>
      </c>
      <c r="C71" s="58" t="s">
        <v>148</v>
      </c>
      <c r="D71" s="59">
        <v>0</v>
      </c>
      <c r="E71" s="60">
        <v>115766</v>
      </c>
      <c r="F71" s="61">
        <f t="shared" si="0"/>
        <v>77609</v>
      </c>
      <c r="G71" s="60">
        <v>193375</v>
      </c>
      <c r="H71" s="62">
        <v>0</v>
      </c>
      <c r="I71" s="63">
        <v>1</v>
      </c>
      <c r="J71" s="63">
        <v>0</v>
      </c>
      <c r="K71" s="32"/>
    </row>
    <row r="72" spans="1:11" s="64" customFormat="1" x14ac:dyDescent="0.2">
      <c r="A72" s="57" t="s">
        <v>103</v>
      </c>
      <c r="B72" s="57" t="s">
        <v>104</v>
      </c>
      <c r="C72" s="58" t="s">
        <v>150</v>
      </c>
      <c r="D72" s="59">
        <v>0</v>
      </c>
      <c r="E72" s="60">
        <v>111882</v>
      </c>
      <c r="F72" s="61">
        <f t="shared" ref="F72" si="10">G72-SUM(D72:E72)</f>
        <v>66106</v>
      </c>
      <c r="G72" s="60">
        <v>177988</v>
      </c>
      <c r="H72" s="62">
        <v>0</v>
      </c>
      <c r="I72" s="63">
        <v>1</v>
      </c>
      <c r="J72" s="63">
        <v>0</v>
      </c>
      <c r="K72" s="32"/>
    </row>
    <row r="73" spans="1:11" s="64" customFormat="1" x14ac:dyDescent="0.2">
      <c r="A73" s="57" t="s">
        <v>105</v>
      </c>
      <c r="B73" s="57" t="s">
        <v>106</v>
      </c>
      <c r="C73" s="58" t="s">
        <v>131</v>
      </c>
      <c r="D73" s="59">
        <v>0</v>
      </c>
      <c r="E73" s="60">
        <v>0</v>
      </c>
      <c r="F73" s="61">
        <f t="shared" si="0"/>
        <v>0</v>
      </c>
      <c r="G73" s="60">
        <v>0</v>
      </c>
      <c r="H73" s="62">
        <v>0</v>
      </c>
      <c r="I73" s="63">
        <v>0</v>
      </c>
      <c r="J73" s="63">
        <v>0</v>
      </c>
      <c r="K73" s="32"/>
    </row>
    <row r="74" spans="1:11" s="64" customFormat="1" x14ac:dyDescent="0.2">
      <c r="A74" s="57" t="s">
        <v>107</v>
      </c>
      <c r="B74" s="57" t="s">
        <v>108</v>
      </c>
      <c r="C74" s="58" t="s">
        <v>131</v>
      </c>
      <c r="D74" s="59">
        <v>0</v>
      </c>
      <c r="E74" s="60">
        <v>0</v>
      </c>
      <c r="F74" s="61">
        <f t="shared" si="0"/>
        <v>0</v>
      </c>
      <c r="G74" s="60">
        <v>0</v>
      </c>
      <c r="H74" s="62">
        <v>0</v>
      </c>
      <c r="I74" s="63">
        <v>0</v>
      </c>
      <c r="J74" s="63">
        <v>0</v>
      </c>
      <c r="K74" s="32"/>
    </row>
    <row r="75" spans="1:11" s="64" customFormat="1" x14ac:dyDescent="0.2">
      <c r="A75" s="57" t="s">
        <v>109</v>
      </c>
      <c r="B75" s="57" t="s">
        <v>110</v>
      </c>
      <c r="C75" s="58" t="s">
        <v>161</v>
      </c>
      <c r="D75" s="59">
        <v>60253</v>
      </c>
      <c r="E75" s="60">
        <v>0</v>
      </c>
      <c r="F75" s="61">
        <f t="shared" si="0"/>
        <v>0</v>
      </c>
      <c r="G75" s="60">
        <v>60253</v>
      </c>
      <c r="H75" s="62">
        <v>1</v>
      </c>
      <c r="I75" s="63">
        <v>0</v>
      </c>
      <c r="J75" s="63">
        <v>0</v>
      </c>
      <c r="K75" s="32"/>
    </row>
    <row r="76" spans="1:11" s="64" customFormat="1" x14ac:dyDescent="0.2">
      <c r="A76" s="57" t="s">
        <v>109</v>
      </c>
      <c r="B76" s="57" t="s">
        <v>110</v>
      </c>
      <c r="C76" s="58" t="s">
        <v>166</v>
      </c>
      <c r="D76" s="59">
        <v>0</v>
      </c>
      <c r="E76" s="60">
        <v>107268</v>
      </c>
      <c r="F76" s="61">
        <f t="shared" ref="F76:F80" si="11">G76-SUM(D76:E76)</f>
        <v>0</v>
      </c>
      <c r="G76" s="60">
        <v>107268</v>
      </c>
      <c r="H76" s="62">
        <v>0</v>
      </c>
      <c r="I76" s="63">
        <v>1</v>
      </c>
      <c r="J76" s="63">
        <v>0</v>
      </c>
      <c r="K76" s="32"/>
    </row>
    <row r="77" spans="1:11" s="64" customFormat="1" x14ac:dyDescent="0.2">
      <c r="A77" s="57" t="s">
        <v>109</v>
      </c>
      <c r="B77" s="57" t="s">
        <v>110</v>
      </c>
      <c r="C77" s="58" t="s">
        <v>164</v>
      </c>
      <c r="D77" s="59">
        <v>61116</v>
      </c>
      <c r="E77" s="60">
        <v>0</v>
      </c>
      <c r="F77" s="61">
        <f t="shared" si="11"/>
        <v>16572</v>
      </c>
      <c r="G77" s="60">
        <v>77688</v>
      </c>
      <c r="H77" s="62">
        <v>1</v>
      </c>
      <c r="I77" s="63">
        <v>0</v>
      </c>
      <c r="J77" s="63">
        <v>0</v>
      </c>
      <c r="K77" s="32"/>
    </row>
    <row r="78" spans="1:11" s="64" customFormat="1" x14ac:dyDescent="0.2">
      <c r="A78" s="57" t="s">
        <v>109</v>
      </c>
      <c r="B78" s="57" t="s">
        <v>110</v>
      </c>
      <c r="C78" s="58" t="s">
        <v>141</v>
      </c>
      <c r="D78" s="59">
        <v>68348</v>
      </c>
      <c r="E78" s="60">
        <v>0</v>
      </c>
      <c r="F78" s="61">
        <f t="shared" si="11"/>
        <v>9897</v>
      </c>
      <c r="G78" s="60">
        <v>78245</v>
      </c>
      <c r="H78" s="62">
        <v>1</v>
      </c>
      <c r="I78" s="63">
        <v>0</v>
      </c>
      <c r="J78" s="63">
        <v>0</v>
      </c>
      <c r="K78" s="32"/>
    </row>
    <row r="79" spans="1:11" s="64" customFormat="1" x14ac:dyDescent="0.2">
      <c r="A79" s="57" t="s">
        <v>109</v>
      </c>
      <c r="B79" s="57" t="s">
        <v>110</v>
      </c>
      <c r="C79" s="58" t="s">
        <v>163</v>
      </c>
      <c r="D79" s="59">
        <v>76775</v>
      </c>
      <c r="E79" s="60">
        <v>0</v>
      </c>
      <c r="F79" s="61">
        <f t="shared" si="11"/>
        <v>71464</v>
      </c>
      <c r="G79" s="60">
        <v>148239</v>
      </c>
      <c r="H79" s="62">
        <v>1</v>
      </c>
      <c r="I79" s="63">
        <v>0</v>
      </c>
      <c r="J79" s="63">
        <v>0</v>
      </c>
      <c r="K79" s="32"/>
    </row>
    <row r="80" spans="1:11" s="64" customFormat="1" x14ac:dyDescent="0.2">
      <c r="A80" s="57" t="s">
        <v>109</v>
      </c>
      <c r="B80" s="57" t="s">
        <v>110</v>
      </c>
      <c r="C80" s="58" t="s">
        <v>165</v>
      </c>
      <c r="D80" s="59">
        <v>68372</v>
      </c>
      <c r="E80" s="60">
        <v>0</v>
      </c>
      <c r="F80" s="61">
        <f t="shared" si="11"/>
        <v>0</v>
      </c>
      <c r="G80" s="60">
        <v>68372</v>
      </c>
      <c r="H80" s="62">
        <v>1</v>
      </c>
      <c r="I80" s="63">
        <v>0</v>
      </c>
      <c r="J80" s="63">
        <v>0</v>
      </c>
      <c r="K80" s="32"/>
    </row>
    <row r="81" spans="1:11" s="64" customFormat="1" x14ac:dyDescent="0.2">
      <c r="A81" s="57" t="s">
        <v>111</v>
      </c>
      <c r="B81" s="57" t="s">
        <v>112</v>
      </c>
      <c r="C81" s="58" t="s">
        <v>131</v>
      </c>
      <c r="D81" s="59">
        <v>0</v>
      </c>
      <c r="E81" s="60">
        <v>0</v>
      </c>
      <c r="F81" s="61">
        <f t="shared" si="0"/>
        <v>0</v>
      </c>
      <c r="G81" s="60">
        <v>0</v>
      </c>
      <c r="H81" s="62">
        <v>0</v>
      </c>
      <c r="I81" s="63">
        <v>0</v>
      </c>
      <c r="J81" s="63">
        <v>0</v>
      </c>
      <c r="K81" s="32"/>
    </row>
    <row r="82" spans="1:11" s="64" customFormat="1" x14ac:dyDescent="0.2">
      <c r="A82" s="57" t="s">
        <v>113</v>
      </c>
      <c r="B82" s="57" t="s">
        <v>114</v>
      </c>
      <c r="C82" s="58" t="s">
        <v>131</v>
      </c>
      <c r="D82" s="59">
        <v>0</v>
      </c>
      <c r="E82" s="60">
        <v>0</v>
      </c>
      <c r="F82" s="61">
        <f t="shared" si="0"/>
        <v>0</v>
      </c>
      <c r="G82" s="60">
        <v>0</v>
      </c>
      <c r="H82" s="62">
        <v>0</v>
      </c>
      <c r="I82" s="63">
        <v>0</v>
      </c>
      <c r="J82" s="63">
        <v>0</v>
      </c>
      <c r="K82" s="32"/>
    </row>
    <row r="83" spans="1:11" s="64" customFormat="1" x14ac:dyDescent="0.2">
      <c r="A83" s="57" t="s">
        <v>115</v>
      </c>
      <c r="B83" s="57" t="s">
        <v>116</v>
      </c>
      <c r="C83" s="58" t="s">
        <v>150</v>
      </c>
      <c r="D83" s="59">
        <v>133546</v>
      </c>
      <c r="E83" s="60">
        <v>0</v>
      </c>
      <c r="F83" s="61">
        <f t="shared" si="0"/>
        <v>5448</v>
      </c>
      <c r="G83" s="60">
        <v>138994</v>
      </c>
      <c r="H83" s="62">
        <v>1</v>
      </c>
      <c r="I83" s="63">
        <v>0</v>
      </c>
      <c r="J83" s="63">
        <v>0</v>
      </c>
      <c r="K83" s="32"/>
    </row>
    <row r="84" spans="1:11" s="64" customFormat="1" x14ac:dyDescent="0.2">
      <c r="A84" s="57" t="s">
        <v>115</v>
      </c>
      <c r="B84" s="57" t="s">
        <v>116</v>
      </c>
      <c r="C84" s="58" t="s">
        <v>156</v>
      </c>
      <c r="D84" s="59">
        <v>0</v>
      </c>
      <c r="E84" s="60">
        <v>150967</v>
      </c>
      <c r="F84" s="61">
        <f t="shared" ref="F84:F85" si="12">G84-SUM(D84:E84)</f>
        <v>47373</v>
      </c>
      <c r="G84" s="60">
        <v>198340</v>
      </c>
      <c r="H84" s="62">
        <v>0</v>
      </c>
      <c r="I84" s="63">
        <v>1</v>
      </c>
      <c r="J84" s="63">
        <v>0</v>
      </c>
      <c r="K84" s="32"/>
    </row>
    <row r="85" spans="1:11" s="64" customFormat="1" x14ac:dyDescent="0.2">
      <c r="A85" s="57" t="s">
        <v>115</v>
      </c>
      <c r="B85" s="57" t="s">
        <v>116</v>
      </c>
      <c r="C85" s="58" t="s">
        <v>139</v>
      </c>
      <c r="D85" s="59">
        <v>0</v>
      </c>
      <c r="E85" s="60">
        <v>153187</v>
      </c>
      <c r="F85" s="61">
        <f t="shared" si="12"/>
        <v>50808</v>
      </c>
      <c r="G85" s="60">
        <v>203995</v>
      </c>
      <c r="H85" s="62">
        <v>0</v>
      </c>
      <c r="I85" s="63">
        <v>1</v>
      </c>
      <c r="J85" s="63">
        <v>0</v>
      </c>
      <c r="K85" s="32"/>
    </row>
    <row r="86" spans="1:11" s="64" customFormat="1" x14ac:dyDescent="0.2">
      <c r="A86" s="57" t="s">
        <v>117</v>
      </c>
      <c r="B86" s="57" t="s">
        <v>118</v>
      </c>
      <c r="C86" s="58" t="s">
        <v>131</v>
      </c>
      <c r="D86" s="59">
        <v>0</v>
      </c>
      <c r="E86" s="60">
        <v>0</v>
      </c>
      <c r="F86" s="61">
        <f t="shared" si="0"/>
        <v>0</v>
      </c>
      <c r="G86" s="60">
        <v>0</v>
      </c>
      <c r="H86" s="62">
        <v>0</v>
      </c>
      <c r="I86" s="63">
        <v>0</v>
      </c>
      <c r="J86" s="63">
        <v>0</v>
      </c>
      <c r="K86" s="32"/>
    </row>
    <row r="87" spans="1:11" s="64" customFormat="1" x14ac:dyDescent="0.2">
      <c r="A87" s="57" t="s">
        <v>119</v>
      </c>
      <c r="B87" s="57" t="s">
        <v>120</v>
      </c>
      <c r="C87" s="58" t="s">
        <v>131</v>
      </c>
      <c r="D87" s="59">
        <v>0</v>
      </c>
      <c r="E87" s="60">
        <v>0</v>
      </c>
      <c r="F87" s="61">
        <f t="shared" si="0"/>
        <v>0</v>
      </c>
      <c r="G87" s="60">
        <v>0</v>
      </c>
      <c r="H87" s="62">
        <v>0</v>
      </c>
      <c r="I87" s="63">
        <v>0</v>
      </c>
      <c r="J87" s="63">
        <v>0</v>
      </c>
      <c r="K87" s="32"/>
    </row>
    <row r="88" spans="1:11" s="64" customFormat="1" x14ac:dyDescent="0.2">
      <c r="A88" s="57" t="s">
        <v>121</v>
      </c>
      <c r="B88" s="57" t="s">
        <v>122</v>
      </c>
      <c r="C88" s="58" t="s">
        <v>139</v>
      </c>
      <c r="D88" s="59">
        <v>0</v>
      </c>
      <c r="E88" s="60">
        <v>201367</v>
      </c>
      <c r="F88" s="61">
        <f t="shared" si="0"/>
        <v>2190</v>
      </c>
      <c r="G88" s="60">
        <v>203557</v>
      </c>
      <c r="H88" s="62">
        <v>0</v>
      </c>
      <c r="I88" s="63">
        <v>1</v>
      </c>
      <c r="J88" s="63">
        <v>0</v>
      </c>
      <c r="K88" s="32"/>
    </row>
    <row r="89" spans="1:11" s="64" customFormat="1" x14ac:dyDescent="0.2">
      <c r="A89" s="57" t="s">
        <v>123</v>
      </c>
      <c r="B89" s="57" t="s">
        <v>124</v>
      </c>
      <c r="C89" s="58" t="s">
        <v>131</v>
      </c>
      <c r="D89" s="59">
        <v>0</v>
      </c>
      <c r="E89" s="60">
        <v>0</v>
      </c>
      <c r="F89" s="61">
        <f t="shared" si="0"/>
        <v>0</v>
      </c>
      <c r="G89" s="60">
        <v>0</v>
      </c>
      <c r="H89" s="62">
        <v>0</v>
      </c>
      <c r="I89" s="63">
        <v>0</v>
      </c>
      <c r="J89" s="63">
        <v>0</v>
      </c>
      <c r="K89" s="32"/>
    </row>
    <row r="91" spans="1:11" s="10" customFormat="1" x14ac:dyDescent="0.2">
      <c r="A91" s="40" t="s">
        <v>125</v>
      </c>
      <c r="B91" s="40"/>
      <c r="C91" s="39"/>
      <c r="D91" s="65">
        <f>SUM(D3:D89)</f>
        <v>4929367</v>
      </c>
      <c r="E91" s="66">
        <f t="shared" ref="E91:J91" si="13">SUM(E3:E89)</f>
        <v>1630403</v>
      </c>
      <c r="F91" s="66">
        <f t="shared" si="13"/>
        <v>1395774</v>
      </c>
      <c r="G91" s="66">
        <f t="shared" si="13"/>
        <v>7955544</v>
      </c>
      <c r="H91" s="39">
        <f>SUM(H3:H89)</f>
        <v>46</v>
      </c>
      <c r="I91" s="40">
        <f t="shared" si="13"/>
        <v>12</v>
      </c>
      <c r="J91" s="40">
        <f t="shared" si="13"/>
        <v>0</v>
      </c>
      <c r="K91" s="39"/>
    </row>
    <row r="93" spans="1:11" x14ac:dyDescent="0.2">
      <c r="C93" s="67"/>
    </row>
    <row r="94" spans="1:11" x14ac:dyDescent="0.2">
      <c r="C94" s="67"/>
    </row>
  </sheetData>
  <sheetProtection sheet="1" objects="1" scenarios="1"/>
  <autoFilter ref="A2:J89"/>
  <pageMargins left="0.7" right="0.7" top="0.75" bottom="0.75" header="0.3" footer="0.3"/>
  <ignoredErrors>
    <ignoredError sqref="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customWidth="1"/>
    <col min="4" max="4" width="12.1640625" bestFit="1" customWidth="1"/>
    <col min="5" max="5" width="11.33203125" bestFit="1" customWidth="1"/>
  </cols>
  <sheetData>
    <row r="3" spans="1:5" x14ac:dyDescent="0.2">
      <c r="A3" s="97" t="s">
        <v>10</v>
      </c>
      <c r="B3" s="97" t="s">
        <v>11</v>
      </c>
      <c r="C3" s="3" t="s">
        <v>168</v>
      </c>
      <c r="D3" t="s">
        <v>169</v>
      </c>
      <c r="E3" t="s">
        <v>170</v>
      </c>
    </row>
    <row r="4" spans="1:5" x14ac:dyDescent="0.2">
      <c r="A4" t="s">
        <v>25</v>
      </c>
      <c r="B4" t="s">
        <v>26</v>
      </c>
      <c r="C4" s="3">
        <v>447019</v>
      </c>
      <c r="D4" s="98">
        <v>2</v>
      </c>
      <c r="E4" s="98">
        <v>1</v>
      </c>
    </row>
    <row r="5" spans="1:5" x14ac:dyDescent="0.2">
      <c r="A5" t="s">
        <v>27</v>
      </c>
      <c r="B5" t="s">
        <v>28</v>
      </c>
      <c r="C5" s="3">
        <v>0</v>
      </c>
      <c r="D5" s="98">
        <v>0</v>
      </c>
      <c r="E5" s="98">
        <v>0</v>
      </c>
    </row>
    <row r="6" spans="1:5" x14ac:dyDescent="0.2">
      <c r="A6" t="s">
        <v>29</v>
      </c>
      <c r="B6" t="s">
        <v>30</v>
      </c>
      <c r="C6" s="3">
        <v>203486</v>
      </c>
      <c r="D6" s="98">
        <v>0</v>
      </c>
      <c r="E6" s="98">
        <v>1</v>
      </c>
    </row>
    <row r="7" spans="1:5" x14ac:dyDescent="0.2">
      <c r="A7" t="s">
        <v>31</v>
      </c>
      <c r="B7" t="s">
        <v>32</v>
      </c>
      <c r="C7" s="3">
        <v>0</v>
      </c>
      <c r="D7" s="98">
        <v>0</v>
      </c>
      <c r="E7" s="98">
        <v>0</v>
      </c>
    </row>
    <row r="8" spans="1:5" x14ac:dyDescent="0.2">
      <c r="A8" t="s">
        <v>33</v>
      </c>
      <c r="B8" t="s">
        <v>34</v>
      </c>
      <c r="C8" s="3">
        <v>798147</v>
      </c>
      <c r="D8" s="98">
        <v>7</v>
      </c>
      <c r="E8" s="98">
        <v>1</v>
      </c>
    </row>
    <row r="9" spans="1:5" x14ac:dyDescent="0.2">
      <c r="A9" t="s">
        <v>35</v>
      </c>
      <c r="B9" t="s">
        <v>36</v>
      </c>
      <c r="C9" s="3">
        <v>162271</v>
      </c>
      <c r="D9" s="98">
        <v>1</v>
      </c>
      <c r="E9" s="98">
        <v>0</v>
      </c>
    </row>
    <row r="10" spans="1:5" x14ac:dyDescent="0.2">
      <c r="A10" t="s">
        <v>37</v>
      </c>
      <c r="B10" t="s">
        <v>38</v>
      </c>
      <c r="C10" s="3">
        <v>0</v>
      </c>
      <c r="D10" s="98">
        <v>0</v>
      </c>
      <c r="E10" s="98">
        <v>0</v>
      </c>
    </row>
    <row r="11" spans="1:5" x14ac:dyDescent="0.2">
      <c r="A11" t="s">
        <v>39</v>
      </c>
      <c r="B11" t="s">
        <v>40</v>
      </c>
      <c r="C11" s="3">
        <v>0</v>
      </c>
      <c r="D11" s="98">
        <v>0</v>
      </c>
      <c r="E11" s="98">
        <v>0</v>
      </c>
    </row>
    <row r="12" spans="1:5" x14ac:dyDescent="0.2">
      <c r="A12" t="s">
        <v>41</v>
      </c>
      <c r="B12" t="s">
        <v>42</v>
      </c>
      <c r="C12" s="3">
        <v>270750</v>
      </c>
      <c r="D12" s="98">
        <v>6</v>
      </c>
      <c r="E12" s="98">
        <v>1</v>
      </c>
    </row>
    <row r="13" spans="1:5" x14ac:dyDescent="0.2">
      <c r="A13" t="s">
        <v>43</v>
      </c>
      <c r="B13" t="s">
        <v>44</v>
      </c>
      <c r="C13" s="3">
        <v>122380</v>
      </c>
      <c r="D13" s="98">
        <v>1</v>
      </c>
      <c r="E13" s="98">
        <v>0</v>
      </c>
    </row>
    <row r="14" spans="1:5" x14ac:dyDescent="0.2">
      <c r="A14" t="s">
        <v>45</v>
      </c>
      <c r="B14" t="s">
        <v>46</v>
      </c>
      <c r="C14" s="3">
        <v>0</v>
      </c>
      <c r="D14" s="98">
        <v>0</v>
      </c>
      <c r="E14" s="98">
        <v>0</v>
      </c>
    </row>
    <row r="15" spans="1:5" x14ac:dyDescent="0.2">
      <c r="A15" t="s">
        <v>47</v>
      </c>
      <c r="B15" t="s">
        <v>48</v>
      </c>
      <c r="C15" s="3">
        <v>0</v>
      </c>
      <c r="D15" s="98">
        <v>0</v>
      </c>
      <c r="E15" s="98">
        <v>0</v>
      </c>
    </row>
    <row r="16" spans="1:5" x14ac:dyDescent="0.2">
      <c r="A16" t="s">
        <v>49</v>
      </c>
      <c r="B16" t="s">
        <v>50</v>
      </c>
      <c r="C16" s="3">
        <v>157291</v>
      </c>
      <c r="D16" s="98">
        <v>1</v>
      </c>
      <c r="E16" s="98">
        <v>0</v>
      </c>
    </row>
    <row r="17" spans="1:5" x14ac:dyDescent="0.2">
      <c r="A17" t="s">
        <v>51</v>
      </c>
      <c r="B17" t="s">
        <v>52</v>
      </c>
      <c r="C17" s="3">
        <v>0</v>
      </c>
      <c r="D17" s="98">
        <v>0</v>
      </c>
      <c r="E17" s="98">
        <v>0</v>
      </c>
    </row>
    <row r="18" spans="1:5" x14ac:dyDescent="0.2">
      <c r="A18" t="s">
        <v>53</v>
      </c>
      <c r="B18" t="s">
        <v>54</v>
      </c>
      <c r="C18" s="3">
        <v>0</v>
      </c>
      <c r="D18" s="98">
        <v>0</v>
      </c>
      <c r="E18" s="98">
        <v>0</v>
      </c>
    </row>
    <row r="19" spans="1:5" x14ac:dyDescent="0.2">
      <c r="A19" t="s">
        <v>55</v>
      </c>
      <c r="B19" t="s">
        <v>56</v>
      </c>
      <c r="C19" s="3">
        <v>0</v>
      </c>
      <c r="D19" s="98">
        <v>0</v>
      </c>
      <c r="E19" s="98">
        <v>0</v>
      </c>
    </row>
    <row r="20" spans="1:5" x14ac:dyDescent="0.2">
      <c r="A20" t="s">
        <v>57</v>
      </c>
      <c r="B20" t="s">
        <v>58</v>
      </c>
      <c r="C20" s="3">
        <v>185780</v>
      </c>
      <c r="D20" s="98">
        <v>1</v>
      </c>
      <c r="E20" s="98">
        <v>0</v>
      </c>
    </row>
    <row r="21" spans="1:5" x14ac:dyDescent="0.2">
      <c r="A21" t="s">
        <v>59</v>
      </c>
      <c r="B21" t="s">
        <v>60</v>
      </c>
      <c r="C21" s="3">
        <v>114306</v>
      </c>
      <c r="D21" s="98">
        <v>0</v>
      </c>
      <c r="E21" s="98">
        <v>1</v>
      </c>
    </row>
    <row r="22" spans="1:5" x14ac:dyDescent="0.2">
      <c r="A22" t="s">
        <v>61</v>
      </c>
      <c r="B22" t="s">
        <v>62</v>
      </c>
      <c r="C22" s="3">
        <v>0</v>
      </c>
      <c r="D22" s="98">
        <v>0</v>
      </c>
      <c r="E22" s="98">
        <v>0</v>
      </c>
    </row>
    <row r="23" spans="1:5" x14ac:dyDescent="0.2">
      <c r="A23" t="s">
        <v>63</v>
      </c>
      <c r="B23" t="s">
        <v>64</v>
      </c>
      <c r="C23" s="3">
        <v>365300</v>
      </c>
      <c r="D23" s="98">
        <v>1</v>
      </c>
      <c r="E23" s="98">
        <v>0</v>
      </c>
    </row>
    <row r="24" spans="1:5" x14ac:dyDescent="0.2">
      <c r="A24" t="s">
        <v>65</v>
      </c>
      <c r="B24" t="s">
        <v>66</v>
      </c>
      <c r="C24" s="3">
        <v>1479273</v>
      </c>
      <c r="D24" s="98">
        <v>7</v>
      </c>
      <c r="E24" s="98">
        <v>0</v>
      </c>
    </row>
    <row r="25" spans="1:5" x14ac:dyDescent="0.2">
      <c r="A25" t="s">
        <v>67</v>
      </c>
      <c r="B25" t="s">
        <v>68</v>
      </c>
      <c r="C25" s="3">
        <v>333191</v>
      </c>
      <c r="D25" s="98">
        <v>2</v>
      </c>
      <c r="E25" s="98">
        <v>0</v>
      </c>
    </row>
    <row r="26" spans="1:5" x14ac:dyDescent="0.2">
      <c r="A26" t="s">
        <v>69</v>
      </c>
      <c r="B26" t="s">
        <v>70</v>
      </c>
      <c r="C26" s="3">
        <v>0</v>
      </c>
      <c r="D26" s="98">
        <v>0</v>
      </c>
      <c r="E26" s="98">
        <v>0</v>
      </c>
    </row>
    <row r="27" spans="1:5" x14ac:dyDescent="0.2">
      <c r="A27" t="s">
        <v>71</v>
      </c>
      <c r="B27" t="s">
        <v>72</v>
      </c>
      <c r="C27" s="3">
        <v>161480</v>
      </c>
      <c r="D27" s="98">
        <v>0</v>
      </c>
      <c r="E27" s="98">
        <v>1</v>
      </c>
    </row>
    <row r="28" spans="1:5" x14ac:dyDescent="0.2">
      <c r="A28" t="s">
        <v>73</v>
      </c>
      <c r="B28" t="s">
        <v>74</v>
      </c>
      <c r="C28" s="3">
        <v>0</v>
      </c>
      <c r="D28" s="98">
        <v>0</v>
      </c>
      <c r="E28" s="98">
        <v>0</v>
      </c>
    </row>
    <row r="29" spans="1:5" x14ac:dyDescent="0.2">
      <c r="A29" t="s">
        <v>75</v>
      </c>
      <c r="B29" t="s">
        <v>76</v>
      </c>
      <c r="C29" s="3">
        <v>0</v>
      </c>
      <c r="D29" s="98">
        <v>0</v>
      </c>
      <c r="E29" s="98">
        <v>0</v>
      </c>
    </row>
    <row r="30" spans="1:5" x14ac:dyDescent="0.2">
      <c r="A30" t="s">
        <v>77</v>
      </c>
      <c r="B30" t="s">
        <v>78</v>
      </c>
      <c r="C30" s="3">
        <v>0</v>
      </c>
      <c r="D30" s="98">
        <v>0</v>
      </c>
      <c r="E30" s="98">
        <v>0</v>
      </c>
    </row>
    <row r="31" spans="1:5" x14ac:dyDescent="0.2">
      <c r="A31" t="s">
        <v>79</v>
      </c>
      <c r="B31" t="s">
        <v>80</v>
      </c>
      <c r="C31" s="3">
        <v>0</v>
      </c>
      <c r="D31" s="98">
        <v>0</v>
      </c>
      <c r="E31" s="98">
        <v>0</v>
      </c>
    </row>
    <row r="32" spans="1:5" x14ac:dyDescent="0.2">
      <c r="A32" t="s">
        <v>81</v>
      </c>
      <c r="B32" t="s">
        <v>82</v>
      </c>
      <c r="C32" s="3">
        <v>0</v>
      </c>
      <c r="D32" s="98">
        <v>0</v>
      </c>
      <c r="E32" s="98">
        <v>0</v>
      </c>
    </row>
    <row r="33" spans="1:5" x14ac:dyDescent="0.2">
      <c r="A33" t="s">
        <v>83</v>
      </c>
      <c r="B33" t="s">
        <v>84</v>
      </c>
      <c r="C33" s="3">
        <v>230374</v>
      </c>
      <c r="D33" s="98">
        <v>2</v>
      </c>
      <c r="E33" s="98">
        <v>0</v>
      </c>
    </row>
    <row r="34" spans="1:5" x14ac:dyDescent="0.2">
      <c r="A34" t="s">
        <v>85</v>
      </c>
      <c r="B34" t="s">
        <v>86</v>
      </c>
      <c r="C34" s="3">
        <v>0</v>
      </c>
      <c r="D34" s="98">
        <v>0</v>
      </c>
      <c r="E34" s="98">
        <v>0</v>
      </c>
    </row>
    <row r="35" spans="1:5" x14ac:dyDescent="0.2">
      <c r="A35" t="s">
        <v>87</v>
      </c>
      <c r="B35" t="s">
        <v>88</v>
      </c>
      <c r="C35" s="3">
        <v>675228</v>
      </c>
      <c r="D35" s="98">
        <v>5</v>
      </c>
      <c r="E35" s="98">
        <v>0</v>
      </c>
    </row>
    <row r="36" spans="1:5" x14ac:dyDescent="0.2">
      <c r="A36" t="s">
        <v>89</v>
      </c>
      <c r="B36" t="s">
        <v>90</v>
      </c>
      <c r="C36" s="3">
        <v>82510</v>
      </c>
      <c r="D36" s="98">
        <v>1</v>
      </c>
      <c r="E36" s="98">
        <v>0</v>
      </c>
    </row>
    <row r="37" spans="1:5" x14ac:dyDescent="0.2">
      <c r="A37" t="s">
        <v>91</v>
      </c>
      <c r="B37" t="s">
        <v>92</v>
      </c>
      <c r="C37" s="3">
        <v>0</v>
      </c>
      <c r="D37" s="98">
        <v>0</v>
      </c>
      <c r="E37" s="98">
        <v>0</v>
      </c>
    </row>
    <row r="38" spans="1:5" x14ac:dyDescent="0.2">
      <c r="A38" t="s">
        <v>93</v>
      </c>
      <c r="B38" t="s">
        <v>94</v>
      </c>
      <c r="C38" s="3">
        <v>0</v>
      </c>
      <c r="D38" s="98">
        <v>0</v>
      </c>
      <c r="E38" s="98">
        <v>0</v>
      </c>
    </row>
    <row r="39" spans="1:5" x14ac:dyDescent="0.2">
      <c r="A39" t="s">
        <v>95</v>
      </c>
      <c r="B39" t="s">
        <v>96</v>
      </c>
      <c r="C39" s="3">
        <v>0</v>
      </c>
      <c r="D39" s="98">
        <v>0</v>
      </c>
      <c r="E39" s="98">
        <v>0</v>
      </c>
    </row>
    <row r="40" spans="1:5" x14ac:dyDescent="0.2">
      <c r="A40" t="s">
        <v>97</v>
      </c>
      <c r="B40" t="s">
        <v>98</v>
      </c>
      <c r="C40" s="3">
        <v>0</v>
      </c>
      <c r="D40" s="98">
        <v>0</v>
      </c>
      <c r="E40" s="98">
        <v>0</v>
      </c>
    </row>
    <row r="41" spans="1:5" x14ac:dyDescent="0.2">
      <c r="A41" t="s">
        <v>99</v>
      </c>
      <c r="B41" t="s">
        <v>100</v>
      </c>
      <c r="C41" s="3">
        <v>317400</v>
      </c>
      <c r="D41" s="98">
        <v>2</v>
      </c>
      <c r="E41" s="98">
        <v>0</v>
      </c>
    </row>
    <row r="42" spans="1:5" x14ac:dyDescent="0.2">
      <c r="A42" t="s">
        <v>101</v>
      </c>
      <c r="B42" t="s">
        <v>102</v>
      </c>
      <c r="C42" s="3">
        <v>193044</v>
      </c>
      <c r="D42" s="98">
        <v>1</v>
      </c>
      <c r="E42" s="98">
        <v>0</v>
      </c>
    </row>
    <row r="43" spans="1:5" x14ac:dyDescent="0.2">
      <c r="A43" t="s">
        <v>103</v>
      </c>
      <c r="B43" t="s">
        <v>104</v>
      </c>
      <c r="C43" s="3">
        <v>371363</v>
      </c>
      <c r="D43" s="98">
        <v>0</v>
      </c>
      <c r="E43" s="98">
        <v>2</v>
      </c>
    </row>
    <row r="44" spans="1:5" x14ac:dyDescent="0.2">
      <c r="A44" t="s">
        <v>105</v>
      </c>
      <c r="B44" t="s">
        <v>106</v>
      </c>
      <c r="C44" s="3">
        <v>0</v>
      </c>
      <c r="D44" s="98">
        <v>0</v>
      </c>
      <c r="E44" s="98">
        <v>0</v>
      </c>
    </row>
    <row r="45" spans="1:5" x14ac:dyDescent="0.2">
      <c r="A45" t="s">
        <v>107</v>
      </c>
      <c r="B45" t="s">
        <v>108</v>
      </c>
      <c r="C45" s="3">
        <v>0</v>
      </c>
      <c r="D45" s="98">
        <v>0</v>
      </c>
      <c r="E45" s="98">
        <v>0</v>
      </c>
    </row>
    <row r="46" spans="1:5" x14ac:dyDescent="0.2">
      <c r="A46" t="s">
        <v>109</v>
      </c>
      <c r="B46" t="s">
        <v>110</v>
      </c>
      <c r="C46" s="3">
        <v>540065</v>
      </c>
      <c r="D46" s="98">
        <v>5</v>
      </c>
      <c r="E46" s="98">
        <v>1</v>
      </c>
    </row>
    <row r="47" spans="1:5" x14ac:dyDescent="0.2">
      <c r="A47" t="s">
        <v>111</v>
      </c>
      <c r="B47" t="s">
        <v>112</v>
      </c>
      <c r="C47" s="3">
        <v>0</v>
      </c>
      <c r="D47" s="98">
        <v>0</v>
      </c>
      <c r="E47" s="98">
        <v>0</v>
      </c>
    </row>
    <row r="48" spans="1:5" x14ac:dyDescent="0.2">
      <c r="A48" t="s">
        <v>113</v>
      </c>
      <c r="B48" t="s">
        <v>114</v>
      </c>
      <c r="C48" s="3">
        <v>0</v>
      </c>
      <c r="D48" s="98">
        <v>0</v>
      </c>
      <c r="E48" s="98">
        <v>0</v>
      </c>
    </row>
    <row r="49" spans="1:5" x14ac:dyDescent="0.2">
      <c r="A49" t="s">
        <v>115</v>
      </c>
      <c r="B49" t="s">
        <v>116</v>
      </c>
      <c r="C49" s="3">
        <v>541329</v>
      </c>
      <c r="D49" s="98">
        <v>1</v>
      </c>
      <c r="E49" s="98">
        <v>2</v>
      </c>
    </row>
    <row r="50" spans="1:5" x14ac:dyDescent="0.2">
      <c r="A50" t="s">
        <v>117</v>
      </c>
      <c r="B50" t="s">
        <v>118</v>
      </c>
      <c r="C50" s="3">
        <v>0</v>
      </c>
      <c r="D50" s="98">
        <v>0</v>
      </c>
      <c r="E50" s="98">
        <v>0</v>
      </c>
    </row>
    <row r="51" spans="1:5" x14ac:dyDescent="0.2">
      <c r="A51" t="s">
        <v>119</v>
      </c>
      <c r="B51" t="s">
        <v>120</v>
      </c>
      <c r="C51" s="3">
        <v>0</v>
      </c>
      <c r="D51" s="98">
        <v>0</v>
      </c>
      <c r="E51" s="98">
        <v>0</v>
      </c>
    </row>
    <row r="52" spans="1:5" x14ac:dyDescent="0.2">
      <c r="A52" t="s">
        <v>121</v>
      </c>
      <c r="B52" t="s">
        <v>122</v>
      </c>
      <c r="C52" s="3">
        <v>203557</v>
      </c>
      <c r="D52" s="98">
        <v>0</v>
      </c>
      <c r="E52" s="98">
        <v>1</v>
      </c>
    </row>
    <row r="53" spans="1:5" x14ac:dyDescent="0.2">
      <c r="A53" t="s">
        <v>123</v>
      </c>
      <c r="B53" t="s">
        <v>124</v>
      </c>
      <c r="C53" s="3">
        <v>0</v>
      </c>
      <c r="D53" s="98">
        <v>0</v>
      </c>
      <c r="E53" s="98">
        <v>0</v>
      </c>
    </row>
    <row r="54" spans="1:5" x14ac:dyDescent="0.2">
      <c r="A54" t="s">
        <v>167</v>
      </c>
      <c r="C54" s="3">
        <v>7955544</v>
      </c>
      <c r="D54" s="98">
        <v>46</v>
      </c>
      <c r="E54" s="98">
        <v>12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4" sqref="B4"/>
    </sheetView>
  </sheetViews>
  <sheetFormatPr baseColWidth="10" defaultRowHeight="16" x14ac:dyDescent="0.2"/>
  <cols>
    <col min="1" max="1" width="39.5" style="10" bestFit="1" customWidth="1"/>
    <col min="2" max="2" width="86.5" bestFit="1" customWidth="1"/>
    <col min="3" max="3" width="17.5" bestFit="1" customWidth="1"/>
  </cols>
  <sheetData>
    <row r="3" spans="1:19" x14ac:dyDescent="0.2">
      <c r="A3" s="1" t="s">
        <v>0</v>
      </c>
      <c r="B3" s="2" t="s">
        <v>3</v>
      </c>
      <c r="C3" s="11" t="s">
        <v>2</v>
      </c>
      <c r="D3" s="3"/>
      <c r="E3" s="3"/>
      <c r="F3" s="3"/>
      <c r="I3" s="4"/>
      <c r="J3" s="4"/>
      <c r="K3" s="4"/>
      <c r="L3" s="4"/>
    </row>
    <row r="4" spans="1:19" s="6" customFormat="1" x14ac:dyDescent="0.2">
      <c r="A4" s="5" t="s">
        <v>1</v>
      </c>
      <c r="B4" s="2" t="s">
        <v>4</v>
      </c>
      <c r="D4" s="7"/>
      <c r="E4" s="7"/>
      <c r="G4" s="8"/>
      <c r="H4" s="8"/>
      <c r="I4" s="8"/>
      <c r="J4" s="8"/>
      <c r="S4" s="9"/>
    </row>
    <row r="5" spans="1:19" x14ac:dyDescent="0.2">
      <c r="B5" s="2" t="s">
        <v>5</v>
      </c>
    </row>
  </sheetData>
  <sheetProtection sheet="1" objects="1" scenarios="1"/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2017-04-29T15:35:54Z</dcterms:created>
  <dcterms:modified xsi:type="dcterms:W3CDTF">2017-05-24T15:56:10Z</dcterms:modified>
</cp:coreProperties>
</file>