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 hidePivotFieldList="1"/>
  <mc:AlternateContent xmlns:mc="http://schemas.openxmlformats.org/markup-compatibility/2006">
    <mc:Choice Requires="x15">
      <x15ac:absPath xmlns:x15ac="http://schemas.microsoft.com/office/spreadsheetml/2010/11/ac" url="/Users/alecramsay/Documents/Professional/Projects/Redistricting/pitches/V4 - Misrepresentation/data/"/>
    </mc:Choice>
  </mc:AlternateContent>
  <bookViews>
    <workbookView xWindow="10260" yWindow="8900" windowWidth="23580" windowHeight="15540" tabRatio="500"/>
  </bookViews>
  <sheets>
    <sheet name="Election Results by State" sheetId="2" r:id="rId1"/>
    <sheet name="Uncontested Races" sheetId="6" r:id="rId2"/>
    <sheet name="Uncontested PIVOT" sheetId="5" r:id="rId3"/>
    <sheet name="Sources" sheetId="3" r:id="rId4"/>
  </sheets>
  <definedNames>
    <definedName name="_xlnm._FilterDatabase" localSheetId="0" hidden="1">'Election Results by State'!$N$2:$N$52</definedName>
    <definedName name="_xlnm._FilterDatabase" localSheetId="1" hidden="1">'Uncontested Races'!$A$2:$J$52</definedName>
  </definedNames>
  <calcPr calcId="150000" concurrentCalc="0"/>
  <pivotCaches>
    <pivotCache cacheId="1" r:id="rId5"/>
  </pivotCache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52" i="2" l="1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J54" i="6"/>
  <c r="I54" i="6"/>
  <c r="H54" i="6"/>
  <c r="G54" i="6"/>
  <c r="F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4" i="6"/>
  <c r="E54" i="6"/>
  <c r="D54" i="6"/>
  <c r="J52" i="2"/>
  <c r="J51" i="2"/>
  <c r="J50" i="2"/>
  <c r="J49" i="2"/>
  <c r="J48" i="2"/>
  <c r="J47" i="2"/>
  <c r="J46" i="2"/>
  <c r="J45" i="2"/>
  <c r="J44" i="2"/>
  <c r="J43" i="2"/>
  <c r="J42" i="2"/>
  <c r="J41" i="2"/>
  <c r="J40" i="2"/>
  <c r="J39" i="2"/>
  <c r="J38" i="2"/>
  <c r="J37" i="2"/>
  <c r="J36" i="2"/>
  <c r="J35" i="2"/>
  <c r="J34" i="2"/>
  <c r="J33" i="2"/>
  <c r="J32" i="2"/>
  <c r="J31" i="2"/>
  <c r="J30" i="2"/>
  <c r="J29" i="2"/>
  <c r="J28" i="2"/>
  <c r="J27" i="2"/>
  <c r="J26" i="2"/>
  <c r="J25" i="2"/>
  <c r="J24" i="2"/>
  <c r="J23" i="2"/>
  <c r="J22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J4" i="2"/>
  <c r="J3" i="2"/>
  <c r="I54" i="2"/>
  <c r="H54" i="2"/>
  <c r="G54" i="2"/>
  <c r="N54" i="2"/>
  <c r="N58" i="2"/>
  <c r="M54" i="2"/>
  <c r="M58" i="2"/>
  <c r="L54" i="2"/>
  <c r="L58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4" i="2"/>
  <c r="K58" i="2"/>
  <c r="F54" i="2"/>
  <c r="F58" i="2"/>
  <c r="D54" i="2"/>
  <c r="D58" i="2"/>
  <c r="C54" i="2"/>
  <c r="C58" i="2"/>
  <c r="E3" i="2"/>
  <c r="E54" i="2"/>
</calcChain>
</file>

<file path=xl/sharedStrings.xml><?xml version="1.0" encoding="utf-8"?>
<sst xmlns="http://schemas.openxmlformats.org/spreadsheetml/2006/main" count="404" uniqueCount="135">
  <si>
    <t>State</t>
  </si>
  <si>
    <t>PA</t>
  </si>
  <si>
    <t>NC</t>
  </si>
  <si>
    <t>AZ</t>
  </si>
  <si>
    <t>MI</t>
  </si>
  <si>
    <t>TX</t>
  </si>
  <si>
    <t>MD</t>
  </si>
  <si>
    <t>VA</t>
  </si>
  <si>
    <t>OH</t>
  </si>
  <si>
    <t>IL</t>
  </si>
  <si>
    <t>FL</t>
  </si>
  <si>
    <t>WI</t>
  </si>
  <si>
    <t>IN</t>
  </si>
  <si>
    <t>Total</t>
  </si>
  <si>
    <t>Votes</t>
  </si>
  <si>
    <t xml:space="preserve"> </t>
  </si>
  <si>
    <t>Notes</t>
  </si>
  <si>
    <t>Alabama</t>
  </si>
  <si>
    <t>AL</t>
  </si>
  <si>
    <t>Alaska</t>
  </si>
  <si>
    <t>AK</t>
  </si>
  <si>
    <t>Arizona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</si>
  <si>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</si>
  <si>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</si>
  <si>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</si>
  <si>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</si>
  <si>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</si>
  <si>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</si>
  <si>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</si>
  <si>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</si>
  <si>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</si>
  <si>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</si>
  <si>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</si>
  <si>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Georgia</t>
  </si>
  <si>
    <t>GA</t>
  </si>
  <si>
    <t>Hawaiʻi</t>
  </si>
  <si>
    <t>HI</t>
  </si>
  <si>
    <t>Idaho</t>
  </si>
  <si>
    <t>ID</t>
  </si>
  <si>
    <t>Illinois</t>
  </si>
  <si>
    <t>Indiana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</si>
  <si>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</si>
  <si>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</si>
  <si>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</si>
  <si>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</si>
  <si>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</si>
  <si>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</si>
  <si>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</si>
  <si>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</si>
  <si>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</si>
  <si>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</si>
  <si>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</si>
  <si>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Massachusetts</t>
  </si>
  <si>
    <t>MA</t>
  </si>
  <si>
    <t>Michigan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</si>
  <si>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</si>
  <si>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</si>
  <si>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</si>
  <si>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</si>
  <si>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</si>
  <si>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</si>
  <si>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</si>
  <si>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</si>
  <si>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</si>
  <si>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</si>
  <si>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</si>
  <si>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</si>
  <si>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</si>
  <si>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</si>
  <si>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</si>
  <si>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</si>
  <si>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</si>
  <si>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</si>
  <si>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</si>
  <si>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</si>
  <si>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</si>
  <si>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North Dakota</t>
  </si>
  <si>
    <t>ND</t>
  </si>
  <si>
    <t>Ohio</t>
  </si>
  <si>
    <t>Oklahoma</t>
  </si>
  <si>
    <t>OK</t>
  </si>
  <si>
    <t>Oregon</t>
  </si>
  <si>
    <t>OR</t>
  </si>
  <si>
    <t>Pennsylvania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</si>
  <si>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</si>
  <si>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</si>
  <si>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</si>
  <si>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</si>
  <si>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</si>
  <si>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</si>
  <si>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</si>
  <si>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</si>
  <si>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</si>
  <si>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Utah</t>
  </si>
  <si>
    <t>UT</t>
  </si>
  <si>
    <t>Vermont</t>
  </si>
  <si>
    <t>VT</t>
  </si>
  <si>
    <t>Virginia</t>
  </si>
  <si>
    <t>Washington</t>
  </si>
  <si>
    <t>WA</t>
  </si>
  <si>
    <t>West Virginia</t>
  </si>
  <si>
    <t>WV</t>
  </si>
  <si>
    <t>Wisconsin</t>
  </si>
  <si>
    <t>Wyoming</t>
  </si>
  <si>
    <t>WY</t>
  </si>
  <si>
    <t>**</t>
  </si>
  <si>
    <t>Delegation splits</t>
  </si>
  <si>
    <t>http://history.house.gov/Institution/Election-Statistics/2012election/</t>
  </si>
  <si>
    <t>http://history.house.gov/Congressional-Overview/Profiles/113th/</t>
  </si>
  <si>
    <t>http://historycms.house.gov/WorkArea/DownloadAsset.aspx?id=15032414923</t>
  </si>
  <si>
    <t>Validation</t>
  </si>
  <si>
    <t>Delta</t>
  </si>
  <si>
    <t>n/a</t>
  </si>
  <si>
    <t>OTH2</t>
  </si>
  <si>
    <t>DEM2</t>
  </si>
  <si>
    <t>REP2</t>
  </si>
  <si>
    <t>TOT1</t>
  </si>
  <si>
    <t>OTH1</t>
  </si>
  <si>
    <t>DEM1</t>
  </si>
  <si>
    <t>REP1</t>
  </si>
  <si>
    <t>District</t>
  </si>
  <si>
    <t>Uncontested Races</t>
  </si>
  <si>
    <t>Uncontested Votes</t>
  </si>
  <si>
    <t>Grand Total</t>
  </si>
  <si>
    <t>Sum of REP2</t>
  </si>
  <si>
    <t>Sum of DEM2</t>
  </si>
  <si>
    <t>TOT2</t>
  </si>
  <si>
    <t xml:space="preserve">           Actual Votes</t>
  </si>
  <si>
    <t xml:space="preserve">           Actual Seats</t>
  </si>
  <si>
    <t>REP3</t>
  </si>
  <si>
    <t>DEM3</t>
  </si>
  <si>
    <t>Contested</t>
  </si>
  <si>
    <t>AVG Votes</t>
  </si>
  <si>
    <t>Uncontested</t>
  </si>
  <si>
    <t>TOT3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</si>
</sst>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scheme val="minor"/>
    </font>
    <font>
      <i/>
      <sz val="12"/>
      <color theme="0"/>
      <name val="Calibri"/>
      <scheme val="minor"/>
    </font>
    <font>
      <sz val="12"/>
      <color rgb="FF000000"/>
      <name val="Calibri"/>
      <family val="2"/>
      <scheme val="minor"/>
    </font>
    <font>
      <u/>
      <sz val="12"/>
      <color rgb="FF0563C1"/>
      <name val="Calibri"/>
      <family val="2"/>
      <scheme val="minor"/>
    </font>
    <font>
      <b/>
      <sz val="12"/>
      <color rgb="FF000000"/>
      <name val="Calibri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9">
    <xf numFmtId="0" fontId="0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79">
    <xf numFmtId="0" fontId="0" fillId="0" borderId="0" xfId="0"/>
    <xf numFmtId="0" fontId="2" fillId="2" borderId="0" xfId="0" applyFont="1" applyFill="1"/>
    <xf numFmtId="0" fontId="1" fillId="0" borderId="0" xfId="0" applyFont="1"/>
    <xf numFmtId="3" fontId="0" fillId="0" borderId="0" xfId="0" applyNumberFormat="1"/>
    <xf numFmtId="0" fontId="2" fillId="2" borderId="0" xfId="0" applyFont="1" applyFill="1" applyAlignment="1">
      <alignment horizontal="center"/>
    </xf>
    <xf numFmtId="0" fontId="1" fillId="0" borderId="1" xfId="0" applyFont="1" applyBorder="1"/>
    <xf numFmtId="0" fontId="0" fillId="0" borderId="0" xfId="0" applyFill="1"/>
    <xf numFmtId="3" fontId="4" fillId="0" borderId="0" xfId="0" applyNumberFormat="1" applyFont="1"/>
    <xf numFmtId="0" fontId="1" fillId="0" borderId="1" xfId="0" applyFont="1" applyFill="1" applyBorder="1"/>
    <xf numFmtId="3" fontId="1" fillId="0" borderId="1" xfId="0" applyNumberFormat="1" applyFont="1" applyFill="1" applyBorder="1"/>
    <xf numFmtId="3" fontId="2" fillId="2" borderId="0" xfId="0" applyNumberFormat="1" applyFont="1" applyFill="1"/>
    <xf numFmtId="3" fontId="0" fillId="0" borderId="0" xfId="0" applyNumberFormat="1" applyFill="1"/>
    <xf numFmtId="0" fontId="0" fillId="0" borderId="0" xfId="0" applyBorder="1"/>
    <xf numFmtId="0" fontId="1" fillId="0" borderId="0" xfId="0" applyFont="1" applyBorder="1"/>
    <xf numFmtId="0" fontId="0" fillId="0" borderId="0" xfId="0" applyFill="1" applyAlignment="1">
      <alignment horizontal="center"/>
    </xf>
    <xf numFmtId="0" fontId="2" fillId="0" borderId="0" xfId="0" applyFont="1" applyFill="1"/>
    <xf numFmtId="0" fontId="3" fillId="0" borderId="0" xfId="0" applyFont="1" applyFill="1" applyBorder="1"/>
    <xf numFmtId="3" fontId="2" fillId="2" borderId="0" xfId="0" applyNumberFormat="1" applyFont="1" applyFill="1" applyAlignment="1">
      <alignment horizontal="center"/>
    </xf>
    <xf numFmtId="0" fontId="2" fillId="2" borderId="0" xfId="0" applyFont="1" applyFill="1" applyBorder="1"/>
    <xf numFmtId="3" fontId="2" fillId="2" borderId="0" xfId="0" applyNumberFormat="1" applyFont="1" applyFill="1" applyBorder="1"/>
    <xf numFmtId="0" fontId="5" fillId="2" borderId="0" xfId="0" applyFont="1" applyFill="1"/>
    <xf numFmtId="0" fontId="4" fillId="0" borderId="0" xfId="0" applyFont="1" applyFill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" fillId="0" borderId="0" xfId="0" quotePrefix="1" applyFont="1" applyFill="1"/>
    <xf numFmtId="0" fontId="2" fillId="2" borderId="0" xfId="0" applyFont="1" applyFill="1" applyAlignment="1"/>
    <xf numFmtId="3" fontId="0" fillId="0" borderId="2" xfId="0" applyNumberFormat="1" applyBorder="1"/>
    <xf numFmtId="3" fontId="2" fillId="2" borderId="2" xfId="0" applyNumberFormat="1" applyFont="1" applyFill="1" applyBorder="1"/>
    <xf numFmtId="0" fontId="2" fillId="2" borderId="2" xfId="0" applyFont="1" applyFill="1" applyBorder="1"/>
    <xf numFmtId="3" fontId="1" fillId="0" borderId="3" xfId="0" applyNumberFormat="1" applyFont="1" applyFill="1" applyBorder="1"/>
    <xf numFmtId="0" fontId="0" fillId="0" borderId="2" xfId="0" applyBorder="1"/>
    <xf numFmtId="0" fontId="1" fillId="0" borderId="3" xfId="0" applyFont="1" applyBorder="1"/>
    <xf numFmtId="0" fontId="2" fillId="2" borderId="2" xfId="0" applyFont="1" applyFill="1" applyBorder="1" applyAlignment="1"/>
    <xf numFmtId="0" fontId="0" fillId="0" borderId="2" xfId="0" applyFill="1" applyBorder="1"/>
    <xf numFmtId="0" fontId="0" fillId="0" borderId="0" xfId="0" applyFont="1"/>
    <xf numFmtId="0" fontId="0" fillId="0" borderId="2" xfId="0" applyFont="1" applyBorder="1"/>
    <xf numFmtId="0" fontId="0" fillId="0" borderId="0" xfId="0" applyFont="1" applyFill="1"/>
    <xf numFmtId="0" fontId="4" fillId="0" borderId="0" xfId="0" applyFont="1"/>
    <xf numFmtId="3" fontId="1" fillId="0" borderId="1" xfId="0" applyNumberFormat="1" applyFont="1" applyBorder="1"/>
    <xf numFmtId="3" fontId="1" fillId="0" borderId="3" xfId="0" applyNumberFormat="1" applyFont="1" applyBorder="1"/>
    <xf numFmtId="0" fontId="2" fillId="2" borderId="0" xfId="0" applyFont="1" applyFill="1" applyProtection="1"/>
    <xf numFmtId="0" fontId="2" fillId="2" borderId="2" xfId="0" applyFont="1" applyFill="1" applyBorder="1" applyProtection="1"/>
    <xf numFmtId="3" fontId="2" fillId="2" borderId="0" xfId="0" applyNumberFormat="1" applyFont="1" applyFill="1" applyBorder="1" applyProtection="1"/>
    <xf numFmtId="0" fontId="5" fillId="2" borderId="0" xfId="0" applyFont="1" applyFill="1" applyProtection="1"/>
    <xf numFmtId="0" fontId="2" fillId="2" borderId="0" xfId="0" applyFont="1" applyFill="1" applyBorder="1" applyProtection="1"/>
    <xf numFmtId="0" fontId="2" fillId="2" borderId="0" xfId="0" applyFont="1" applyFill="1" applyAlignment="1" applyProtection="1"/>
    <xf numFmtId="0" fontId="2" fillId="2" borderId="0" xfId="0" applyFont="1" applyFill="1" applyAlignment="1" applyProtection="1">
      <alignment horizontal="center"/>
    </xf>
    <xf numFmtId="0" fontId="2" fillId="2" borderId="2" xfId="0" applyFont="1" applyFill="1" applyBorder="1" applyAlignment="1" applyProtection="1"/>
    <xf numFmtId="3" fontId="2" fillId="2" borderId="0" xfId="0" applyNumberFormat="1" applyFont="1" applyFill="1" applyProtection="1"/>
    <xf numFmtId="3" fontId="5" fillId="2" borderId="0" xfId="0" applyNumberFormat="1" applyFont="1" applyFill="1" applyProtection="1"/>
    <xf numFmtId="3" fontId="2" fillId="2" borderId="0" xfId="0" applyNumberFormat="1" applyFont="1" applyFill="1" applyAlignment="1" applyProtection="1">
      <alignment horizontal="center"/>
    </xf>
    <xf numFmtId="3" fontId="2" fillId="2" borderId="2" xfId="0" applyNumberFormat="1" applyFont="1" applyFill="1" applyBorder="1" applyProtection="1"/>
    <xf numFmtId="0" fontId="0" fillId="0" borderId="0" xfId="0" pivotButton="1"/>
    <xf numFmtId="0" fontId="0" fillId="0" borderId="0" xfId="0" applyNumberFormat="1"/>
    <xf numFmtId="3" fontId="3" fillId="3" borderId="2" xfId="0" applyNumberFormat="1" applyFont="1" applyFill="1" applyBorder="1" applyProtection="1">
      <protection locked="0"/>
    </xf>
    <xf numFmtId="3" fontId="3" fillId="3" borderId="0" xfId="0" applyNumberFormat="1" applyFont="1" applyFill="1" applyBorder="1" applyProtection="1">
      <protection locked="0"/>
    </xf>
    <xf numFmtId="3" fontId="0" fillId="0" borderId="0" xfId="0" applyNumberFormat="1" applyBorder="1"/>
    <xf numFmtId="3" fontId="0" fillId="0" borderId="4" xfId="0" applyNumberFormat="1" applyBorder="1"/>
    <xf numFmtId="3" fontId="1" fillId="0" borderId="5" xfId="0" applyNumberFormat="1" applyFont="1" applyFill="1" applyBorder="1"/>
    <xf numFmtId="3" fontId="2" fillId="3" borderId="4" xfId="0" applyNumberFormat="1" applyFont="1" applyFill="1" applyBorder="1" applyProtection="1">
      <protection locked="0"/>
    </xf>
    <xf numFmtId="3" fontId="3" fillId="3" borderId="0" xfId="0" applyNumberFormat="1" applyFont="1" applyFill="1" applyBorder="1" applyAlignment="1" applyProtection="1">
      <alignment horizontal="center"/>
      <protection locked="0"/>
    </xf>
    <xf numFmtId="0" fontId="0" fillId="0" borderId="0" xfId="0" applyFill="1" applyBorder="1" applyProtection="1"/>
    <xf numFmtId="0" fontId="0" fillId="0" borderId="2" xfId="0" applyFill="1" applyBorder="1" applyProtection="1"/>
    <xf numFmtId="3" fontId="0" fillId="0" borderId="2" xfId="0" applyNumberFormat="1" applyFill="1" applyBorder="1" applyProtection="1"/>
    <xf numFmtId="3" fontId="0" fillId="0" borderId="0" xfId="0" applyNumberFormat="1" applyFill="1" applyBorder="1" applyProtection="1"/>
    <xf numFmtId="3" fontId="4" fillId="0" borderId="0" xfId="0" applyNumberFormat="1" applyFont="1" applyFill="1" applyBorder="1" applyProtection="1"/>
    <xf numFmtId="0" fontId="0" fillId="0" borderId="2" xfId="0" applyFont="1" applyFill="1" applyBorder="1" applyProtection="1"/>
    <xf numFmtId="0" fontId="0" fillId="0" borderId="0" xfId="0" applyFont="1" applyFill="1" applyBorder="1" applyProtection="1"/>
    <xf numFmtId="0" fontId="0" fillId="0" borderId="0" xfId="0" applyFill="1" applyBorder="1"/>
    <xf numFmtId="9" fontId="0" fillId="0" borderId="2" xfId="0" applyNumberFormat="1" applyBorder="1"/>
    <xf numFmtId="3" fontId="0" fillId="4" borderId="2" xfId="0" applyNumberFormat="1" applyFill="1" applyBorder="1"/>
    <xf numFmtId="3" fontId="0" fillId="4" borderId="0" xfId="0" applyNumberFormat="1" applyFill="1" applyBorder="1"/>
    <xf numFmtId="0" fontId="0" fillId="0" borderId="1" xfId="0" applyBorder="1"/>
    <xf numFmtId="3" fontId="0" fillId="0" borderId="3" xfId="0" applyNumberFormat="1" applyBorder="1"/>
    <xf numFmtId="3" fontId="0" fillId="0" borderId="1" xfId="0" applyNumberFormat="1" applyBorder="1"/>
    <xf numFmtId="3" fontId="0" fillId="0" borderId="5" xfId="0" applyNumberFormat="1" applyBorder="1"/>
    <xf numFmtId="0" fontId="0" fillId="0" borderId="3" xfId="0" applyBorder="1"/>
    <xf numFmtId="0" fontId="0" fillId="0" borderId="1" xfId="0" applyFont="1" applyBorder="1"/>
  </cellXfs>
  <cellStyles count="9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Normal" xfId="0" builtinId="0"/>
  </cellStyles>
  <dxfs count="2">
    <dxf>
      <numFmt numFmtId="3" formatCode="#,##0"/>
    </dxf>
    <dxf>
      <numFmt numFmtId="3" formatCode="#,##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pivotCacheDefinition" Target="pivotCache/pivotCacheDefinition1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icrosoft Office User" refreshedDate="42865.358821759262" createdVersion="4" refreshedVersion="4" minRefreshableVersion="3" recordCount="80">
  <cacheSource type="worksheet">
    <worksheetSource ref="A2:J82" sheet="Uncontested Races"/>
  </cacheSource>
  <cacheFields count="10">
    <cacheField name="State" numFmtId="0">
      <sharedItems count="50">
        <s v="Alabama"/>
        <s v="Alaska"/>
        <s v="Arizona"/>
        <s v="Arkansas"/>
        <s v="California"/>
        <s v="Colorado"/>
        <s v="Connecticut"/>
        <s v="Delaware"/>
        <s v="Florida"/>
        <s v="Georgia"/>
        <s v="Hawaiʻi"/>
        <s v="Idaho"/>
        <s v="Illinois"/>
        <s v="Indiana"/>
        <s v="Iowa"/>
        <s v="Kansas"/>
        <s v="Kentucky"/>
        <s v="Louisiana"/>
        <s v="Maine"/>
        <s v="Maryland"/>
        <s v="Massachusetts"/>
        <s v="Michigan"/>
        <s v="Minnesota"/>
        <s v="Mississippi"/>
        <s v="Missouri"/>
        <s v="Montana"/>
        <s v="Nebraska"/>
        <s v="Nevada"/>
        <s v="New Hampshire"/>
        <s v="New Jersey"/>
        <s v="New Mexico"/>
        <s v="New York"/>
        <s v="North Carolina"/>
        <s v="North Dakota"/>
        <s v="Ohio"/>
        <s v="Oklahoma"/>
        <s v="Oregon"/>
        <s v="Pennsylvania"/>
        <s v="Rhode Island"/>
        <s v="South Carolina"/>
        <s v="South Dakota"/>
        <s v="Tennessee"/>
        <s v="Texas"/>
        <s v="Utah"/>
        <s v="Vermont"/>
        <s v="Virginia"/>
        <s v="Washington"/>
        <s v="West Virginia"/>
        <s v="Wisconsin"/>
        <s v="Wyoming"/>
      </sharedItems>
    </cacheField>
    <cacheField name="**" numFmtId="0">
      <sharedItems count="50">
        <s v="AL"/>
        <s v="AK"/>
        <s v="AZ"/>
        <s v="AR"/>
        <s v="CA"/>
        <s v="CO"/>
        <s v="CT"/>
        <s v="DE"/>
        <s v="FL"/>
        <s v="GA"/>
        <s v="HI"/>
        <s v="ID"/>
        <s v="IL"/>
        <s v="IN"/>
        <s v="IA"/>
        <s v="KS"/>
        <s v="KY"/>
        <s v="LA"/>
        <s v="ME"/>
        <s v="MD"/>
        <s v="MA"/>
        <s v="MI"/>
        <s v="MN"/>
        <s v="MS"/>
        <s v="MO"/>
        <s v="MT"/>
        <s v="NE"/>
        <s v="NV"/>
        <s v="NH"/>
        <s v="NJ"/>
        <s v="NM"/>
        <s v="NY"/>
        <s v="NC"/>
        <s v="ND"/>
        <s v="OH"/>
        <s v="OK"/>
        <s v="OR"/>
        <s v="PA"/>
        <s v="RI"/>
        <s v="SC"/>
        <s v="SD"/>
        <s v="TN"/>
        <s v="TX"/>
        <s v="UT"/>
        <s v="VT"/>
        <s v="VA"/>
        <s v="WA"/>
        <s v="WV"/>
        <s v="WI"/>
        <s v="WY"/>
      </sharedItems>
    </cacheField>
    <cacheField name="District" numFmtId="0">
      <sharedItems/>
    </cacheField>
    <cacheField name="REP1" numFmtId="3">
      <sharedItems containsMixedTypes="1" containsNumber="1" containsInteger="1" minValue="0" maxValue="246378"/>
    </cacheField>
    <cacheField name="DEM1" numFmtId="3">
      <sharedItems containsMixedTypes="1" containsNumber="1" containsInteger="1" minValue="0" maxValue="261936"/>
    </cacheField>
    <cacheField name="OTH1" numFmtId="3">
      <sharedItems containsMixedTypes="1" containsNumber="1" containsInteger="1" minValue="0" maxValue="147222"/>
    </cacheField>
    <cacheField name="TOT1" numFmtId="3">
      <sharedItems containsMixedTypes="1" containsNumber="1" containsInteger="1" minValue="0" maxValue="360088"/>
    </cacheField>
    <cacheField name="REP2" numFmtId="0">
      <sharedItems containsSemiMixedTypes="0" containsString="0" containsNumber="1" containsInteger="1" minValue="0" maxValue="1"/>
    </cacheField>
    <cacheField name="DEM2" numFmtId="0">
      <sharedItems containsSemiMixedTypes="0" containsString="0" containsNumber="1" containsInteger="1" minValue="0" maxValue="1" count="2">
        <n v="0"/>
        <n v="1"/>
      </sharedItems>
    </cacheField>
    <cacheField name="OTH2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0">
  <r>
    <x v="0"/>
    <x v="0"/>
    <s v="1st"/>
    <n v="196374"/>
    <n v="0"/>
    <n v="4302"/>
    <n v="200676"/>
    <n v="1"/>
    <x v="0"/>
    <n v="0"/>
  </r>
  <r>
    <x v="1"/>
    <x v="1"/>
    <s v="n/a"/>
    <n v="0"/>
    <n v="0"/>
    <n v="0"/>
    <n v="0"/>
    <n v="0"/>
    <x v="0"/>
    <n v="0"/>
  </r>
  <r>
    <x v="2"/>
    <x v="2"/>
    <s v="7th"/>
    <n v="0"/>
    <n v="104489"/>
    <n v="23338"/>
    <n v="127827"/>
    <n v="0"/>
    <x v="1"/>
    <n v="0"/>
  </r>
  <r>
    <x v="3"/>
    <x v="3"/>
    <s v="3rd"/>
    <n v="186467"/>
    <n v="0"/>
    <n v="59193"/>
    <n v="245660"/>
    <n v="1"/>
    <x v="0"/>
    <n v="0"/>
  </r>
  <r>
    <x v="4"/>
    <x v="4"/>
    <s v="8th"/>
    <n v="179644"/>
    <n v="0"/>
    <n v="0"/>
    <n v="179644"/>
    <n v="1"/>
    <x v="0"/>
    <n v="0"/>
  </r>
  <r>
    <x v="4"/>
    <x v="4"/>
    <s v="13th"/>
    <n v="0"/>
    <n v="250436"/>
    <n v="38146"/>
    <n v="288582"/>
    <n v="0"/>
    <x v="1"/>
    <n v="0"/>
  </r>
  <r>
    <x v="4"/>
    <x v="4"/>
    <s v="15th"/>
    <n v="0"/>
    <n v="231034"/>
    <n v="0"/>
    <n v="231034"/>
    <n v="0"/>
    <x v="1"/>
    <n v="0"/>
  </r>
  <r>
    <x v="4"/>
    <x v="4"/>
    <s v="23rd"/>
    <n v="158161"/>
    <n v="0"/>
    <n v="57842"/>
    <n v="216003"/>
    <n v="1"/>
    <x v="0"/>
    <n v="0"/>
  </r>
  <r>
    <x v="4"/>
    <x v="4"/>
    <s v="29th"/>
    <n v="0"/>
    <n v="111287"/>
    <n v="38994"/>
    <n v="150281"/>
    <n v="0"/>
    <x v="1"/>
    <n v="0"/>
  </r>
  <r>
    <x v="4"/>
    <x v="4"/>
    <s v="30th"/>
    <n v="0"/>
    <n v="247851"/>
    <n v="0"/>
    <n v="247851"/>
    <n v="0"/>
    <x v="1"/>
    <n v="0"/>
  </r>
  <r>
    <x v="4"/>
    <x v="4"/>
    <s v="31st"/>
    <n v="161219"/>
    <n v="0"/>
    <n v="0"/>
    <n v="161219"/>
    <n v="1"/>
    <x v="0"/>
    <n v="0"/>
  </r>
  <r>
    <x v="4"/>
    <x v="4"/>
    <s v="33rd"/>
    <n v="0"/>
    <n v="171860"/>
    <n v="146660"/>
    <n v="318520"/>
    <n v="0"/>
    <x v="1"/>
    <n v="0"/>
  </r>
  <r>
    <x v="4"/>
    <x v="4"/>
    <s v="35th"/>
    <n v="0"/>
    <n v="142680"/>
    <n v="0"/>
    <n v="142680"/>
    <n v="0"/>
    <x v="1"/>
    <n v="0"/>
  </r>
  <r>
    <x v="4"/>
    <x v="4"/>
    <s v="40th"/>
    <n v="0"/>
    <n v="125553"/>
    <n v="0"/>
    <n v="125553"/>
    <n v="0"/>
    <x v="1"/>
    <n v="0"/>
  </r>
  <r>
    <x v="4"/>
    <x v="4"/>
    <s v="43rd"/>
    <n v="0"/>
    <n v="200894"/>
    <n v="0"/>
    <n v="200894"/>
    <n v="0"/>
    <x v="1"/>
    <n v="0"/>
  </r>
  <r>
    <x v="4"/>
    <x v="4"/>
    <s v="44th"/>
    <n v="0"/>
    <n v="165898"/>
    <n v="0"/>
    <n v="165898"/>
    <n v="0"/>
    <x v="1"/>
    <n v="0"/>
  </r>
  <r>
    <x v="5"/>
    <x v="5"/>
    <s v="5th"/>
    <n v="199639"/>
    <n v="0"/>
    <n v="107592"/>
    <n v="307231"/>
    <n v="1"/>
    <x v="0"/>
    <n v="0"/>
  </r>
  <r>
    <x v="6"/>
    <x v="6"/>
    <s v="n/a"/>
    <n v="0"/>
    <n v="0"/>
    <n v="0"/>
    <n v="0"/>
    <n v="0"/>
    <x v="0"/>
    <n v="0"/>
  </r>
  <r>
    <x v="7"/>
    <x v="7"/>
    <s v="n/a"/>
    <n v="0"/>
    <n v="0"/>
    <n v="0"/>
    <n v="0"/>
    <n v="0"/>
    <x v="0"/>
    <n v="0"/>
  </r>
  <r>
    <x v="8"/>
    <x v="8"/>
    <s v="4th"/>
    <n v="239988"/>
    <n v="0"/>
    <n v="75482"/>
    <n v="315470"/>
    <n v="1"/>
    <x v="0"/>
    <n v="0"/>
  </r>
  <r>
    <x v="8"/>
    <x v="8"/>
    <s v="15th"/>
    <s v=" "/>
    <s v=" "/>
    <s v=" "/>
    <s v=" "/>
    <n v="1"/>
    <x v="0"/>
    <n v="0"/>
  </r>
  <r>
    <x v="8"/>
    <x v="8"/>
    <s v="20th"/>
    <n v="0"/>
    <n v="214727"/>
    <n v="29558"/>
    <n v="244285"/>
    <n v="0"/>
    <x v="1"/>
    <n v="0"/>
  </r>
  <r>
    <x v="8"/>
    <x v="8"/>
    <s v="21st"/>
    <n v="0"/>
    <n v="221263"/>
    <n v="63137"/>
    <n v="284400"/>
    <n v="0"/>
    <x v="1"/>
    <n v="0"/>
  </r>
  <r>
    <x v="8"/>
    <x v="8"/>
    <s v="24th"/>
    <s v=" "/>
    <s v=" "/>
    <s v=" "/>
    <s v=" "/>
    <n v="0"/>
    <x v="1"/>
    <n v="0"/>
  </r>
  <r>
    <x v="8"/>
    <x v="8"/>
    <s v="25th"/>
    <n v="151466"/>
    <n v="0"/>
    <n v="48763"/>
    <n v="200229"/>
    <n v="1"/>
    <x v="0"/>
    <n v="0"/>
  </r>
  <r>
    <x v="9"/>
    <x v="9"/>
    <s v="3rd"/>
    <n v="232380"/>
    <n v="0"/>
    <n v="0"/>
    <n v="232380"/>
    <n v="1"/>
    <x v="0"/>
    <n v="0"/>
  </r>
  <r>
    <x v="9"/>
    <x v="9"/>
    <s v="8th"/>
    <n v="197789"/>
    <n v="0"/>
    <n v="0"/>
    <n v="197789"/>
    <n v="1"/>
    <x v="0"/>
    <n v="0"/>
  </r>
  <r>
    <x v="9"/>
    <x v="9"/>
    <s v="10th"/>
    <n v="211065"/>
    <n v="0"/>
    <n v="0"/>
    <n v="211065"/>
    <n v="1"/>
    <x v="0"/>
    <n v="0"/>
  </r>
  <r>
    <x v="10"/>
    <x v="10"/>
    <s v="n/a"/>
    <n v="0"/>
    <n v="0"/>
    <n v="0"/>
    <n v="0"/>
    <n v="0"/>
    <x v="0"/>
    <n v="0"/>
  </r>
  <r>
    <x v="11"/>
    <x v="11"/>
    <s v="n/a"/>
    <n v="0"/>
    <n v="0"/>
    <n v="0"/>
    <n v="0"/>
    <n v="0"/>
    <x v="0"/>
    <n v="0"/>
  </r>
  <r>
    <x v="12"/>
    <x v="12"/>
    <s v="n/a"/>
    <n v="0"/>
    <n v="0"/>
    <n v="0"/>
    <n v="0"/>
    <n v="0"/>
    <x v="0"/>
    <n v="0"/>
  </r>
  <r>
    <x v="13"/>
    <x v="13"/>
    <s v="n/a"/>
    <n v="0"/>
    <n v="0"/>
    <n v="0"/>
    <n v="0"/>
    <n v="0"/>
    <x v="0"/>
    <n v="0"/>
  </r>
  <r>
    <x v="14"/>
    <x v="14"/>
    <s v="n/a"/>
    <n v="0"/>
    <n v="0"/>
    <n v="0"/>
    <n v="0"/>
    <n v="0"/>
    <x v="0"/>
    <n v="0"/>
  </r>
  <r>
    <x v="15"/>
    <x v="15"/>
    <s v="1st"/>
    <n v="211337"/>
    <n v="0"/>
    <n v="0"/>
    <n v="211337"/>
    <n v="1"/>
    <x v="0"/>
    <n v="0"/>
  </r>
  <r>
    <x v="15"/>
    <x v="15"/>
    <s v="3rd"/>
    <n v="201087"/>
    <n v="0"/>
    <n v="92675"/>
    <n v="293762"/>
    <n v="1"/>
    <x v="0"/>
    <n v="0"/>
  </r>
  <r>
    <x v="16"/>
    <x v="16"/>
    <s v="n/a"/>
    <n v="0"/>
    <n v="0"/>
    <n v="0"/>
    <n v="0"/>
    <n v="0"/>
    <x v="0"/>
    <n v="0"/>
  </r>
  <r>
    <x v="17"/>
    <x v="17"/>
    <s v="4th"/>
    <n v="187894"/>
    <n v="0"/>
    <n v="61637"/>
    <n v="249531"/>
    <n v="1"/>
    <x v="0"/>
    <n v="0"/>
  </r>
  <r>
    <x v="17"/>
    <x v="17"/>
    <s v="5th"/>
    <n v="202536"/>
    <n v="0"/>
    <n v="57680"/>
    <n v="260216"/>
    <n v="1"/>
    <x v="0"/>
    <n v="0"/>
  </r>
  <r>
    <x v="17"/>
    <x v="17"/>
    <s v="6th"/>
    <n v="243553"/>
    <n v="0"/>
    <n v="63160"/>
    <n v="306713"/>
    <n v="1"/>
    <x v="0"/>
    <n v="0"/>
  </r>
  <r>
    <x v="18"/>
    <x v="18"/>
    <s v="n/a"/>
    <n v="0"/>
    <n v="0"/>
    <n v="0"/>
    <n v="0"/>
    <n v="0"/>
    <x v="0"/>
    <n v="0"/>
  </r>
  <r>
    <x v="19"/>
    <x v="19"/>
    <s v="n/a"/>
    <n v="0"/>
    <n v="0"/>
    <n v="0"/>
    <n v="0"/>
    <n v="0"/>
    <x v="0"/>
    <n v="0"/>
  </r>
  <r>
    <x v="20"/>
    <x v="20"/>
    <s v="1st"/>
    <n v="0"/>
    <n v="261936"/>
    <n v="74619"/>
    <n v="336555"/>
    <n v="0"/>
    <x v="1"/>
    <n v="0"/>
  </r>
  <r>
    <x v="20"/>
    <x v="20"/>
    <s v="2nd"/>
    <n v="0"/>
    <n v="259257"/>
    <n v="83479"/>
    <n v="342736"/>
    <n v="0"/>
    <x v="1"/>
    <n v="0"/>
  </r>
  <r>
    <x v="20"/>
    <x v="20"/>
    <s v="7th"/>
    <n v="0"/>
    <n v="210794"/>
    <n v="74340"/>
    <n v="285134"/>
    <n v="0"/>
    <x v="1"/>
    <n v="0"/>
  </r>
  <r>
    <x v="21"/>
    <x v="21"/>
    <s v="n/a"/>
    <n v="0"/>
    <n v="0"/>
    <n v="0"/>
    <n v="0"/>
    <n v="0"/>
    <x v="0"/>
    <n v="0"/>
  </r>
  <r>
    <x v="22"/>
    <x v="22"/>
    <s v="n/a"/>
    <n v="0"/>
    <n v="0"/>
    <n v="0"/>
    <n v="0"/>
    <n v="0"/>
    <x v="0"/>
    <n v="0"/>
  </r>
  <r>
    <x v="23"/>
    <x v="23"/>
    <s v="3rd"/>
    <n v="234717"/>
    <n v="0"/>
    <n v="58605"/>
    <n v="293322"/>
    <n v="1"/>
    <x v="0"/>
    <n v="0"/>
  </r>
  <r>
    <x v="24"/>
    <x v="24"/>
    <s v="n/a"/>
    <n v="0"/>
    <n v="0"/>
    <n v="0"/>
    <n v="0"/>
    <n v="0"/>
    <x v="0"/>
    <n v="0"/>
  </r>
  <r>
    <x v="25"/>
    <x v="25"/>
    <s v="n/a"/>
    <n v="0"/>
    <n v="0"/>
    <n v="0"/>
    <n v="0"/>
    <n v="0"/>
    <x v="0"/>
    <n v="0"/>
  </r>
  <r>
    <x v="26"/>
    <x v="26"/>
    <s v="n/a"/>
    <n v="0"/>
    <n v="0"/>
    <n v="0"/>
    <n v="0"/>
    <n v="0"/>
    <x v="0"/>
    <n v="0"/>
  </r>
  <r>
    <x v="27"/>
    <x v="27"/>
    <s v="n/a"/>
    <n v="0"/>
    <n v="0"/>
    <n v="0"/>
    <n v="0"/>
    <n v="0"/>
    <x v="0"/>
    <n v="0"/>
  </r>
  <r>
    <x v="28"/>
    <x v="28"/>
    <s v="n/a"/>
    <n v="0"/>
    <n v="0"/>
    <n v="0"/>
    <n v="0"/>
    <n v="0"/>
    <x v="0"/>
    <n v="0"/>
  </r>
  <r>
    <x v="29"/>
    <x v="29"/>
    <s v="n/a"/>
    <n v="0"/>
    <n v="0"/>
    <n v="0"/>
    <n v="0"/>
    <n v="0"/>
    <x v="0"/>
    <n v="0"/>
  </r>
  <r>
    <x v="30"/>
    <x v="30"/>
    <s v="n/a"/>
    <n v="0"/>
    <n v="0"/>
    <n v="0"/>
    <n v="0"/>
    <n v="0"/>
    <x v="0"/>
    <n v="0"/>
  </r>
  <r>
    <x v="31"/>
    <x v="31"/>
    <s v="7th"/>
    <n v="0"/>
    <n v="132456"/>
    <n v="46369"/>
    <n v="178825"/>
    <n v="0"/>
    <x v="1"/>
    <n v="0"/>
  </r>
  <r>
    <x v="32"/>
    <x v="32"/>
    <s v="n/a"/>
    <n v="0"/>
    <n v="0"/>
    <n v="0"/>
    <n v="0"/>
    <n v="0"/>
    <x v="0"/>
    <n v="0"/>
  </r>
  <r>
    <x v="33"/>
    <x v="33"/>
    <s v="n/a"/>
    <n v="0"/>
    <n v="0"/>
    <n v="0"/>
    <n v="0"/>
    <n v="0"/>
    <x v="0"/>
    <n v="0"/>
  </r>
  <r>
    <x v="34"/>
    <x v="34"/>
    <s v="8th"/>
    <n v="246378"/>
    <n v="0"/>
    <n v="1938"/>
    <n v="248316"/>
    <n v="1"/>
    <x v="0"/>
    <n v="0"/>
  </r>
  <r>
    <x v="34"/>
    <x v="34"/>
    <s v="11th"/>
    <n v="0"/>
    <n v="258359"/>
    <n v="0"/>
    <n v="258359"/>
    <n v="0"/>
    <x v="1"/>
    <n v="0"/>
  </r>
  <r>
    <x v="35"/>
    <x v="35"/>
    <s v="n/a"/>
    <n v="0"/>
    <n v="0"/>
    <n v="0"/>
    <n v="0"/>
    <n v="0"/>
    <x v="0"/>
    <n v="0"/>
  </r>
  <r>
    <x v="36"/>
    <x v="36"/>
    <s v="2nd"/>
    <n v="228043"/>
    <n v="0"/>
    <n v="104212"/>
    <n v="332255"/>
    <n v="1"/>
    <x v="0"/>
    <n v="0"/>
  </r>
  <r>
    <x v="36"/>
    <x v="36"/>
    <s v="4th"/>
    <n v="0"/>
    <n v="212866"/>
    <n v="147222"/>
    <n v="360088"/>
    <n v="0"/>
    <x v="1"/>
    <n v="0"/>
  </r>
  <r>
    <x v="37"/>
    <x v="37"/>
    <s v="n/a"/>
    <n v="0"/>
    <n v="0"/>
    <n v="0"/>
    <n v="0"/>
    <n v="0"/>
    <x v="0"/>
    <n v="0"/>
  </r>
  <r>
    <x v="38"/>
    <x v="38"/>
    <s v="n/a"/>
    <n v="0"/>
    <n v="0"/>
    <n v="0"/>
    <n v="0"/>
    <n v="0"/>
    <x v="0"/>
    <n v="0"/>
  </r>
  <r>
    <x v="39"/>
    <x v="39"/>
    <s v="2nd"/>
    <n v="196116"/>
    <n v="0"/>
    <n v="7602"/>
    <n v="203718"/>
    <n v="1"/>
    <x v="0"/>
    <n v="0"/>
  </r>
  <r>
    <x v="39"/>
    <x v="39"/>
    <s v="6th"/>
    <n v="0"/>
    <n v="218717"/>
    <n v="14898"/>
    <n v="233615"/>
    <n v="0"/>
    <x v="1"/>
    <n v="0"/>
  </r>
  <r>
    <x v="40"/>
    <x v="40"/>
    <s v="n/a"/>
    <n v="0"/>
    <n v="0"/>
    <n v="0"/>
    <n v="0"/>
    <n v="0"/>
    <x v="0"/>
    <n v="0"/>
  </r>
  <r>
    <x v="41"/>
    <x v="41"/>
    <s v="6th"/>
    <n v="184383"/>
    <n v="0"/>
    <n v="56858"/>
    <n v="241241"/>
    <n v="1"/>
    <x v="0"/>
    <n v="0"/>
  </r>
  <r>
    <x v="42"/>
    <x v="42"/>
    <s v="3rd"/>
    <n v="187180"/>
    <n v="0"/>
    <n v="0"/>
    <n v="187180"/>
    <n v="1"/>
    <x v="0"/>
    <n v="0"/>
  </r>
  <r>
    <x v="42"/>
    <x v="42"/>
    <s v="13th"/>
    <n v="187775"/>
    <n v="0"/>
    <n v="18613"/>
    <n v="206388"/>
    <n v="1"/>
    <x v="0"/>
    <n v="0"/>
  </r>
  <r>
    <x v="42"/>
    <x v="42"/>
    <s v="17th"/>
    <n v="143284"/>
    <n v="0"/>
    <n v="35978"/>
    <n v="179262"/>
    <n v="1"/>
    <x v="0"/>
    <n v="0"/>
  </r>
  <r>
    <x v="42"/>
    <x v="42"/>
    <s v="19th"/>
    <n v="163239"/>
    <n v="0"/>
    <n v="28824"/>
    <n v="192063"/>
    <n v="1"/>
    <x v="0"/>
    <n v="0"/>
  </r>
  <r>
    <x v="42"/>
    <x v="42"/>
    <s v="29th"/>
    <n v="0"/>
    <n v="86053"/>
    <n v="9558"/>
    <n v="95611"/>
    <n v="0"/>
    <x v="1"/>
    <n v="0"/>
  </r>
  <r>
    <x v="43"/>
    <x v="43"/>
    <s v="n/a"/>
    <n v="0"/>
    <n v="0"/>
    <n v="0"/>
    <n v="0"/>
    <n v="0"/>
    <x v="0"/>
    <n v="0"/>
  </r>
  <r>
    <x v="44"/>
    <x v="44"/>
    <s v="n/a"/>
    <n v="0"/>
    <n v="0"/>
    <n v="0"/>
    <n v="0"/>
    <n v="0"/>
    <x v="0"/>
    <n v="0"/>
  </r>
  <r>
    <x v="45"/>
    <x v="45"/>
    <s v="n/a"/>
    <n v="0"/>
    <n v="0"/>
    <n v="0"/>
    <n v="0"/>
    <n v="0"/>
    <x v="0"/>
    <n v="0"/>
  </r>
  <r>
    <x v="46"/>
    <x v="46"/>
    <s v="n/a"/>
    <n v="0"/>
    <n v="0"/>
    <n v="0"/>
    <n v="0"/>
    <n v="0"/>
    <x v="0"/>
    <n v="0"/>
  </r>
  <r>
    <x v="47"/>
    <x v="47"/>
    <s v="n/a"/>
    <n v="0"/>
    <n v="0"/>
    <n v="0"/>
    <n v="0"/>
    <n v="0"/>
    <x v="0"/>
    <n v="0"/>
  </r>
  <r>
    <x v="48"/>
    <x v="48"/>
    <s v="n/a"/>
    <n v="0"/>
    <n v="0"/>
    <n v="0"/>
    <n v="0"/>
    <n v="0"/>
    <x v="0"/>
    <n v="0"/>
  </r>
  <r>
    <x v="49"/>
    <x v="49"/>
    <s v="n/a"/>
    <n v="0"/>
    <n v="0"/>
    <n v="0"/>
    <n v="0"/>
    <n v="0"/>
    <x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compactData="0" multipleFieldFilters="0">
  <location ref="A3:E54" firstHeaderRow="0" firstDataRow="1" firstDataCol="2"/>
  <pivotFields count="10">
    <pivotField axis="axisRow" compact="0" outline="0" showAll="0" defaultSubtotal="0">
      <items count="5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</items>
    </pivotField>
    <pivotField axis="axisRow" compact="0" outline="0" showAll="0" defaultSubtotal="0">
      <items count="50">
        <item x="1"/>
        <item x="0"/>
        <item x="3"/>
        <item x="2"/>
        <item x="4"/>
        <item x="5"/>
        <item x="6"/>
        <item x="7"/>
        <item x="8"/>
        <item x="9"/>
        <item x="10"/>
        <item x="14"/>
        <item x="11"/>
        <item x="12"/>
        <item x="13"/>
        <item x="15"/>
        <item x="16"/>
        <item x="17"/>
        <item x="20"/>
        <item x="19"/>
        <item x="18"/>
        <item x="21"/>
        <item x="22"/>
        <item x="24"/>
        <item x="23"/>
        <item x="25"/>
        <item x="32"/>
        <item x="33"/>
        <item x="26"/>
        <item x="28"/>
        <item x="29"/>
        <item x="30"/>
        <item x="27"/>
        <item x="31"/>
        <item x="34"/>
        <item x="35"/>
        <item x="36"/>
        <item x="37"/>
        <item x="38"/>
        <item x="39"/>
        <item x="40"/>
        <item x="41"/>
        <item x="42"/>
        <item x="43"/>
        <item x="45"/>
        <item x="44"/>
        <item x="46"/>
        <item x="48"/>
        <item x="47"/>
        <item x="49"/>
      </items>
    </pivotField>
    <pivotField compact="0" outline="0" showAll="0"/>
    <pivotField compact="0" outline="0" showAll="0"/>
    <pivotField compact="0" outline="0" showAll="0"/>
    <pivotField compact="0" outline="0" showAll="0"/>
    <pivotField dataField="1" compact="0" numFmtId="3" outline="0" showAll="0"/>
    <pivotField dataField="1" compact="0" outline="0" showAll="0"/>
    <pivotField dataField="1" compact="0" outline="0" showAll="0">
      <items count="3">
        <item x="0"/>
        <item x="1"/>
        <item t="default"/>
      </items>
    </pivotField>
    <pivotField compact="0" outline="0" showAll="0"/>
  </pivotFields>
  <rowFields count="2">
    <field x="0"/>
    <field x="1"/>
  </rowFields>
  <rowItems count="51">
    <i>
      <x/>
      <x v="1"/>
    </i>
    <i>
      <x v="1"/>
      <x/>
    </i>
    <i>
      <x v="2"/>
      <x v="3"/>
    </i>
    <i>
      <x v="3"/>
      <x v="2"/>
    </i>
    <i>
      <x v="4"/>
      <x v="4"/>
    </i>
    <i>
      <x v="5"/>
      <x v="5"/>
    </i>
    <i>
      <x v="6"/>
      <x v="6"/>
    </i>
    <i>
      <x v="7"/>
      <x v="7"/>
    </i>
    <i>
      <x v="8"/>
      <x v="8"/>
    </i>
    <i>
      <x v="9"/>
      <x v="9"/>
    </i>
    <i>
      <x v="10"/>
      <x v="10"/>
    </i>
    <i>
      <x v="11"/>
      <x v="12"/>
    </i>
    <i>
      <x v="12"/>
      <x v="13"/>
    </i>
    <i>
      <x v="13"/>
      <x v="14"/>
    </i>
    <i>
      <x v="14"/>
      <x v="11"/>
    </i>
    <i>
      <x v="15"/>
      <x v="15"/>
    </i>
    <i>
      <x v="16"/>
      <x v="16"/>
    </i>
    <i>
      <x v="17"/>
      <x v="17"/>
    </i>
    <i>
      <x v="18"/>
      <x v="20"/>
    </i>
    <i>
      <x v="19"/>
      <x v="19"/>
    </i>
    <i>
      <x v="20"/>
      <x v="18"/>
    </i>
    <i>
      <x v="21"/>
      <x v="21"/>
    </i>
    <i>
      <x v="22"/>
      <x v="22"/>
    </i>
    <i>
      <x v="23"/>
      <x v="24"/>
    </i>
    <i>
      <x v="24"/>
      <x v="23"/>
    </i>
    <i>
      <x v="25"/>
      <x v="25"/>
    </i>
    <i>
      <x v="26"/>
      <x v="28"/>
    </i>
    <i>
      <x v="27"/>
      <x v="32"/>
    </i>
    <i>
      <x v="28"/>
      <x v="29"/>
    </i>
    <i>
      <x v="29"/>
      <x v="30"/>
    </i>
    <i>
      <x v="30"/>
      <x v="31"/>
    </i>
    <i>
      <x v="31"/>
      <x v="33"/>
    </i>
    <i>
      <x v="32"/>
      <x v="26"/>
    </i>
    <i>
      <x v="33"/>
      <x v="27"/>
    </i>
    <i>
      <x v="34"/>
      <x v="34"/>
    </i>
    <i>
      <x v="35"/>
      <x v="35"/>
    </i>
    <i>
      <x v="36"/>
      <x v="36"/>
    </i>
    <i>
      <x v="37"/>
      <x v="37"/>
    </i>
    <i>
      <x v="38"/>
      <x v="38"/>
    </i>
    <i>
      <x v="39"/>
      <x v="39"/>
    </i>
    <i>
      <x v="40"/>
      <x v="40"/>
    </i>
    <i>
      <x v="41"/>
      <x v="41"/>
    </i>
    <i>
      <x v="42"/>
      <x v="42"/>
    </i>
    <i>
      <x v="43"/>
      <x v="43"/>
    </i>
    <i>
      <x v="44"/>
      <x v="45"/>
    </i>
    <i>
      <x v="45"/>
      <x v="44"/>
    </i>
    <i>
      <x v="46"/>
      <x v="46"/>
    </i>
    <i>
      <x v="47"/>
      <x v="48"/>
    </i>
    <i>
      <x v="48"/>
      <x v="47"/>
    </i>
    <i>
      <x v="49"/>
      <x v="49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Uncontested Votes" fld="6" baseField="0" baseItem="0" numFmtId="3"/>
    <dataField name="Sum of REP2" fld="7" baseField="0" baseItem="0"/>
    <dataField name="Sum of DEM2" fld="8" baseField="0" baseItem="0"/>
  </dataFields>
  <formats count="2">
    <format dxfId="1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0">
      <pivotArea dataOnly="0" labelOnly="1" outline="0" fieldPosition="0">
        <references count="1">
          <reference field="4294967294" count="1">
            <x v="0"/>
          </reference>
        </references>
      </pivotArea>
    </format>
  </format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history.house.gov/Institution/Election-Statistics/2016elec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8"/>
  <sheetViews>
    <sheetView tabSelected="1" workbookViewId="0">
      <pane xSplit="1" ySplit="2" topLeftCell="B3" activePane="bottomRight" state="frozen"/>
      <selection pane="topRight" activeCell="B1" sqref="B1"/>
      <selection pane="bottomLeft" activeCell="A5" sqref="A5"/>
      <selection pane="bottomRight" activeCell="N3" sqref="N3:N52"/>
    </sheetView>
  </sheetViews>
  <sheetFormatPr baseColWidth="10" defaultRowHeight="16" x14ac:dyDescent="0.2"/>
  <cols>
    <col min="1" max="1" width="15.1640625" customWidth="1"/>
    <col min="2" max="2" width="4.1640625" bestFit="1" customWidth="1"/>
    <col min="3" max="3" width="10.83203125" style="27"/>
    <col min="4" max="5" width="10.83203125" style="3"/>
    <col min="6" max="6" width="12.1640625" style="3" customWidth="1"/>
    <col min="7" max="7" width="10.83203125" style="27" customWidth="1"/>
    <col min="8" max="9" width="10.83203125" style="57" customWidth="1"/>
    <col min="10" max="10" width="10.83203125" style="58" customWidth="1"/>
    <col min="11" max="11" width="5.83203125" style="31" customWidth="1"/>
    <col min="12" max="12" width="5.83203125" customWidth="1"/>
    <col min="13" max="13" width="5.83203125" style="35" customWidth="1"/>
    <col min="14" max="14" width="5.83203125" customWidth="1"/>
    <col min="15" max="15" width="26" style="31" customWidth="1"/>
  </cols>
  <sheetData>
    <row r="1" spans="1:16" s="15" customFormat="1" x14ac:dyDescent="0.2">
      <c r="A1" s="1"/>
      <c r="B1" s="1" t="s">
        <v>15</v>
      </c>
      <c r="C1" s="28"/>
      <c r="D1" s="17" t="s">
        <v>127</v>
      </c>
      <c r="E1" s="10"/>
      <c r="F1" s="10"/>
      <c r="G1" s="55"/>
      <c r="H1" s="61" t="s">
        <v>133</v>
      </c>
      <c r="I1" s="56"/>
      <c r="J1" s="60" t="s">
        <v>131</v>
      </c>
      <c r="K1" s="33"/>
      <c r="L1" s="4" t="s">
        <v>128</v>
      </c>
      <c r="M1" s="26"/>
      <c r="N1" s="26"/>
      <c r="O1" s="29"/>
    </row>
    <row r="2" spans="1:16" s="16" customFormat="1" x14ac:dyDescent="0.2">
      <c r="A2" s="18" t="s">
        <v>0</v>
      </c>
      <c r="B2" s="18" t="s">
        <v>105</v>
      </c>
      <c r="C2" s="29" t="s">
        <v>119</v>
      </c>
      <c r="D2" s="1" t="s">
        <v>118</v>
      </c>
      <c r="E2" s="20" t="s">
        <v>117</v>
      </c>
      <c r="F2" s="19" t="s">
        <v>116</v>
      </c>
      <c r="G2" s="55" t="s">
        <v>134</v>
      </c>
      <c r="H2" s="56" t="s">
        <v>129</v>
      </c>
      <c r="I2" s="56" t="s">
        <v>130</v>
      </c>
      <c r="J2" s="60" t="s">
        <v>132</v>
      </c>
      <c r="K2" s="29" t="s">
        <v>115</v>
      </c>
      <c r="L2" s="1" t="s">
        <v>114</v>
      </c>
      <c r="M2" s="1" t="s">
        <v>113</v>
      </c>
      <c r="N2" s="1" t="s">
        <v>126</v>
      </c>
      <c r="O2" s="29" t="s">
        <v>16</v>
      </c>
    </row>
    <row r="3" spans="1:16" s="12" customFormat="1" x14ac:dyDescent="0.2">
      <c r="A3" t="s">
        <v>17</v>
      </c>
      <c r="B3" t="s">
        <v>18</v>
      </c>
      <c r="C3" s="27">
        <v>0</v>
      </c>
      <c r="D3" s="3">
        <v>0</v>
      </c>
      <c r="E3" s="7">
        <f t="shared" ref="E3" si="0">F3-D3-C3</f>
        <v>0</v>
      </c>
      <c r="F3" s="3">
        <v>0</v>
      </c>
      <c r="G3" s="71">
        <v>200676</v>
      </c>
      <c r="H3" s="72">
        <v>1</v>
      </c>
      <c r="I3" s="72">
        <v>0</v>
      </c>
      <c r="J3" s="58">
        <f t="shared" ref="J3:J34" si="1">(F3-G3)/(N3-SUM(H3:I3))</f>
        <v>-33446</v>
      </c>
      <c r="K3" s="36">
        <f t="shared" ref="K3:K52" si="2">N3-L3-M3</f>
        <v>6</v>
      </c>
      <c r="L3" s="35">
        <v>1</v>
      </c>
      <c r="M3" s="35">
        <v>0</v>
      </c>
      <c r="N3" s="22">
        <v>7</v>
      </c>
      <c r="O3" s="31"/>
    </row>
    <row r="4" spans="1:16" s="6" customFormat="1" x14ac:dyDescent="0.2">
      <c r="A4" s="12" t="s">
        <v>19</v>
      </c>
      <c r="B4" s="12" t="s">
        <v>20</v>
      </c>
      <c r="C4" s="27">
        <v>0</v>
      </c>
      <c r="D4" s="3">
        <v>0</v>
      </c>
      <c r="E4" s="7">
        <f t="shared" ref="E4:E52" si="3">F4-D4-C4</f>
        <v>0</v>
      </c>
      <c r="F4" s="3">
        <v>0</v>
      </c>
      <c r="G4" s="71">
        <v>0</v>
      </c>
      <c r="H4" s="72">
        <v>0</v>
      </c>
      <c r="I4" s="72">
        <v>0</v>
      </c>
      <c r="J4" s="58">
        <f t="shared" si="1"/>
        <v>0</v>
      </c>
      <c r="K4" s="36">
        <f t="shared" si="2"/>
        <v>1</v>
      </c>
      <c r="L4" s="35">
        <v>0</v>
      </c>
      <c r="M4" s="35">
        <v>0</v>
      </c>
      <c r="N4" s="22">
        <v>1</v>
      </c>
      <c r="O4" s="34"/>
    </row>
    <row r="5" spans="1:16" s="6" customFormat="1" x14ac:dyDescent="0.2">
      <c r="A5" t="s">
        <v>21</v>
      </c>
      <c r="B5" t="s">
        <v>3</v>
      </c>
      <c r="C5" s="27">
        <v>0</v>
      </c>
      <c r="D5" s="3">
        <v>0</v>
      </c>
      <c r="E5" s="7">
        <f t="shared" si="3"/>
        <v>0</v>
      </c>
      <c r="F5" s="3">
        <v>0</v>
      </c>
      <c r="G5" s="71">
        <v>127827</v>
      </c>
      <c r="H5" s="72">
        <v>0</v>
      </c>
      <c r="I5" s="72">
        <v>1</v>
      </c>
      <c r="J5" s="58">
        <f t="shared" si="1"/>
        <v>-18261</v>
      </c>
      <c r="K5" s="36">
        <f t="shared" si="2"/>
        <v>3</v>
      </c>
      <c r="L5" s="35">
        <v>5</v>
      </c>
      <c r="M5" s="35">
        <v>0</v>
      </c>
      <c r="N5" s="22">
        <v>8</v>
      </c>
      <c r="O5" s="34"/>
    </row>
    <row r="6" spans="1:16" s="6" customFormat="1" x14ac:dyDescent="0.2">
      <c r="A6" t="s">
        <v>22</v>
      </c>
      <c r="B6" t="s">
        <v>23</v>
      </c>
      <c r="C6" s="27">
        <v>0</v>
      </c>
      <c r="D6" s="3">
        <v>0</v>
      </c>
      <c r="E6" s="7">
        <f t="shared" si="3"/>
        <v>0</v>
      </c>
      <c r="F6" s="3">
        <v>0</v>
      </c>
      <c r="G6" s="71">
        <v>245660</v>
      </c>
      <c r="H6" s="72">
        <v>1</v>
      </c>
      <c r="I6" s="72">
        <v>0</v>
      </c>
      <c r="J6" s="58">
        <f t="shared" si="1"/>
        <v>-81886.666666666672</v>
      </c>
      <c r="K6" s="36">
        <f t="shared" si="2"/>
        <v>4</v>
      </c>
      <c r="L6" s="35">
        <v>0</v>
      </c>
      <c r="M6" s="35">
        <v>0</v>
      </c>
      <c r="N6" s="22">
        <v>4</v>
      </c>
      <c r="O6" s="34"/>
    </row>
    <row r="7" spans="1:16" s="6" customFormat="1" x14ac:dyDescent="0.2">
      <c r="A7" t="s">
        <v>24</v>
      </c>
      <c r="B7" t="s">
        <v>25</v>
      </c>
      <c r="C7" s="27">
        <v>0</v>
      </c>
      <c r="D7" s="3">
        <v>0</v>
      </c>
      <c r="E7" s="7">
        <f t="shared" si="3"/>
        <v>0</v>
      </c>
      <c r="F7" s="3">
        <v>0</v>
      </c>
      <c r="G7" s="71">
        <v>2428159</v>
      </c>
      <c r="H7" s="72">
        <v>3</v>
      </c>
      <c r="I7" s="72">
        <v>9</v>
      </c>
      <c r="J7" s="58">
        <f t="shared" si="1"/>
        <v>-59223.390243902439</v>
      </c>
      <c r="K7" s="36">
        <f t="shared" si="2"/>
        <v>15</v>
      </c>
      <c r="L7" s="35">
        <v>38</v>
      </c>
      <c r="M7" s="35">
        <v>0</v>
      </c>
      <c r="N7" s="22">
        <v>53</v>
      </c>
      <c r="O7" s="34"/>
    </row>
    <row r="8" spans="1:16" s="6" customFormat="1" x14ac:dyDescent="0.2">
      <c r="A8" t="s">
        <v>26</v>
      </c>
      <c r="B8" t="s">
        <v>27</v>
      </c>
      <c r="C8" s="27">
        <v>0</v>
      </c>
      <c r="D8" s="3">
        <v>0</v>
      </c>
      <c r="E8" s="7">
        <f t="shared" si="3"/>
        <v>0</v>
      </c>
      <c r="F8" s="3">
        <v>0</v>
      </c>
      <c r="G8" s="71">
        <v>307231</v>
      </c>
      <c r="H8" s="72">
        <v>1</v>
      </c>
      <c r="I8" s="72">
        <v>0</v>
      </c>
      <c r="J8" s="58">
        <f t="shared" si="1"/>
        <v>-51205.166666666664</v>
      </c>
      <c r="K8" s="36">
        <f t="shared" si="2"/>
        <v>4</v>
      </c>
      <c r="L8" s="35">
        <v>3</v>
      </c>
      <c r="M8" s="35">
        <v>0</v>
      </c>
      <c r="N8" s="22">
        <v>7</v>
      </c>
      <c r="O8" s="34"/>
    </row>
    <row r="9" spans="1:16" s="6" customFormat="1" x14ac:dyDescent="0.2">
      <c r="A9" t="s">
        <v>28</v>
      </c>
      <c r="B9" t="s">
        <v>29</v>
      </c>
      <c r="C9" s="27">
        <v>0</v>
      </c>
      <c r="D9" s="3">
        <v>0</v>
      </c>
      <c r="E9" s="7">
        <f t="shared" si="3"/>
        <v>0</v>
      </c>
      <c r="F9" s="3">
        <v>0</v>
      </c>
      <c r="G9" s="71">
        <v>0</v>
      </c>
      <c r="H9" s="72">
        <v>0</v>
      </c>
      <c r="I9" s="72">
        <v>0</v>
      </c>
      <c r="J9" s="58">
        <f t="shared" si="1"/>
        <v>0</v>
      </c>
      <c r="K9" s="36">
        <f t="shared" si="2"/>
        <v>0</v>
      </c>
      <c r="L9" s="35">
        <v>5</v>
      </c>
      <c r="M9" s="35">
        <v>0</v>
      </c>
      <c r="N9" s="22">
        <v>5</v>
      </c>
      <c r="O9" s="34"/>
    </row>
    <row r="10" spans="1:16" s="6" customFormat="1" x14ac:dyDescent="0.2">
      <c r="A10" t="s">
        <v>30</v>
      </c>
      <c r="B10" t="s">
        <v>31</v>
      </c>
      <c r="C10" s="27">
        <v>0</v>
      </c>
      <c r="D10" s="3">
        <v>0</v>
      </c>
      <c r="E10" s="7">
        <f t="shared" si="3"/>
        <v>0</v>
      </c>
      <c r="F10" s="3">
        <v>0</v>
      </c>
      <c r="G10" s="71">
        <v>0</v>
      </c>
      <c r="H10" s="72">
        <v>0</v>
      </c>
      <c r="I10" s="72">
        <v>0</v>
      </c>
      <c r="J10" s="58">
        <f t="shared" si="1"/>
        <v>0</v>
      </c>
      <c r="K10" s="36">
        <f t="shared" si="2"/>
        <v>0</v>
      </c>
      <c r="L10" s="35">
        <v>1</v>
      </c>
      <c r="M10" s="35">
        <v>0</v>
      </c>
      <c r="N10" s="22">
        <v>1</v>
      </c>
      <c r="O10" s="34"/>
    </row>
    <row r="11" spans="1:16" s="6" customFormat="1" x14ac:dyDescent="0.2">
      <c r="A11" t="s">
        <v>32</v>
      </c>
      <c r="B11" s="6" t="s">
        <v>10</v>
      </c>
      <c r="C11" s="27">
        <v>0</v>
      </c>
      <c r="D11" s="3">
        <v>0</v>
      </c>
      <c r="E11" s="7">
        <f t="shared" si="3"/>
        <v>0</v>
      </c>
      <c r="F11" s="3">
        <v>0</v>
      </c>
      <c r="G11" s="71">
        <v>1044384</v>
      </c>
      <c r="H11" s="72">
        <v>3</v>
      </c>
      <c r="I11" s="72">
        <v>3</v>
      </c>
      <c r="J11" s="58">
        <f t="shared" si="1"/>
        <v>-54967.57894736842</v>
      </c>
      <c r="K11" s="36">
        <f t="shared" si="2"/>
        <v>15</v>
      </c>
      <c r="L11" s="35">
        <v>10</v>
      </c>
      <c r="M11" s="35">
        <v>0</v>
      </c>
      <c r="N11" s="22">
        <v>25</v>
      </c>
      <c r="O11" s="34"/>
      <c r="P11" s="6" t="s">
        <v>15</v>
      </c>
    </row>
    <row r="12" spans="1:16" s="6" customFormat="1" x14ac:dyDescent="0.2">
      <c r="A12" t="s">
        <v>33</v>
      </c>
      <c r="B12" t="s">
        <v>34</v>
      </c>
      <c r="C12" s="27">
        <v>0</v>
      </c>
      <c r="D12" s="3">
        <v>0</v>
      </c>
      <c r="E12" s="7">
        <f t="shared" si="3"/>
        <v>0</v>
      </c>
      <c r="F12" s="3">
        <v>0</v>
      </c>
      <c r="G12" s="71">
        <v>641234</v>
      </c>
      <c r="H12" s="72">
        <v>3</v>
      </c>
      <c r="I12" s="72">
        <v>0</v>
      </c>
      <c r="J12" s="58">
        <f t="shared" si="1"/>
        <v>-64123.4</v>
      </c>
      <c r="K12" s="36">
        <f t="shared" si="2"/>
        <v>8</v>
      </c>
      <c r="L12" s="35">
        <v>5</v>
      </c>
      <c r="M12" s="35">
        <v>0</v>
      </c>
      <c r="N12" s="22">
        <v>13</v>
      </c>
      <c r="O12" s="34"/>
    </row>
    <row r="13" spans="1:16" x14ac:dyDescent="0.2">
      <c r="A13" t="s">
        <v>35</v>
      </c>
      <c r="B13" t="s">
        <v>36</v>
      </c>
      <c r="C13" s="27">
        <v>0</v>
      </c>
      <c r="D13" s="3">
        <v>0</v>
      </c>
      <c r="E13" s="7">
        <f t="shared" si="3"/>
        <v>0</v>
      </c>
      <c r="F13" s="3">
        <v>0</v>
      </c>
      <c r="G13" s="71">
        <v>0</v>
      </c>
      <c r="H13" s="72">
        <v>0</v>
      </c>
      <c r="I13" s="72">
        <v>0</v>
      </c>
      <c r="J13" s="58">
        <f t="shared" si="1"/>
        <v>0</v>
      </c>
      <c r="K13" s="36">
        <f t="shared" si="2"/>
        <v>0</v>
      </c>
      <c r="L13" s="35">
        <v>2</v>
      </c>
      <c r="M13" s="35">
        <v>0</v>
      </c>
      <c r="N13" s="22">
        <v>2</v>
      </c>
    </row>
    <row r="14" spans="1:16" x14ac:dyDescent="0.2">
      <c r="A14" t="s">
        <v>37</v>
      </c>
      <c r="B14" t="s">
        <v>38</v>
      </c>
      <c r="C14" s="27">
        <v>0</v>
      </c>
      <c r="D14" s="3">
        <v>0</v>
      </c>
      <c r="E14" s="7">
        <f t="shared" si="3"/>
        <v>0</v>
      </c>
      <c r="F14" s="3">
        <v>0</v>
      </c>
      <c r="G14" s="71">
        <v>0</v>
      </c>
      <c r="H14" s="72">
        <v>0</v>
      </c>
      <c r="I14" s="72">
        <v>0</v>
      </c>
      <c r="J14" s="58">
        <f t="shared" si="1"/>
        <v>0</v>
      </c>
      <c r="K14" s="36">
        <f t="shared" si="2"/>
        <v>2</v>
      </c>
      <c r="L14" s="35">
        <v>0</v>
      </c>
      <c r="M14" s="35">
        <v>0</v>
      </c>
      <c r="N14" s="22">
        <v>2</v>
      </c>
    </row>
    <row r="15" spans="1:16" x14ac:dyDescent="0.2">
      <c r="A15" t="s">
        <v>39</v>
      </c>
      <c r="B15" s="6" t="s">
        <v>9</v>
      </c>
      <c r="C15" s="27">
        <v>0</v>
      </c>
      <c r="D15" s="3">
        <v>0</v>
      </c>
      <c r="E15" s="7">
        <f t="shared" si="3"/>
        <v>0</v>
      </c>
      <c r="F15" s="3">
        <v>0</v>
      </c>
      <c r="G15" s="71">
        <v>0</v>
      </c>
      <c r="H15" s="72">
        <v>0</v>
      </c>
      <c r="I15" s="72">
        <v>0</v>
      </c>
      <c r="J15" s="58">
        <f t="shared" si="1"/>
        <v>0</v>
      </c>
      <c r="K15" s="36">
        <f t="shared" si="2"/>
        <v>7</v>
      </c>
      <c r="L15" s="35">
        <v>12</v>
      </c>
      <c r="M15" s="35">
        <v>0</v>
      </c>
      <c r="N15" s="22">
        <v>19</v>
      </c>
    </row>
    <row r="16" spans="1:16" x14ac:dyDescent="0.2">
      <c r="A16" t="s">
        <v>40</v>
      </c>
      <c r="B16" s="6" t="s">
        <v>12</v>
      </c>
      <c r="C16" s="27">
        <v>0</v>
      </c>
      <c r="D16" s="3">
        <v>0</v>
      </c>
      <c r="E16" s="7">
        <f t="shared" si="3"/>
        <v>0</v>
      </c>
      <c r="F16" s="3">
        <v>0</v>
      </c>
      <c r="G16" s="71">
        <v>0</v>
      </c>
      <c r="H16" s="72">
        <v>0</v>
      </c>
      <c r="I16" s="72">
        <v>0</v>
      </c>
      <c r="J16" s="58">
        <f t="shared" si="1"/>
        <v>0</v>
      </c>
      <c r="K16" s="36">
        <f t="shared" si="2"/>
        <v>7</v>
      </c>
      <c r="L16" s="35">
        <v>2</v>
      </c>
      <c r="M16" s="35">
        <v>0</v>
      </c>
      <c r="N16" s="22">
        <v>9</v>
      </c>
    </row>
    <row r="17" spans="1:14" x14ac:dyDescent="0.2">
      <c r="A17" t="s">
        <v>41</v>
      </c>
      <c r="B17" t="s">
        <v>42</v>
      </c>
      <c r="C17" s="27">
        <v>0</v>
      </c>
      <c r="D17" s="3">
        <v>0</v>
      </c>
      <c r="E17" s="7">
        <f t="shared" si="3"/>
        <v>0</v>
      </c>
      <c r="F17" s="3">
        <v>0</v>
      </c>
      <c r="G17" s="71">
        <v>0</v>
      </c>
      <c r="H17" s="72">
        <v>0</v>
      </c>
      <c r="I17" s="72">
        <v>0</v>
      </c>
      <c r="J17" s="58">
        <f t="shared" si="1"/>
        <v>0</v>
      </c>
      <c r="K17" s="36">
        <f t="shared" si="2"/>
        <v>3</v>
      </c>
      <c r="L17" s="35">
        <v>2</v>
      </c>
      <c r="M17" s="35">
        <v>0</v>
      </c>
      <c r="N17" s="22">
        <v>5</v>
      </c>
    </row>
    <row r="18" spans="1:14" x14ac:dyDescent="0.2">
      <c r="A18" t="s">
        <v>43</v>
      </c>
      <c r="B18" t="s">
        <v>44</v>
      </c>
      <c r="C18" s="27">
        <v>0</v>
      </c>
      <c r="D18" s="3">
        <v>0</v>
      </c>
      <c r="E18" s="7">
        <f t="shared" si="3"/>
        <v>0</v>
      </c>
      <c r="F18" s="3">
        <v>0</v>
      </c>
      <c r="G18" s="71">
        <v>505099</v>
      </c>
      <c r="H18" s="72">
        <v>2</v>
      </c>
      <c r="I18" s="72">
        <v>0</v>
      </c>
      <c r="J18" s="58">
        <f t="shared" si="1"/>
        <v>-252549.5</v>
      </c>
      <c r="K18" s="36">
        <f t="shared" si="2"/>
        <v>4</v>
      </c>
      <c r="L18" s="35">
        <v>0</v>
      </c>
      <c r="M18" s="35">
        <v>0</v>
      </c>
      <c r="N18" s="22">
        <v>4</v>
      </c>
    </row>
    <row r="19" spans="1:14" x14ac:dyDescent="0.2">
      <c r="A19" t="s">
        <v>45</v>
      </c>
      <c r="B19" t="s">
        <v>46</v>
      </c>
      <c r="C19" s="27">
        <v>0</v>
      </c>
      <c r="D19" s="3">
        <v>0</v>
      </c>
      <c r="E19" s="7">
        <f t="shared" si="3"/>
        <v>0</v>
      </c>
      <c r="F19" s="3">
        <v>0</v>
      </c>
      <c r="G19" s="71">
        <v>0</v>
      </c>
      <c r="H19" s="72">
        <v>0</v>
      </c>
      <c r="I19" s="72">
        <v>0</v>
      </c>
      <c r="J19" s="58">
        <f t="shared" si="1"/>
        <v>0</v>
      </c>
      <c r="K19" s="36">
        <f t="shared" si="2"/>
        <v>5</v>
      </c>
      <c r="L19" s="35">
        <v>1</v>
      </c>
      <c r="M19" s="35">
        <v>0</v>
      </c>
      <c r="N19" s="22">
        <v>6</v>
      </c>
    </row>
    <row r="20" spans="1:14" x14ac:dyDescent="0.2">
      <c r="A20" t="s">
        <v>47</v>
      </c>
      <c r="B20" t="s">
        <v>48</v>
      </c>
      <c r="C20" s="27">
        <v>0</v>
      </c>
      <c r="D20" s="3">
        <v>0</v>
      </c>
      <c r="E20" s="7">
        <f t="shared" si="3"/>
        <v>0</v>
      </c>
      <c r="F20" s="3">
        <v>0</v>
      </c>
      <c r="G20" s="71">
        <v>816460</v>
      </c>
      <c r="H20" s="72">
        <v>3</v>
      </c>
      <c r="I20" s="72">
        <v>0</v>
      </c>
      <c r="J20" s="58">
        <f t="shared" si="1"/>
        <v>-204115</v>
      </c>
      <c r="K20" s="36">
        <f t="shared" si="2"/>
        <v>6</v>
      </c>
      <c r="L20" s="35">
        <v>1</v>
      </c>
      <c r="M20" s="35">
        <v>0</v>
      </c>
      <c r="N20" s="22">
        <v>7</v>
      </c>
    </row>
    <row r="21" spans="1:14" x14ac:dyDescent="0.2">
      <c r="A21" t="s">
        <v>49</v>
      </c>
      <c r="B21" t="s">
        <v>50</v>
      </c>
      <c r="C21" s="27">
        <v>0</v>
      </c>
      <c r="D21" s="3">
        <v>0</v>
      </c>
      <c r="E21" s="7">
        <f t="shared" si="3"/>
        <v>0</v>
      </c>
      <c r="F21" s="3">
        <v>0</v>
      </c>
      <c r="G21" s="71">
        <v>0</v>
      </c>
      <c r="H21" s="72">
        <v>0</v>
      </c>
      <c r="I21" s="72">
        <v>0</v>
      </c>
      <c r="J21" s="58">
        <f t="shared" si="1"/>
        <v>0</v>
      </c>
      <c r="K21" s="36">
        <f t="shared" si="2"/>
        <v>0</v>
      </c>
      <c r="L21" s="35">
        <v>2</v>
      </c>
      <c r="M21" s="35">
        <v>0</v>
      </c>
      <c r="N21" s="22">
        <v>2</v>
      </c>
    </row>
    <row r="22" spans="1:14" x14ac:dyDescent="0.2">
      <c r="A22" t="s">
        <v>51</v>
      </c>
      <c r="B22" s="6" t="s">
        <v>6</v>
      </c>
      <c r="C22" s="27">
        <v>0</v>
      </c>
      <c r="D22" s="3">
        <v>0</v>
      </c>
      <c r="E22" s="7">
        <f t="shared" si="3"/>
        <v>0</v>
      </c>
      <c r="F22" s="3">
        <v>0</v>
      </c>
      <c r="G22" s="71">
        <v>0</v>
      </c>
      <c r="H22" s="72">
        <v>0</v>
      </c>
      <c r="I22" s="72">
        <v>0</v>
      </c>
      <c r="J22" s="58">
        <f t="shared" si="1"/>
        <v>0</v>
      </c>
      <c r="K22" s="36">
        <f t="shared" si="2"/>
        <v>1</v>
      </c>
      <c r="L22" s="35">
        <v>7</v>
      </c>
      <c r="M22" s="35">
        <v>0</v>
      </c>
      <c r="N22" s="22">
        <v>8</v>
      </c>
    </row>
    <row r="23" spans="1:14" x14ac:dyDescent="0.2">
      <c r="A23" t="s">
        <v>52</v>
      </c>
      <c r="B23" t="s">
        <v>53</v>
      </c>
      <c r="C23" s="27">
        <v>0</v>
      </c>
      <c r="D23" s="3">
        <v>0</v>
      </c>
      <c r="E23" s="7">
        <f t="shared" si="3"/>
        <v>0</v>
      </c>
      <c r="F23" s="3">
        <v>0</v>
      </c>
      <c r="G23" s="71">
        <v>964425</v>
      </c>
      <c r="H23" s="72">
        <v>0</v>
      </c>
      <c r="I23" s="72">
        <v>3</v>
      </c>
      <c r="J23" s="58">
        <f t="shared" si="1"/>
        <v>-137775</v>
      </c>
      <c r="K23" s="36">
        <f t="shared" si="2"/>
        <v>1</v>
      </c>
      <c r="L23" s="35">
        <v>9</v>
      </c>
      <c r="M23" s="35">
        <v>0</v>
      </c>
      <c r="N23" s="22">
        <v>10</v>
      </c>
    </row>
    <row r="24" spans="1:14" x14ac:dyDescent="0.2">
      <c r="A24" t="s">
        <v>54</v>
      </c>
      <c r="B24" s="6" t="s">
        <v>4</v>
      </c>
      <c r="C24" s="27">
        <v>0</v>
      </c>
      <c r="D24" s="3">
        <v>0</v>
      </c>
      <c r="E24" s="7">
        <f t="shared" si="3"/>
        <v>0</v>
      </c>
      <c r="F24" s="3">
        <v>0</v>
      </c>
      <c r="G24" s="71">
        <v>0</v>
      </c>
      <c r="H24" s="72">
        <v>0</v>
      </c>
      <c r="I24" s="72">
        <v>0</v>
      </c>
      <c r="J24" s="58">
        <f t="shared" si="1"/>
        <v>0</v>
      </c>
      <c r="K24" s="36">
        <f t="shared" si="2"/>
        <v>10</v>
      </c>
      <c r="L24" s="35">
        <v>5</v>
      </c>
      <c r="M24" s="35">
        <v>0</v>
      </c>
      <c r="N24" s="22">
        <v>15</v>
      </c>
    </row>
    <row r="25" spans="1:14" x14ac:dyDescent="0.2">
      <c r="A25" t="s">
        <v>55</v>
      </c>
      <c r="B25" t="s">
        <v>56</v>
      </c>
      <c r="C25" s="27">
        <v>0</v>
      </c>
      <c r="D25" s="3">
        <v>0</v>
      </c>
      <c r="E25" s="7">
        <f t="shared" si="3"/>
        <v>0</v>
      </c>
      <c r="F25" s="3">
        <v>0</v>
      </c>
      <c r="G25" s="71">
        <v>0</v>
      </c>
      <c r="H25" s="72">
        <v>0</v>
      </c>
      <c r="I25" s="72">
        <v>0</v>
      </c>
      <c r="J25" s="58">
        <f t="shared" si="1"/>
        <v>0</v>
      </c>
      <c r="K25" s="36">
        <f t="shared" si="2"/>
        <v>3</v>
      </c>
      <c r="L25" s="35">
        <v>5</v>
      </c>
      <c r="M25" s="35">
        <v>0</v>
      </c>
      <c r="N25" s="22">
        <v>8</v>
      </c>
    </row>
    <row r="26" spans="1:14" x14ac:dyDescent="0.2">
      <c r="A26" t="s">
        <v>57</v>
      </c>
      <c r="B26" t="s">
        <v>58</v>
      </c>
      <c r="C26" s="27">
        <v>0</v>
      </c>
      <c r="D26" s="3">
        <v>0</v>
      </c>
      <c r="E26" s="7">
        <f t="shared" si="3"/>
        <v>0</v>
      </c>
      <c r="F26" s="3">
        <v>0</v>
      </c>
      <c r="G26" s="71">
        <v>293322</v>
      </c>
      <c r="H26" s="72">
        <v>1</v>
      </c>
      <c r="I26" s="72">
        <v>0</v>
      </c>
      <c r="J26" s="58">
        <f t="shared" si="1"/>
        <v>-97774</v>
      </c>
      <c r="K26" s="36">
        <f t="shared" si="2"/>
        <v>3</v>
      </c>
      <c r="L26" s="35">
        <v>1</v>
      </c>
      <c r="M26" s="35">
        <v>0</v>
      </c>
      <c r="N26" s="22">
        <v>4</v>
      </c>
    </row>
    <row r="27" spans="1:14" x14ac:dyDescent="0.2">
      <c r="A27" t="s">
        <v>59</v>
      </c>
      <c r="B27" t="s">
        <v>60</v>
      </c>
      <c r="C27" s="27">
        <v>0</v>
      </c>
      <c r="D27" s="3">
        <v>0</v>
      </c>
      <c r="E27" s="7">
        <f t="shared" si="3"/>
        <v>0</v>
      </c>
      <c r="F27" s="3">
        <v>0</v>
      </c>
      <c r="G27" s="71">
        <v>0</v>
      </c>
      <c r="H27" s="72">
        <v>0</v>
      </c>
      <c r="I27" s="72">
        <v>0</v>
      </c>
      <c r="J27" s="58">
        <f t="shared" si="1"/>
        <v>0</v>
      </c>
      <c r="K27" s="36">
        <f t="shared" si="2"/>
        <v>7</v>
      </c>
      <c r="L27" s="35">
        <v>2</v>
      </c>
      <c r="M27" s="35">
        <v>0</v>
      </c>
      <c r="N27" s="22">
        <v>9</v>
      </c>
    </row>
    <row r="28" spans="1:14" x14ac:dyDescent="0.2">
      <c r="A28" t="s">
        <v>61</v>
      </c>
      <c r="B28" t="s">
        <v>62</v>
      </c>
      <c r="C28" s="27">
        <v>0</v>
      </c>
      <c r="D28" s="3">
        <v>0</v>
      </c>
      <c r="E28" s="7">
        <f t="shared" si="3"/>
        <v>0</v>
      </c>
      <c r="F28" s="3">
        <v>0</v>
      </c>
      <c r="G28" s="71">
        <v>0</v>
      </c>
      <c r="H28" s="72">
        <v>0</v>
      </c>
      <c r="I28" s="72">
        <v>0</v>
      </c>
      <c r="J28" s="58">
        <f t="shared" si="1"/>
        <v>0</v>
      </c>
      <c r="K28" s="36">
        <f t="shared" si="2"/>
        <v>1</v>
      </c>
      <c r="L28" s="35">
        <v>0</v>
      </c>
      <c r="M28" s="35">
        <v>0</v>
      </c>
      <c r="N28" s="22">
        <v>1</v>
      </c>
    </row>
    <row r="29" spans="1:14" x14ac:dyDescent="0.2">
      <c r="A29" t="s">
        <v>63</v>
      </c>
      <c r="B29" t="s">
        <v>64</v>
      </c>
      <c r="C29" s="27">
        <v>0</v>
      </c>
      <c r="D29" s="3">
        <v>0</v>
      </c>
      <c r="E29" s="7">
        <f t="shared" si="3"/>
        <v>0</v>
      </c>
      <c r="F29" s="3">
        <v>0</v>
      </c>
      <c r="G29" s="71">
        <v>0</v>
      </c>
      <c r="H29" s="72">
        <v>0</v>
      </c>
      <c r="I29" s="72">
        <v>0</v>
      </c>
      <c r="J29" s="58">
        <f t="shared" si="1"/>
        <v>0</v>
      </c>
      <c r="K29" s="36">
        <f t="shared" si="2"/>
        <v>3</v>
      </c>
      <c r="L29" s="35">
        <v>0</v>
      </c>
      <c r="M29" s="35">
        <v>0</v>
      </c>
      <c r="N29" s="22">
        <v>3</v>
      </c>
    </row>
    <row r="30" spans="1:14" x14ac:dyDescent="0.2">
      <c r="A30" t="s">
        <v>65</v>
      </c>
      <c r="B30" t="s">
        <v>66</v>
      </c>
      <c r="C30" s="27">
        <v>0</v>
      </c>
      <c r="D30" s="3">
        <v>0</v>
      </c>
      <c r="E30" s="7">
        <f t="shared" si="3"/>
        <v>0</v>
      </c>
      <c r="F30" s="3">
        <v>0</v>
      </c>
      <c r="G30" s="71">
        <v>0</v>
      </c>
      <c r="H30" s="72">
        <v>0</v>
      </c>
      <c r="I30" s="72">
        <v>0</v>
      </c>
      <c r="J30" s="58">
        <f t="shared" si="1"/>
        <v>0</v>
      </c>
      <c r="K30" s="36">
        <f t="shared" si="2"/>
        <v>1</v>
      </c>
      <c r="L30" s="35">
        <v>2</v>
      </c>
      <c r="M30" s="35">
        <v>0</v>
      </c>
      <c r="N30" s="22">
        <v>3</v>
      </c>
    </row>
    <row r="31" spans="1:14" x14ac:dyDescent="0.2">
      <c r="A31" t="s">
        <v>67</v>
      </c>
      <c r="B31" t="s">
        <v>68</v>
      </c>
      <c r="C31" s="27">
        <v>0</v>
      </c>
      <c r="D31" s="3">
        <v>0</v>
      </c>
      <c r="E31" s="7">
        <f t="shared" si="3"/>
        <v>0</v>
      </c>
      <c r="F31" s="3">
        <v>0</v>
      </c>
      <c r="G31" s="71">
        <v>0</v>
      </c>
      <c r="H31" s="72">
        <v>0</v>
      </c>
      <c r="I31" s="72">
        <v>0</v>
      </c>
      <c r="J31" s="58">
        <f t="shared" si="1"/>
        <v>0</v>
      </c>
      <c r="K31" s="36">
        <f t="shared" si="2"/>
        <v>0</v>
      </c>
      <c r="L31" s="35">
        <v>2</v>
      </c>
      <c r="M31" s="35">
        <v>0</v>
      </c>
      <c r="N31" s="22">
        <v>2</v>
      </c>
    </row>
    <row r="32" spans="1:14" x14ac:dyDescent="0.2">
      <c r="A32" t="s">
        <v>69</v>
      </c>
      <c r="B32" t="s">
        <v>70</v>
      </c>
      <c r="C32" s="27">
        <v>0</v>
      </c>
      <c r="D32" s="3">
        <v>0</v>
      </c>
      <c r="E32" s="7">
        <f t="shared" si="3"/>
        <v>0</v>
      </c>
      <c r="F32" s="3">
        <v>0</v>
      </c>
      <c r="G32" s="71">
        <v>0</v>
      </c>
      <c r="H32" s="72">
        <v>0</v>
      </c>
      <c r="I32" s="72">
        <v>0</v>
      </c>
      <c r="J32" s="58">
        <f t="shared" si="1"/>
        <v>0</v>
      </c>
      <c r="K32" s="36">
        <f t="shared" si="2"/>
        <v>7</v>
      </c>
      <c r="L32" s="35">
        <v>6</v>
      </c>
      <c r="M32" s="37">
        <v>0</v>
      </c>
      <c r="N32" s="22">
        <v>13</v>
      </c>
    </row>
    <row r="33" spans="1:14" x14ac:dyDescent="0.2">
      <c r="A33" t="s">
        <v>71</v>
      </c>
      <c r="B33" t="s">
        <v>72</v>
      </c>
      <c r="C33" s="27">
        <v>0</v>
      </c>
      <c r="D33" s="3">
        <v>0</v>
      </c>
      <c r="E33" s="7">
        <f t="shared" si="3"/>
        <v>0</v>
      </c>
      <c r="F33" s="3">
        <v>0</v>
      </c>
      <c r="G33" s="71">
        <v>0</v>
      </c>
      <c r="H33" s="72">
        <v>0</v>
      </c>
      <c r="I33" s="72">
        <v>0</v>
      </c>
      <c r="J33" s="58">
        <f t="shared" si="1"/>
        <v>0</v>
      </c>
      <c r="K33" s="36">
        <f t="shared" si="2"/>
        <v>1</v>
      </c>
      <c r="L33" s="35">
        <v>2</v>
      </c>
      <c r="M33" s="35">
        <v>0</v>
      </c>
      <c r="N33" s="22">
        <v>3</v>
      </c>
    </row>
    <row r="34" spans="1:14" x14ac:dyDescent="0.2">
      <c r="A34" t="s">
        <v>73</v>
      </c>
      <c r="B34" t="s">
        <v>74</v>
      </c>
      <c r="C34" s="27">
        <v>0</v>
      </c>
      <c r="D34" s="3">
        <v>0</v>
      </c>
      <c r="E34" s="7">
        <f t="shared" si="3"/>
        <v>0</v>
      </c>
      <c r="F34" s="3">
        <v>0</v>
      </c>
      <c r="G34" s="71">
        <v>178825</v>
      </c>
      <c r="H34" s="72">
        <v>0</v>
      </c>
      <c r="I34" s="72">
        <v>1</v>
      </c>
      <c r="J34" s="58">
        <f t="shared" si="1"/>
        <v>-6386.6071428571431</v>
      </c>
      <c r="K34" s="36">
        <f t="shared" si="2"/>
        <v>8</v>
      </c>
      <c r="L34" s="35">
        <v>21</v>
      </c>
      <c r="M34" s="35">
        <v>0</v>
      </c>
      <c r="N34" s="22">
        <v>29</v>
      </c>
    </row>
    <row r="35" spans="1:14" x14ac:dyDescent="0.2">
      <c r="A35" t="s">
        <v>75</v>
      </c>
      <c r="B35" s="6" t="s">
        <v>2</v>
      </c>
      <c r="C35" s="27">
        <v>0</v>
      </c>
      <c r="D35" s="3">
        <v>0</v>
      </c>
      <c r="E35" s="7">
        <f t="shared" si="3"/>
        <v>0</v>
      </c>
      <c r="F35" s="3">
        <v>0</v>
      </c>
      <c r="G35" s="71">
        <v>0</v>
      </c>
      <c r="H35" s="72">
        <v>0</v>
      </c>
      <c r="I35" s="72">
        <v>0</v>
      </c>
      <c r="J35" s="58">
        <f t="shared" ref="J35:J52" si="4">(F35-G35)/(N35-SUM(H35:I35))</f>
        <v>0</v>
      </c>
      <c r="K35" s="36">
        <f t="shared" si="2"/>
        <v>9</v>
      </c>
      <c r="L35" s="35">
        <v>4</v>
      </c>
      <c r="M35" s="37">
        <v>0</v>
      </c>
      <c r="N35" s="22">
        <v>13</v>
      </c>
    </row>
    <row r="36" spans="1:14" x14ac:dyDescent="0.2">
      <c r="A36" t="s">
        <v>76</v>
      </c>
      <c r="B36" t="s">
        <v>77</v>
      </c>
      <c r="C36" s="27">
        <v>0</v>
      </c>
      <c r="D36" s="3">
        <v>0</v>
      </c>
      <c r="E36" s="7">
        <f t="shared" si="3"/>
        <v>0</v>
      </c>
      <c r="F36" s="3">
        <v>0</v>
      </c>
      <c r="G36" s="71">
        <v>0</v>
      </c>
      <c r="H36" s="72">
        <v>0</v>
      </c>
      <c r="I36" s="72">
        <v>0</v>
      </c>
      <c r="J36" s="58">
        <f t="shared" si="4"/>
        <v>0</v>
      </c>
      <c r="K36" s="36">
        <f t="shared" si="2"/>
        <v>1</v>
      </c>
      <c r="L36" s="35">
        <v>0</v>
      </c>
      <c r="M36" s="35">
        <v>0</v>
      </c>
      <c r="N36" s="22">
        <v>1</v>
      </c>
    </row>
    <row r="37" spans="1:14" x14ac:dyDescent="0.2">
      <c r="A37" t="s">
        <v>78</v>
      </c>
      <c r="B37" s="6" t="s">
        <v>8</v>
      </c>
      <c r="C37" s="27">
        <v>0</v>
      </c>
      <c r="D37" s="3">
        <v>0</v>
      </c>
      <c r="E37" s="7">
        <f t="shared" si="3"/>
        <v>0</v>
      </c>
      <c r="F37" s="3">
        <v>0</v>
      </c>
      <c r="G37" s="71">
        <v>506675</v>
      </c>
      <c r="H37" s="72">
        <v>1</v>
      </c>
      <c r="I37" s="72">
        <v>1</v>
      </c>
      <c r="J37" s="58">
        <f t="shared" si="4"/>
        <v>-31667.1875</v>
      </c>
      <c r="K37" s="36">
        <f t="shared" si="2"/>
        <v>14</v>
      </c>
      <c r="L37" s="35">
        <v>4</v>
      </c>
      <c r="M37" s="35">
        <v>0</v>
      </c>
      <c r="N37" s="22">
        <v>18</v>
      </c>
    </row>
    <row r="38" spans="1:14" x14ac:dyDescent="0.2">
      <c r="A38" t="s">
        <v>79</v>
      </c>
      <c r="B38" t="s">
        <v>80</v>
      </c>
      <c r="C38" s="27">
        <v>0</v>
      </c>
      <c r="D38" s="3">
        <v>0</v>
      </c>
      <c r="E38" s="7">
        <f t="shared" si="3"/>
        <v>0</v>
      </c>
      <c r="F38" s="3">
        <v>0</v>
      </c>
      <c r="G38" s="71">
        <v>0</v>
      </c>
      <c r="H38" s="72">
        <v>0</v>
      </c>
      <c r="I38" s="72">
        <v>0</v>
      </c>
      <c r="J38" s="58">
        <f t="shared" si="4"/>
        <v>0</v>
      </c>
      <c r="K38" s="36">
        <f t="shared" si="2"/>
        <v>5</v>
      </c>
      <c r="L38" s="35">
        <v>0</v>
      </c>
      <c r="M38" s="35">
        <v>0</v>
      </c>
      <c r="N38" s="22">
        <v>5</v>
      </c>
    </row>
    <row r="39" spans="1:14" x14ac:dyDescent="0.2">
      <c r="A39" t="s">
        <v>81</v>
      </c>
      <c r="B39" t="s">
        <v>82</v>
      </c>
      <c r="C39" s="27">
        <v>0</v>
      </c>
      <c r="D39" s="3">
        <v>0</v>
      </c>
      <c r="E39" s="7">
        <f t="shared" si="3"/>
        <v>0</v>
      </c>
      <c r="F39" s="3">
        <v>0</v>
      </c>
      <c r="G39" s="71">
        <v>692343</v>
      </c>
      <c r="H39" s="72">
        <v>1</v>
      </c>
      <c r="I39" s="72">
        <v>1</v>
      </c>
      <c r="J39" s="58">
        <f t="shared" si="4"/>
        <v>-230781</v>
      </c>
      <c r="K39" s="36">
        <f t="shared" si="2"/>
        <v>1</v>
      </c>
      <c r="L39" s="35">
        <v>4</v>
      </c>
      <c r="M39" s="35">
        <v>0</v>
      </c>
      <c r="N39" s="22">
        <v>5</v>
      </c>
    </row>
    <row r="40" spans="1:14" x14ac:dyDescent="0.2">
      <c r="A40" t="s">
        <v>83</v>
      </c>
      <c r="B40" s="6" t="s">
        <v>1</v>
      </c>
      <c r="C40" s="27">
        <v>0</v>
      </c>
      <c r="D40" s="3">
        <v>0</v>
      </c>
      <c r="E40" s="7">
        <f t="shared" si="3"/>
        <v>0</v>
      </c>
      <c r="F40" s="3">
        <v>0</v>
      </c>
      <c r="G40" s="71">
        <v>0</v>
      </c>
      <c r="H40" s="72">
        <v>0</v>
      </c>
      <c r="I40" s="72">
        <v>0</v>
      </c>
      <c r="J40" s="58">
        <f t="shared" si="4"/>
        <v>0</v>
      </c>
      <c r="K40" s="36">
        <f t="shared" si="2"/>
        <v>14</v>
      </c>
      <c r="L40" s="35">
        <v>5</v>
      </c>
      <c r="M40" s="35">
        <v>0</v>
      </c>
      <c r="N40" s="22">
        <v>19</v>
      </c>
    </row>
    <row r="41" spans="1:14" x14ac:dyDescent="0.2">
      <c r="A41" t="s">
        <v>84</v>
      </c>
      <c r="B41" t="s">
        <v>85</v>
      </c>
      <c r="C41" s="27">
        <v>0</v>
      </c>
      <c r="D41" s="3">
        <v>0</v>
      </c>
      <c r="E41" s="7">
        <f t="shared" si="3"/>
        <v>0</v>
      </c>
      <c r="F41" s="3">
        <v>0</v>
      </c>
      <c r="G41" s="71">
        <v>0</v>
      </c>
      <c r="H41" s="72">
        <v>0</v>
      </c>
      <c r="I41" s="72">
        <v>0</v>
      </c>
      <c r="J41" s="58">
        <f t="shared" si="4"/>
        <v>0</v>
      </c>
      <c r="K41" s="36">
        <f t="shared" si="2"/>
        <v>0</v>
      </c>
      <c r="L41" s="35">
        <v>2</v>
      </c>
      <c r="M41" s="35">
        <v>0</v>
      </c>
      <c r="N41" s="22">
        <v>2</v>
      </c>
    </row>
    <row r="42" spans="1:14" x14ac:dyDescent="0.2">
      <c r="A42" t="s">
        <v>86</v>
      </c>
      <c r="B42" t="s">
        <v>87</v>
      </c>
      <c r="C42" s="27">
        <v>0</v>
      </c>
      <c r="D42" s="3">
        <v>0</v>
      </c>
      <c r="E42" s="7">
        <f t="shared" si="3"/>
        <v>0</v>
      </c>
      <c r="F42" s="3">
        <v>0</v>
      </c>
      <c r="G42" s="71">
        <v>437333</v>
      </c>
      <c r="H42" s="72">
        <v>1</v>
      </c>
      <c r="I42" s="72">
        <v>1</v>
      </c>
      <c r="J42" s="58">
        <f t="shared" si="4"/>
        <v>-109333.25</v>
      </c>
      <c r="K42" s="36">
        <f t="shared" si="2"/>
        <v>5</v>
      </c>
      <c r="L42" s="35">
        <v>1</v>
      </c>
      <c r="M42" s="35">
        <v>0</v>
      </c>
      <c r="N42" s="22">
        <v>6</v>
      </c>
    </row>
    <row r="43" spans="1:14" x14ac:dyDescent="0.2">
      <c r="A43" t="s">
        <v>88</v>
      </c>
      <c r="B43" t="s">
        <v>89</v>
      </c>
      <c r="C43" s="27">
        <v>0</v>
      </c>
      <c r="D43" s="3">
        <v>0</v>
      </c>
      <c r="E43" s="7">
        <f t="shared" si="3"/>
        <v>0</v>
      </c>
      <c r="F43" s="3">
        <v>0</v>
      </c>
      <c r="G43" s="71">
        <v>0</v>
      </c>
      <c r="H43" s="72">
        <v>0</v>
      </c>
      <c r="I43" s="72">
        <v>0</v>
      </c>
      <c r="J43" s="58">
        <f t="shared" si="4"/>
        <v>0</v>
      </c>
      <c r="K43" s="36">
        <f t="shared" si="2"/>
        <v>1</v>
      </c>
      <c r="L43" s="35">
        <v>0</v>
      </c>
      <c r="M43" s="35">
        <v>0</v>
      </c>
      <c r="N43" s="22">
        <v>1</v>
      </c>
    </row>
    <row r="44" spans="1:14" x14ac:dyDescent="0.2">
      <c r="A44" t="s">
        <v>90</v>
      </c>
      <c r="B44" t="s">
        <v>91</v>
      </c>
      <c r="C44" s="27">
        <v>0</v>
      </c>
      <c r="D44" s="3">
        <v>0</v>
      </c>
      <c r="E44" s="7">
        <f t="shared" si="3"/>
        <v>0</v>
      </c>
      <c r="F44" s="3">
        <v>0</v>
      </c>
      <c r="G44" s="71">
        <v>241241</v>
      </c>
      <c r="H44" s="72">
        <v>1</v>
      </c>
      <c r="I44" s="72">
        <v>0</v>
      </c>
      <c r="J44" s="58">
        <f t="shared" si="4"/>
        <v>-30155.125</v>
      </c>
      <c r="K44" s="36">
        <f t="shared" si="2"/>
        <v>7</v>
      </c>
      <c r="L44" s="35">
        <v>2</v>
      </c>
      <c r="M44" s="35">
        <v>0</v>
      </c>
      <c r="N44" s="22">
        <v>9</v>
      </c>
    </row>
    <row r="45" spans="1:14" x14ac:dyDescent="0.2">
      <c r="A45" t="s">
        <v>92</v>
      </c>
      <c r="B45" s="6" t="s">
        <v>5</v>
      </c>
      <c r="C45" s="27">
        <v>0</v>
      </c>
      <c r="D45" s="3">
        <v>0</v>
      </c>
      <c r="E45" s="7">
        <f t="shared" si="3"/>
        <v>0</v>
      </c>
      <c r="F45" s="3">
        <v>0</v>
      </c>
      <c r="G45" s="71">
        <v>860504</v>
      </c>
      <c r="H45" s="72">
        <v>4</v>
      </c>
      <c r="I45" s="72">
        <v>1</v>
      </c>
      <c r="J45" s="58">
        <f t="shared" si="4"/>
        <v>-31870.518518518518</v>
      </c>
      <c r="K45" s="36">
        <f t="shared" si="2"/>
        <v>20</v>
      </c>
      <c r="L45" s="35">
        <v>12</v>
      </c>
      <c r="M45" s="35">
        <v>0</v>
      </c>
      <c r="N45" s="22">
        <v>32</v>
      </c>
    </row>
    <row r="46" spans="1:14" x14ac:dyDescent="0.2">
      <c r="A46" t="s">
        <v>93</v>
      </c>
      <c r="B46" t="s">
        <v>94</v>
      </c>
      <c r="C46" s="27">
        <v>0</v>
      </c>
      <c r="D46" s="3">
        <v>0</v>
      </c>
      <c r="E46" s="7">
        <f t="shared" si="3"/>
        <v>0</v>
      </c>
      <c r="F46" s="3">
        <v>0</v>
      </c>
      <c r="G46" s="71">
        <v>0</v>
      </c>
      <c r="H46" s="72">
        <v>0</v>
      </c>
      <c r="I46" s="72">
        <v>0</v>
      </c>
      <c r="J46" s="58">
        <f t="shared" si="4"/>
        <v>0</v>
      </c>
      <c r="K46" s="36">
        <f t="shared" si="2"/>
        <v>2</v>
      </c>
      <c r="L46" s="35">
        <v>1</v>
      </c>
      <c r="M46" s="35">
        <v>0</v>
      </c>
      <c r="N46" s="22">
        <v>3</v>
      </c>
    </row>
    <row r="47" spans="1:14" x14ac:dyDescent="0.2">
      <c r="A47" t="s">
        <v>95</v>
      </c>
      <c r="B47" t="s">
        <v>96</v>
      </c>
      <c r="C47" s="27">
        <v>0</v>
      </c>
      <c r="D47" s="3">
        <v>0</v>
      </c>
      <c r="E47" s="7">
        <f t="shared" si="3"/>
        <v>0</v>
      </c>
      <c r="F47" s="3">
        <v>0</v>
      </c>
      <c r="G47" s="71">
        <v>0</v>
      </c>
      <c r="H47" s="72">
        <v>0</v>
      </c>
      <c r="I47" s="72">
        <v>0</v>
      </c>
      <c r="J47" s="58">
        <f t="shared" si="4"/>
        <v>0</v>
      </c>
      <c r="K47" s="36">
        <f t="shared" si="2"/>
        <v>0</v>
      </c>
      <c r="L47" s="35">
        <v>1</v>
      </c>
      <c r="M47" s="35">
        <v>0</v>
      </c>
      <c r="N47" s="22">
        <v>1</v>
      </c>
    </row>
    <row r="48" spans="1:14" x14ac:dyDescent="0.2">
      <c r="A48" t="s">
        <v>97</v>
      </c>
      <c r="B48" s="6" t="s">
        <v>7</v>
      </c>
      <c r="C48" s="27">
        <v>0</v>
      </c>
      <c r="D48" s="3">
        <v>0</v>
      </c>
      <c r="E48" s="7">
        <f t="shared" si="3"/>
        <v>0</v>
      </c>
      <c r="F48" s="3">
        <v>0</v>
      </c>
      <c r="G48" s="71">
        <v>0</v>
      </c>
      <c r="H48" s="72">
        <v>0</v>
      </c>
      <c r="I48" s="72">
        <v>0</v>
      </c>
      <c r="J48" s="58">
        <f t="shared" si="4"/>
        <v>0</v>
      </c>
      <c r="K48" s="36">
        <f t="shared" si="2"/>
        <v>8</v>
      </c>
      <c r="L48" s="35">
        <v>3</v>
      </c>
      <c r="M48" s="37">
        <v>0</v>
      </c>
      <c r="N48" s="22">
        <v>11</v>
      </c>
    </row>
    <row r="49" spans="1:15" x14ac:dyDescent="0.2">
      <c r="A49" t="s">
        <v>98</v>
      </c>
      <c r="B49" t="s">
        <v>99</v>
      </c>
      <c r="C49" s="27">
        <v>0</v>
      </c>
      <c r="D49" s="3">
        <v>0</v>
      </c>
      <c r="E49" s="7">
        <f t="shared" si="3"/>
        <v>0</v>
      </c>
      <c r="F49" s="3">
        <v>0</v>
      </c>
      <c r="G49" s="71">
        <v>0</v>
      </c>
      <c r="H49" s="72">
        <v>0</v>
      </c>
      <c r="I49" s="72">
        <v>0</v>
      </c>
      <c r="J49" s="58">
        <f t="shared" si="4"/>
        <v>0</v>
      </c>
      <c r="K49" s="36">
        <f t="shared" si="2"/>
        <v>3</v>
      </c>
      <c r="L49" s="35">
        <v>6</v>
      </c>
      <c r="M49" s="35">
        <v>0</v>
      </c>
      <c r="N49" s="22">
        <v>9</v>
      </c>
    </row>
    <row r="50" spans="1:15" x14ac:dyDescent="0.2">
      <c r="A50" t="s">
        <v>100</v>
      </c>
      <c r="B50" t="s">
        <v>101</v>
      </c>
      <c r="C50" s="27">
        <v>0</v>
      </c>
      <c r="D50" s="3">
        <v>0</v>
      </c>
      <c r="E50" s="7">
        <f t="shared" si="3"/>
        <v>0</v>
      </c>
      <c r="F50" s="3">
        <v>0</v>
      </c>
      <c r="G50" s="71">
        <v>0</v>
      </c>
      <c r="H50" s="72">
        <v>0</v>
      </c>
      <c r="I50" s="72">
        <v>0</v>
      </c>
      <c r="J50" s="58">
        <f t="shared" si="4"/>
        <v>0</v>
      </c>
      <c r="K50" s="36">
        <f t="shared" si="2"/>
        <v>2</v>
      </c>
      <c r="L50" s="35">
        <v>1</v>
      </c>
      <c r="M50" s="35">
        <v>0</v>
      </c>
      <c r="N50" s="22">
        <v>3</v>
      </c>
    </row>
    <row r="51" spans="1:15" x14ac:dyDescent="0.2">
      <c r="A51" t="s">
        <v>102</v>
      </c>
      <c r="B51" s="6" t="s">
        <v>11</v>
      </c>
      <c r="C51" s="27">
        <v>0</v>
      </c>
      <c r="D51" s="3">
        <v>0</v>
      </c>
      <c r="E51" s="7">
        <f t="shared" si="3"/>
        <v>0</v>
      </c>
      <c r="F51" s="3">
        <v>0</v>
      </c>
      <c r="G51" s="71">
        <v>0</v>
      </c>
      <c r="H51" s="72">
        <v>0</v>
      </c>
      <c r="I51" s="72">
        <v>0</v>
      </c>
      <c r="J51" s="58">
        <f t="shared" si="4"/>
        <v>0</v>
      </c>
      <c r="K51" s="36">
        <f t="shared" si="2"/>
        <v>5</v>
      </c>
      <c r="L51" s="35">
        <v>3</v>
      </c>
      <c r="M51" s="35">
        <v>0</v>
      </c>
      <c r="N51" s="22">
        <v>8</v>
      </c>
    </row>
    <row r="52" spans="1:15" x14ac:dyDescent="0.2">
      <c r="A52" t="s">
        <v>103</v>
      </c>
      <c r="B52" t="s">
        <v>104</v>
      </c>
      <c r="C52" s="27">
        <v>0</v>
      </c>
      <c r="D52" s="3">
        <v>0</v>
      </c>
      <c r="E52" s="7">
        <f t="shared" si="3"/>
        <v>0</v>
      </c>
      <c r="F52" s="3">
        <v>0</v>
      </c>
      <c r="G52" s="71">
        <v>0</v>
      </c>
      <c r="H52" s="72">
        <v>0</v>
      </c>
      <c r="I52" s="72">
        <v>0</v>
      </c>
      <c r="J52" s="58">
        <f t="shared" si="4"/>
        <v>0</v>
      </c>
      <c r="K52" s="36">
        <f t="shared" si="2"/>
        <v>1</v>
      </c>
      <c r="L52" s="35">
        <v>0</v>
      </c>
      <c r="M52" s="35">
        <v>0</v>
      </c>
      <c r="N52" s="22">
        <v>1</v>
      </c>
    </row>
    <row r="53" spans="1:15" x14ac:dyDescent="0.2">
      <c r="E53" s="7"/>
    </row>
    <row r="54" spans="1:15" s="13" customFormat="1" x14ac:dyDescent="0.2">
      <c r="A54" s="8" t="s">
        <v>13</v>
      </c>
      <c r="B54" s="8"/>
      <c r="C54" s="30">
        <f>SUM(C3:C52)</f>
        <v>0</v>
      </c>
      <c r="D54" s="9">
        <f t="shared" ref="D54:F54" si="5">SUM(D3:D52)</f>
        <v>0</v>
      </c>
      <c r="E54" s="9">
        <f t="shared" si="5"/>
        <v>0</v>
      </c>
      <c r="F54" s="9">
        <f t="shared" si="5"/>
        <v>0</v>
      </c>
      <c r="G54" s="30">
        <f>SUM(G3:G52)</f>
        <v>10491398</v>
      </c>
      <c r="H54" s="9">
        <f t="shared" ref="H54:I54" si="6">SUM(H3:H52)</f>
        <v>26</v>
      </c>
      <c r="I54" s="9">
        <f t="shared" si="6"/>
        <v>21</v>
      </c>
      <c r="J54" s="59" t="s">
        <v>15</v>
      </c>
      <c r="K54" s="32">
        <f>SUM(K3:K52)</f>
        <v>234</v>
      </c>
      <c r="L54" s="5">
        <f t="shared" ref="L54:N54" si="7">SUM(L3:L52)</f>
        <v>201</v>
      </c>
      <c r="M54" s="5">
        <f t="shared" si="7"/>
        <v>0</v>
      </c>
      <c r="N54" s="5">
        <f t="shared" si="7"/>
        <v>435</v>
      </c>
      <c r="O54" s="32"/>
    </row>
    <row r="57" spans="1:15" x14ac:dyDescent="0.2">
      <c r="A57" s="73" t="s">
        <v>110</v>
      </c>
      <c r="B57" s="73"/>
      <c r="C57" s="74">
        <v>57622827</v>
      </c>
      <c r="D57" s="75">
        <v>59214910</v>
      </c>
      <c r="E57" s="75"/>
      <c r="F57" s="75">
        <v>122346020</v>
      </c>
      <c r="G57" s="74"/>
      <c r="H57" s="75"/>
      <c r="I57" s="75"/>
      <c r="J57" s="76"/>
      <c r="K57" s="77">
        <v>234</v>
      </c>
      <c r="L57" s="73">
        <v>201</v>
      </c>
      <c r="M57" s="78">
        <v>0</v>
      </c>
      <c r="N57" s="73">
        <v>435</v>
      </c>
      <c r="O57" s="77"/>
    </row>
    <row r="58" spans="1:15" x14ac:dyDescent="0.2">
      <c r="A58" t="s">
        <v>111</v>
      </c>
      <c r="C58" s="27">
        <f>C54-C57</f>
        <v>-57622827</v>
      </c>
      <c r="D58" s="3">
        <f t="shared" ref="D58:F58" si="8">D54-D57</f>
        <v>-59214910</v>
      </c>
      <c r="E58" s="3" t="s">
        <v>15</v>
      </c>
      <c r="F58" s="3">
        <f t="shared" si="8"/>
        <v>-122346020</v>
      </c>
      <c r="K58" s="31">
        <f>K54-K57</f>
        <v>0</v>
      </c>
      <c r="L58">
        <f>L54-L57</f>
        <v>0</v>
      </c>
      <c r="M58" s="35">
        <f>M54-M57</f>
        <v>0</v>
      </c>
      <c r="N58">
        <f>N54-N57</f>
        <v>0</v>
      </c>
    </row>
  </sheetData>
  <sheetProtection sheet="1" objects="1" scenarios="1"/>
  <sortState ref="A5:X54">
    <sortCondition ref="A5:A5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Views>
    <sheetView workbookViewId="0">
      <pane xSplit="2" ySplit="2" topLeftCell="C31" activePane="bottomRight" state="frozen"/>
      <selection pane="topRight" activeCell="C1" sqref="C1"/>
      <selection pane="bottomLeft" activeCell="A3" sqref="A3"/>
      <selection pane="bottomRight" activeCell="D4" sqref="D4:J52"/>
    </sheetView>
  </sheetViews>
  <sheetFormatPr baseColWidth="10" defaultRowHeight="16" x14ac:dyDescent="0.2"/>
  <cols>
    <col min="1" max="1" width="22.1640625" customWidth="1"/>
    <col min="2" max="2" width="5.6640625" bestFit="1" customWidth="1"/>
    <col min="3" max="4" width="10.83203125" style="31"/>
    <col min="6" max="6" width="10.83203125" style="38"/>
    <col min="7" max="7" width="10.83203125" style="3"/>
    <col min="8" max="8" width="10.83203125" style="31"/>
    <col min="11" max="11" width="52.33203125" style="31" bestFit="1" customWidth="1"/>
  </cols>
  <sheetData>
    <row r="1" spans="1:11" x14ac:dyDescent="0.2">
      <c r="A1" s="41"/>
      <c r="B1" s="41" t="s">
        <v>15</v>
      </c>
      <c r="C1" s="42"/>
      <c r="D1" s="52"/>
      <c r="E1" s="51" t="s">
        <v>122</v>
      </c>
      <c r="F1" s="50"/>
      <c r="G1" s="49"/>
      <c r="H1" s="48"/>
      <c r="I1" s="47" t="s">
        <v>121</v>
      </c>
      <c r="J1" s="46"/>
      <c r="K1" s="48"/>
    </row>
    <row r="2" spans="1:11" x14ac:dyDescent="0.2">
      <c r="A2" s="45" t="s">
        <v>0</v>
      </c>
      <c r="B2" s="45" t="s">
        <v>105</v>
      </c>
      <c r="C2" s="42" t="s">
        <v>120</v>
      </c>
      <c r="D2" s="42" t="s">
        <v>119</v>
      </c>
      <c r="E2" s="41" t="s">
        <v>118</v>
      </c>
      <c r="F2" s="44" t="s">
        <v>117</v>
      </c>
      <c r="G2" s="43" t="s">
        <v>116</v>
      </c>
      <c r="H2" s="42" t="s">
        <v>115</v>
      </c>
      <c r="I2" s="41" t="s">
        <v>114</v>
      </c>
      <c r="J2" s="41" t="s">
        <v>113</v>
      </c>
      <c r="K2" s="48" t="s">
        <v>16</v>
      </c>
    </row>
    <row r="3" spans="1:11" s="69" customFormat="1" x14ac:dyDescent="0.2">
      <c r="A3" s="62" t="s">
        <v>17</v>
      </c>
      <c r="B3" s="62" t="s">
        <v>18</v>
      </c>
      <c r="C3" s="63" t="s">
        <v>112</v>
      </c>
      <c r="D3" s="64">
        <v>0</v>
      </c>
      <c r="E3" s="65">
        <v>0</v>
      </c>
      <c r="F3" s="66">
        <f t="shared" ref="F3:F52" si="0">G3-SUM(D3:E3)</f>
        <v>0</v>
      </c>
      <c r="G3" s="65">
        <v>0</v>
      </c>
      <c r="H3" s="67">
        <v>0</v>
      </c>
      <c r="I3" s="68">
        <v>0</v>
      </c>
      <c r="J3" s="68">
        <v>0</v>
      </c>
      <c r="K3" s="34"/>
    </row>
    <row r="4" spans="1:11" s="69" customFormat="1" x14ac:dyDescent="0.2">
      <c r="A4" s="62" t="s">
        <v>19</v>
      </c>
      <c r="B4" s="62" t="s">
        <v>20</v>
      </c>
      <c r="C4" s="63" t="s">
        <v>112</v>
      </c>
      <c r="D4" s="64">
        <v>0</v>
      </c>
      <c r="E4" s="65">
        <v>0</v>
      </c>
      <c r="F4" s="66">
        <f t="shared" si="0"/>
        <v>0</v>
      </c>
      <c r="G4" s="65">
        <v>0</v>
      </c>
      <c r="H4" s="67">
        <v>0</v>
      </c>
      <c r="I4" s="68">
        <v>0</v>
      </c>
      <c r="J4" s="68">
        <v>0</v>
      </c>
      <c r="K4" s="34"/>
    </row>
    <row r="5" spans="1:11" s="69" customFormat="1" x14ac:dyDescent="0.2">
      <c r="A5" s="62" t="s">
        <v>21</v>
      </c>
      <c r="B5" s="62" t="s">
        <v>3</v>
      </c>
      <c r="C5" s="63" t="s">
        <v>112</v>
      </c>
      <c r="D5" s="64">
        <v>0</v>
      </c>
      <c r="E5" s="65">
        <v>0</v>
      </c>
      <c r="F5" s="66">
        <f t="shared" si="0"/>
        <v>0</v>
      </c>
      <c r="G5" s="65">
        <v>0</v>
      </c>
      <c r="H5" s="67">
        <v>0</v>
      </c>
      <c r="I5" s="68">
        <v>0</v>
      </c>
      <c r="J5" s="68">
        <v>0</v>
      </c>
      <c r="K5" s="34"/>
    </row>
    <row r="6" spans="1:11" s="69" customFormat="1" x14ac:dyDescent="0.2">
      <c r="A6" s="62" t="s">
        <v>22</v>
      </c>
      <c r="B6" s="62" t="s">
        <v>23</v>
      </c>
      <c r="C6" s="63" t="s">
        <v>112</v>
      </c>
      <c r="D6" s="64">
        <v>0</v>
      </c>
      <c r="E6" s="65">
        <v>0</v>
      </c>
      <c r="F6" s="66">
        <f t="shared" si="0"/>
        <v>0</v>
      </c>
      <c r="G6" s="65">
        <v>0</v>
      </c>
      <c r="H6" s="67">
        <v>0</v>
      </c>
      <c r="I6" s="68">
        <v>0</v>
      </c>
      <c r="J6" s="68">
        <v>0</v>
      </c>
      <c r="K6" s="34"/>
    </row>
    <row r="7" spans="1:11" s="69" customFormat="1" x14ac:dyDescent="0.2">
      <c r="A7" s="62" t="s">
        <v>24</v>
      </c>
      <c r="B7" s="62" t="s">
        <v>25</v>
      </c>
      <c r="C7" s="63" t="s">
        <v>112</v>
      </c>
      <c r="D7" s="64">
        <v>0</v>
      </c>
      <c r="E7" s="65">
        <v>0</v>
      </c>
      <c r="F7" s="66">
        <f t="shared" si="0"/>
        <v>0</v>
      </c>
      <c r="G7" s="65">
        <v>0</v>
      </c>
      <c r="H7" s="67">
        <v>0</v>
      </c>
      <c r="I7" s="68">
        <v>0</v>
      </c>
      <c r="J7" s="68">
        <v>0</v>
      </c>
      <c r="K7" s="34"/>
    </row>
    <row r="8" spans="1:11" s="69" customFormat="1" x14ac:dyDescent="0.2">
      <c r="A8" s="62" t="s">
        <v>26</v>
      </c>
      <c r="B8" s="62" t="s">
        <v>27</v>
      </c>
      <c r="C8" s="63" t="s">
        <v>112</v>
      </c>
      <c r="D8" s="64">
        <v>0</v>
      </c>
      <c r="E8" s="65">
        <v>0</v>
      </c>
      <c r="F8" s="66">
        <f t="shared" si="0"/>
        <v>0</v>
      </c>
      <c r="G8" s="65">
        <v>0</v>
      </c>
      <c r="H8" s="67">
        <v>0</v>
      </c>
      <c r="I8" s="68">
        <v>0</v>
      </c>
      <c r="J8" s="68">
        <v>0</v>
      </c>
      <c r="K8" s="34"/>
    </row>
    <row r="9" spans="1:11" s="69" customFormat="1" x14ac:dyDescent="0.2">
      <c r="A9" s="62" t="s">
        <v>28</v>
      </c>
      <c r="B9" s="62" t="s">
        <v>29</v>
      </c>
      <c r="C9" s="63" t="s">
        <v>112</v>
      </c>
      <c r="D9" s="64">
        <v>0</v>
      </c>
      <c r="E9" s="65">
        <v>0</v>
      </c>
      <c r="F9" s="66">
        <f t="shared" si="0"/>
        <v>0</v>
      </c>
      <c r="G9" s="65">
        <v>0</v>
      </c>
      <c r="H9" s="67">
        <v>0</v>
      </c>
      <c r="I9" s="68">
        <v>0</v>
      </c>
      <c r="J9" s="68">
        <v>0</v>
      </c>
      <c r="K9" s="34"/>
    </row>
    <row r="10" spans="1:11" s="69" customFormat="1" x14ac:dyDescent="0.2">
      <c r="A10" s="62" t="s">
        <v>30</v>
      </c>
      <c r="B10" s="62" t="s">
        <v>31</v>
      </c>
      <c r="C10" s="63" t="s">
        <v>112</v>
      </c>
      <c r="D10" s="64">
        <v>0</v>
      </c>
      <c r="E10" s="65">
        <v>0</v>
      </c>
      <c r="F10" s="66">
        <f t="shared" si="0"/>
        <v>0</v>
      </c>
      <c r="G10" s="65">
        <v>0</v>
      </c>
      <c r="H10" s="67">
        <v>0</v>
      </c>
      <c r="I10" s="68">
        <v>0</v>
      </c>
      <c r="J10" s="68">
        <v>0</v>
      </c>
      <c r="K10" s="34"/>
    </row>
    <row r="11" spans="1:11" s="69" customFormat="1" x14ac:dyDescent="0.2">
      <c r="A11" s="62" t="s">
        <v>32</v>
      </c>
      <c r="B11" s="62" t="s">
        <v>10</v>
      </c>
      <c r="C11" s="63" t="s">
        <v>112</v>
      </c>
      <c r="D11" s="64">
        <v>0</v>
      </c>
      <c r="E11" s="65">
        <v>0</v>
      </c>
      <c r="F11" s="66">
        <f t="shared" si="0"/>
        <v>0</v>
      </c>
      <c r="G11" s="65">
        <v>0</v>
      </c>
      <c r="H11" s="67">
        <v>0</v>
      </c>
      <c r="I11" s="68">
        <v>0</v>
      </c>
      <c r="J11" s="68">
        <v>0</v>
      </c>
      <c r="K11" s="34"/>
    </row>
    <row r="12" spans="1:11" s="69" customFormat="1" x14ac:dyDescent="0.2">
      <c r="A12" s="62" t="s">
        <v>33</v>
      </c>
      <c r="B12" s="62" t="s">
        <v>34</v>
      </c>
      <c r="C12" s="63" t="s">
        <v>112</v>
      </c>
      <c r="D12" s="64">
        <v>0</v>
      </c>
      <c r="E12" s="65">
        <v>0</v>
      </c>
      <c r="F12" s="66">
        <f t="shared" si="0"/>
        <v>0</v>
      </c>
      <c r="G12" s="65">
        <v>0</v>
      </c>
      <c r="H12" s="67">
        <v>0</v>
      </c>
      <c r="I12" s="68">
        <v>0</v>
      </c>
      <c r="J12" s="68">
        <v>0</v>
      </c>
      <c r="K12" s="34"/>
    </row>
    <row r="13" spans="1:11" s="69" customFormat="1" x14ac:dyDescent="0.2">
      <c r="A13" s="62" t="s">
        <v>35</v>
      </c>
      <c r="B13" s="62" t="s">
        <v>36</v>
      </c>
      <c r="C13" s="63" t="s">
        <v>112</v>
      </c>
      <c r="D13" s="64">
        <v>0</v>
      </c>
      <c r="E13" s="65">
        <v>0</v>
      </c>
      <c r="F13" s="66">
        <f t="shared" si="0"/>
        <v>0</v>
      </c>
      <c r="G13" s="65">
        <v>0</v>
      </c>
      <c r="H13" s="67">
        <v>0</v>
      </c>
      <c r="I13" s="68">
        <v>0</v>
      </c>
      <c r="J13" s="68">
        <v>0</v>
      </c>
      <c r="K13" s="34"/>
    </row>
    <row r="14" spans="1:11" s="69" customFormat="1" x14ac:dyDescent="0.2">
      <c r="A14" s="62" t="s">
        <v>37</v>
      </c>
      <c r="B14" s="62" t="s">
        <v>38</v>
      </c>
      <c r="C14" s="63" t="s">
        <v>112</v>
      </c>
      <c r="D14" s="64">
        <v>0</v>
      </c>
      <c r="E14" s="65">
        <v>0</v>
      </c>
      <c r="F14" s="66">
        <f t="shared" si="0"/>
        <v>0</v>
      </c>
      <c r="G14" s="65">
        <v>0</v>
      </c>
      <c r="H14" s="67">
        <v>0</v>
      </c>
      <c r="I14" s="68">
        <v>0</v>
      </c>
      <c r="J14" s="68">
        <v>0</v>
      </c>
      <c r="K14" s="34"/>
    </row>
    <row r="15" spans="1:11" s="69" customFormat="1" x14ac:dyDescent="0.2">
      <c r="A15" s="62" t="s">
        <v>39</v>
      </c>
      <c r="B15" s="62" t="s">
        <v>9</v>
      </c>
      <c r="C15" s="63" t="s">
        <v>112</v>
      </c>
      <c r="D15" s="64">
        <v>0</v>
      </c>
      <c r="E15" s="65">
        <v>0</v>
      </c>
      <c r="F15" s="66">
        <f t="shared" si="0"/>
        <v>0</v>
      </c>
      <c r="G15" s="65">
        <v>0</v>
      </c>
      <c r="H15" s="67">
        <v>0</v>
      </c>
      <c r="I15" s="68">
        <v>0</v>
      </c>
      <c r="J15" s="68">
        <v>0</v>
      </c>
      <c r="K15" s="34"/>
    </row>
    <row r="16" spans="1:11" s="69" customFormat="1" x14ac:dyDescent="0.2">
      <c r="A16" s="62" t="s">
        <v>40</v>
      </c>
      <c r="B16" s="62" t="s">
        <v>12</v>
      </c>
      <c r="C16" s="63" t="s">
        <v>112</v>
      </c>
      <c r="D16" s="64">
        <v>0</v>
      </c>
      <c r="E16" s="65">
        <v>0</v>
      </c>
      <c r="F16" s="66">
        <f t="shared" si="0"/>
        <v>0</v>
      </c>
      <c r="G16" s="65">
        <v>0</v>
      </c>
      <c r="H16" s="67">
        <v>0</v>
      </c>
      <c r="I16" s="68">
        <v>0</v>
      </c>
      <c r="J16" s="68">
        <v>0</v>
      </c>
      <c r="K16" s="34"/>
    </row>
    <row r="17" spans="1:11" s="69" customFormat="1" x14ac:dyDescent="0.2">
      <c r="A17" s="62" t="s">
        <v>41</v>
      </c>
      <c r="B17" s="62" t="s">
        <v>42</v>
      </c>
      <c r="C17" s="63" t="s">
        <v>112</v>
      </c>
      <c r="D17" s="64">
        <v>0</v>
      </c>
      <c r="E17" s="65">
        <v>0</v>
      </c>
      <c r="F17" s="66">
        <f t="shared" si="0"/>
        <v>0</v>
      </c>
      <c r="G17" s="65">
        <v>0</v>
      </c>
      <c r="H17" s="67">
        <v>0</v>
      </c>
      <c r="I17" s="68">
        <v>0</v>
      </c>
      <c r="J17" s="68">
        <v>0</v>
      </c>
      <c r="K17" s="34"/>
    </row>
    <row r="18" spans="1:11" s="69" customFormat="1" x14ac:dyDescent="0.2">
      <c r="A18" s="62" t="s">
        <v>43</v>
      </c>
      <c r="B18" s="62" t="s">
        <v>44</v>
      </c>
      <c r="C18" s="63" t="s">
        <v>112</v>
      </c>
      <c r="D18" s="64">
        <v>0</v>
      </c>
      <c r="E18" s="65">
        <v>0</v>
      </c>
      <c r="F18" s="66">
        <f t="shared" si="0"/>
        <v>0</v>
      </c>
      <c r="G18" s="65">
        <v>0</v>
      </c>
      <c r="H18" s="67">
        <v>0</v>
      </c>
      <c r="I18" s="68">
        <v>0</v>
      </c>
      <c r="J18" s="68">
        <v>0</v>
      </c>
      <c r="K18" s="34"/>
    </row>
    <row r="19" spans="1:11" s="69" customFormat="1" x14ac:dyDescent="0.2">
      <c r="A19" s="62" t="s">
        <v>45</v>
      </c>
      <c r="B19" s="62" t="s">
        <v>46</v>
      </c>
      <c r="C19" s="63" t="s">
        <v>112</v>
      </c>
      <c r="D19" s="64">
        <v>0</v>
      </c>
      <c r="E19" s="65">
        <v>0</v>
      </c>
      <c r="F19" s="66">
        <f t="shared" si="0"/>
        <v>0</v>
      </c>
      <c r="G19" s="65">
        <v>0</v>
      </c>
      <c r="H19" s="67">
        <v>0</v>
      </c>
      <c r="I19" s="68">
        <v>0</v>
      </c>
      <c r="J19" s="68">
        <v>0</v>
      </c>
      <c r="K19" s="34"/>
    </row>
    <row r="20" spans="1:11" s="69" customFormat="1" x14ac:dyDescent="0.2">
      <c r="A20" s="62" t="s">
        <v>47</v>
      </c>
      <c r="B20" s="62" t="s">
        <v>48</v>
      </c>
      <c r="C20" s="63" t="s">
        <v>112</v>
      </c>
      <c r="D20" s="64">
        <v>0</v>
      </c>
      <c r="E20" s="65">
        <v>0</v>
      </c>
      <c r="F20" s="66">
        <f t="shared" si="0"/>
        <v>0</v>
      </c>
      <c r="G20" s="65">
        <v>0</v>
      </c>
      <c r="H20" s="67">
        <v>0</v>
      </c>
      <c r="I20" s="68">
        <v>0</v>
      </c>
      <c r="J20" s="68">
        <v>0</v>
      </c>
      <c r="K20" s="34"/>
    </row>
    <row r="21" spans="1:11" s="69" customFormat="1" x14ac:dyDescent="0.2">
      <c r="A21" s="62" t="s">
        <v>49</v>
      </c>
      <c r="B21" s="62" t="s">
        <v>50</v>
      </c>
      <c r="C21" s="63" t="s">
        <v>112</v>
      </c>
      <c r="D21" s="64">
        <v>0</v>
      </c>
      <c r="E21" s="65">
        <v>0</v>
      </c>
      <c r="F21" s="66">
        <f t="shared" si="0"/>
        <v>0</v>
      </c>
      <c r="G21" s="65">
        <v>0</v>
      </c>
      <c r="H21" s="67">
        <v>0</v>
      </c>
      <c r="I21" s="68">
        <v>0</v>
      </c>
      <c r="J21" s="68">
        <v>0</v>
      </c>
      <c r="K21" s="34"/>
    </row>
    <row r="22" spans="1:11" s="69" customFormat="1" x14ac:dyDescent="0.2">
      <c r="A22" s="62" t="s">
        <v>51</v>
      </c>
      <c r="B22" s="62" t="s">
        <v>6</v>
      </c>
      <c r="C22" s="63" t="s">
        <v>112</v>
      </c>
      <c r="D22" s="64">
        <v>0</v>
      </c>
      <c r="E22" s="65">
        <v>0</v>
      </c>
      <c r="F22" s="66">
        <f t="shared" si="0"/>
        <v>0</v>
      </c>
      <c r="G22" s="65">
        <v>0</v>
      </c>
      <c r="H22" s="67">
        <v>0</v>
      </c>
      <c r="I22" s="68">
        <v>0</v>
      </c>
      <c r="J22" s="68">
        <v>0</v>
      </c>
      <c r="K22" s="34"/>
    </row>
    <row r="23" spans="1:11" s="69" customFormat="1" x14ac:dyDescent="0.2">
      <c r="A23" s="62" t="s">
        <v>52</v>
      </c>
      <c r="B23" s="62" t="s">
        <v>53</v>
      </c>
      <c r="C23" s="63" t="s">
        <v>112</v>
      </c>
      <c r="D23" s="64">
        <v>0</v>
      </c>
      <c r="E23" s="65">
        <v>0</v>
      </c>
      <c r="F23" s="66">
        <f t="shared" si="0"/>
        <v>0</v>
      </c>
      <c r="G23" s="65">
        <v>0</v>
      </c>
      <c r="H23" s="67">
        <v>0</v>
      </c>
      <c r="I23" s="68">
        <v>0</v>
      </c>
      <c r="J23" s="68">
        <v>0</v>
      </c>
      <c r="K23" s="34"/>
    </row>
    <row r="24" spans="1:11" s="69" customFormat="1" x14ac:dyDescent="0.2">
      <c r="A24" s="62" t="s">
        <v>54</v>
      </c>
      <c r="B24" s="62" t="s">
        <v>4</v>
      </c>
      <c r="C24" s="63" t="s">
        <v>112</v>
      </c>
      <c r="D24" s="64">
        <v>0</v>
      </c>
      <c r="E24" s="65">
        <v>0</v>
      </c>
      <c r="F24" s="66">
        <f t="shared" si="0"/>
        <v>0</v>
      </c>
      <c r="G24" s="65">
        <v>0</v>
      </c>
      <c r="H24" s="67">
        <v>0</v>
      </c>
      <c r="I24" s="68">
        <v>0</v>
      </c>
      <c r="J24" s="68">
        <v>0</v>
      </c>
      <c r="K24" s="34"/>
    </row>
    <row r="25" spans="1:11" s="69" customFormat="1" x14ac:dyDescent="0.2">
      <c r="A25" s="62" t="s">
        <v>55</v>
      </c>
      <c r="B25" s="62" t="s">
        <v>56</v>
      </c>
      <c r="C25" s="63" t="s">
        <v>112</v>
      </c>
      <c r="D25" s="64">
        <v>0</v>
      </c>
      <c r="E25" s="65">
        <v>0</v>
      </c>
      <c r="F25" s="66">
        <f t="shared" si="0"/>
        <v>0</v>
      </c>
      <c r="G25" s="65">
        <v>0</v>
      </c>
      <c r="H25" s="67">
        <v>0</v>
      </c>
      <c r="I25" s="68">
        <v>0</v>
      </c>
      <c r="J25" s="68">
        <v>0</v>
      </c>
      <c r="K25" s="34"/>
    </row>
    <row r="26" spans="1:11" s="69" customFormat="1" x14ac:dyDescent="0.2">
      <c r="A26" s="62" t="s">
        <v>57</v>
      </c>
      <c r="B26" s="62" t="s">
        <v>58</v>
      </c>
      <c r="C26" s="63" t="s">
        <v>112</v>
      </c>
      <c r="D26" s="64">
        <v>0</v>
      </c>
      <c r="E26" s="65">
        <v>0</v>
      </c>
      <c r="F26" s="66">
        <f t="shared" si="0"/>
        <v>0</v>
      </c>
      <c r="G26" s="65">
        <v>0</v>
      </c>
      <c r="H26" s="67">
        <v>0</v>
      </c>
      <c r="I26" s="68">
        <v>0</v>
      </c>
      <c r="J26" s="68">
        <v>0</v>
      </c>
      <c r="K26" s="34"/>
    </row>
    <row r="27" spans="1:11" s="69" customFormat="1" x14ac:dyDescent="0.2">
      <c r="A27" s="62" t="s">
        <v>59</v>
      </c>
      <c r="B27" s="62" t="s">
        <v>60</v>
      </c>
      <c r="C27" s="63" t="s">
        <v>112</v>
      </c>
      <c r="D27" s="64">
        <v>0</v>
      </c>
      <c r="E27" s="65">
        <v>0</v>
      </c>
      <c r="F27" s="66">
        <f t="shared" si="0"/>
        <v>0</v>
      </c>
      <c r="G27" s="65">
        <v>0</v>
      </c>
      <c r="H27" s="67">
        <v>0</v>
      </c>
      <c r="I27" s="68">
        <v>0</v>
      </c>
      <c r="J27" s="68">
        <v>0</v>
      </c>
      <c r="K27" s="34"/>
    </row>
    <row r="28" spans="1:11" s="69" customFormat="1" x14ac:dyDescent="0.2">
      <c r="A28" s="62" t="s">
        <v>61</v>
      </c>
      <c r="B28" s="62" t="s">
        <v>62</v>
      </c>
      <c r="C28" s="63" t="s">
        <v>112</v>
      </c>
      <c r="D28" s="64">
        <v>0</v>
      </c>
      <c r="E28" s="65">
        <v>0</v>
      </c>
      <c r="F28" s="66">
        <f t="shared" si="0"/>
        <v>0</v>
      </c>
      <c r="G28" s="65">
        <v>0</v>
      </c>
      <c r="H28" s="67">
        <v>0</v>
      </c>
      <c r="I28" s="68">
        <v>0</v>
      </c>
      <c r="J28" s="68">
        <v>0</v>
      </c>
      <c r="K28" s="34"/>
    </row>
    <row r="29" spans="1:11" s="69" customFormat="1" x14ac:dyDescent="0.2">
      <c r="A29" s="62" t="s">
        <v>63</v>
      </c>
      <c r="B29" s="62" t="s">
        <v>64</v>
      </c>
      <c r="C29" s="63" t="s">
        <v>112</v>
      </c>
      <c r="D29" s="64">
        <v>0</v>
      </c>
      <c r="E29" s="65">
        <v>0</v>
      </c>
      <c r="F29" s="66">
        <f t="shared" si="0"/>
        <v>0</v>
      </c>
      <c r="G29" s="65">
        <v>0</v>
      </c>
      <c r="H29" s="67">
        <v>0</v>
      </c>
      <c r="I29" s="68">
        <v>0</v>
      </c>
      <c r="J29" s="68">
        <v>0</v>
      </c>
      <c r="K29" s="34"/>
    </row>
    <row r="30" spans="1:11" s="69" customFormat="1" x14ac:dyDescent="0.2">
      <c r="A30" s="62" t="s">
        <v>65</v>
      </c>
      <c r="B30" s="62" t="s">
        <v>66</v>
      </c>
      <c r="C30" s="63" t="s">
        <v>112</v>
      </c>
      <c r="D30" s="64">
        <v>0</v>
      </c>
      <c r="E30" s="65">
        <v>0</v>
      </c>
      <c r="F30" s="66">
        <f t="shared" si="0"/>
        <v>0</v>
      </c>
      <c r="G30" s="65">
        <v>0</v>
      </c>
      <c r="H30" s="67">
        <v>0</v>
      </c>
      <c r="I30" s="68">
        <v>0</v>
      </c>
      <c r="J30" s="68">
        <v>0</v>
      </c>
      <c r="K30" s="34"/>
    </row>
    <row r="31" spans="1:11" s="69" customFormat="1" x14ac:dyDescent="0.2">
      <c r="A31" s="62" t="s">
        <v>67</v>
      </c>
      <c r="B31" s="62" t="s">
        <v>68</v>
      </c>
      <c r="C31" s="63" t="s">
        <v>112</v>
      </c>
      <c r="D31" s="64">
        <v>0</v>
      </c>
      <c r="E31" s="65">
        <v>0</v>
      </c>
      <c r="F31" s="66">
        <f t="shared" si="0"/>
        <v>0</v>
      </c>
      <c r="G31" s="65">
        <v>0</v>
      </c>
      <c r="H31" s="67">
        <v>0</v>
      </c>
      <c r="I31" s="68">
        <v>0</v>
      </c>
      <c r="J31" s="68">
        <v>0</v>
      </c>
      <c r="K31" s="34"/>
    </row>
    <row r="32" spans="1:11" s="69" customFormat="1" x14ac:dyDescent="0.2">
      <c r="A32" s="62" t="s">
        <v>69</v>
      </c>
      <c r="B32" s="62" t="s">
        <v>70</v>
      </c>
      <c r="C32" s="63" t="s">
        <v>112</v>
      </c>
      <c r="D32" s="64">
        <v>0</v>
      </c>
      <c r="E32" s="65">
        <v>0</v>
      </c>
      <c r="F32" s="66">
        <f t="shared" si="0"/>
        <v>0</v>
      </c>
      <c r="G32" s="65">
        <v>0</v>
      </c>
      <c r="H32" s="67">
        <v>0</v>
      </c>
      <c r="I32" s="68">
        <v>0</v>
      </c>
      <c r="J32" s="68">
        <v>0</v>
      </c>
      <c r="K32" s="34"/>
    </row>
    <row r="33" spans="1:11" s="69" customFormat="1" x14ac:dyDescent="0.2">
      <c r="A33" s="62" t="s">
        <v>71</v>
      </c>
      <c r="B33" s="62" t="s">
        <v>72</v>
      </c>
      <c r="C33" s="63" t="s">
        <v>112</v>
      </c>
      <c r="D33" s="64">
        <v>0</v>
      </c>
      <c r="E33" s="65">
        <v>0</v>
      </c>
      <c r="F33" s="66">
        <f t="shared" si="0"/>
        <v>0</v>
      </c>
      <c r="G33" s="65">
        <v>0</v>
      </c>
      <c r="H33" s="67">
        <v>0</v>
      </c>
      <c r="I33" s="68">
        <v>0</v>
      </c>
      <c r="J33" s="68">
        <v>0</v>
      </c>
      <c r="K33" s="34"/>
    </row>
    <row r="34" spans="1:11" s="69" customFormat="1" x14ac:dyDescent="0.2">
      <c r="A34" s="62" t="s">
        <v>73</v>
      </c>
      <c r="B34" s="62" t="s">
        <v>74</v>
      </c>
      <c r="C34" s="63" t="s">
        <v>112</v>
      </c>
      <c r="D34" s="64">
        <v>0</v>
      </c>
      <c r="E34" s="65">
        <v>0</v>
      </c>
      <c r="F34" s="66">
        <f t="shared" si="0"/>
        <v>0</v>
      </c>
      <c r="G34" s="65">
        <v>0</v>
      </c>
      <c r="H34" s="67">
        <v>0</v>
      </c>
      <c r="I34" s="68">
        <v>0</v>
      </c>
      <c r="J34" s="68">
        <v>0</v>
      </c>
      <c r="K34" s="34" t="s">
        <v>15</v>
      </c>
    </row>
    <row r="35" spans="1:11" s="69" customFormat="1" x14ac:dyDescent="0.2">
      <c r="A35" s="62" t="s">
        <v>75</v>
      </c>
      <c r="B35" s="62" t="s">
        <v>2</v>
      </c>
      <c r="C35" s="63" t="s">
        <v>112</v>
      </c>
      <c r="D35" s="64">
        <v>0</v>
      </c>
      <c r="E35" s="65">
        <v>0</v>
      </c>
      <c r="F35" s="66">
        <f t="shared" si="0"/>
        <v>0</v>
      </c>
      <c r="G35" s="65">
        <v>0</v>
      </c>
      <c r="H35" s="67">
        <v>0</v>
      </c>
      <c r="I35" s="68">
        <v>0</v>
      </c>
      <c r="J35" s="68">
        <v>0</v>
      </c>
      <c r="K35" s="34"/>
    </row>
    <row r="36" spans="1:11" s="69" customFormat="1" x14ac:dyDescent="0.2">
      <c r="A36" s="62" t="s">
        <v>76</v>
      </c>
      <c r="B36" s="62" t="s">
        <v>77</v>
      </c>
      <c r="C36" s="63" t="s">
        <v>112</v>
      </c>
      <c r="D36" s="64">
        <v>0</v>
      </c>
      <c r="E36" s="65">
        <v>0</v>
      </c>
      <c r="F36" s="66">
        <f t="shared" si="0"/>
        <v>0</v>
      </c>
      <c r="G36" s="65">
        <v>0</v>
      </c>
      <c r="H36" s="67">
        <v>0</v>
      </c>
      <c r="I36" s="68">
        <v>0</v>
      </c>
      <c r="J36" s="68">
        <v>0</v>
      </c>
      <c r="K36" s="34"/>
    </row>
    <row r="37" spans="1:11" s="69" customFormat="1" x14ac:dyDescent="0.2">
      <c r="A37" s="62" t="s">
        <v>78</v>
      </c>
      <c r="B37" s="62" t="s">
        <v>8</v>
      </c>
      <c r="C37" s="63" t="s">
        <v>112</v>
      </c>
      <c r="D37" s="64">
        <v>0</v>
      </c>
      <c r="E37" s="65">
        <v>0</v>
      </c>
      <c r="F37" s="66">
        <f t="shared" si="0"/>
        <v>0</v>
      </c>
      <c r="G37" s="65">
        <v>0</v>
      </c>
      <c r="H37" s="67">
        <v>0</v>
      </c>
      <c r="I37" s="68">
        <v>0</v>
      </c>
      <c r="J37" s="68">
        <v>0</v>
      </c>
      <c r="K37" s="34"/>
    </row>
    <row r="38" spans="1:11" s="69" customFormat="1" x14ac:dyDescent="0.2">
      <c r="A38" s="62" t="s">
        <v>79</v>
      </c>
      <c r="B38" s="62" t="s">
        <v>80</v>
      </c>
      <c r="C38" s="63" t="s">
        <v>112</v>
      </c>
      <c r="D38" s="64">
        <v>0</v>
      </c>
      <c r="E38" s="65">
        <v>0</v>
      </c>
      <c r="F38" s="66">
        <f t="shared" si="0"/>
        <v>0</v>
      </c>
      <c r="G38" s="65">
        <v>0</v>
      </c>
      <c r="H38" s="67">
        <v>0</v>
      </c>
      <c r="I38" s="68">
        <v>0</v>
      </c>
      <c r="J38" s="68">
        <v>0</v>
      </c>
      <c r="K38" s="34"/>
    </row>
    <row r="39" spans="1:11" s="69" customFormat="1" x14ac:dyDescent="0.2">
      <c r="A39" s="62" t="s">
        <v>81</v>
      </c>
      <c r="B39" s="62" t="s">
        <v>82</v>
      </c>
      <c r="C39" s="63" t="s">
        <v>112</v>
      </c>
      <c r="D39" s="64">
        <v>0</v>
      </c>
      <c r="E39" s="65">
        <v>0</v>
      </c>
      <c r="F39" s="66">
        <f t="shared" si="0"/>
        <v>0</v>
      </c>
      <c r="G39" s="65">
        <v>0</v>
      </c>
      <c r="H39" s="67">
        <v>0</v>
      </c>
      <c r="I39" s="68">
        <v>0</v>
      </c>
      <c r="J39" s="68">
        <v>0</v>
      </c>
      <c r="K39" s="34"/>
    </row>
    <row r="40" spans="1:11" s="69" customFormat="1" x14ac:dyDescent="0.2">
      <c r="A40" s="62" t="s">
        <v>83</v>
      </c>
      <c r="B40" s="62" t="s">
        <v>1</v>
      </c>
      <c r="C40" s="63" t="s">
        <v>112</v>
      </c>
      <c r="D40" s="64">
        <v>0</v>
      </c>
      <c r="E40" s="65">
        <v>0</v>
      </c>
      <c r="F40" s="66">
        <f t="shared" si="0"/>
        <v>0</v>
      </c>
      <c r="G40" s="65">
        <v>0</v>
      </c>
      <c r="H40" s="67">
        <v>0</v>
      </c>
      <c r="I40" s="68">
        <v>0</v>
      </c>
      <c r="J40" s="68">
        <v>0</v>
      </c>
      <c r="K40" s="34"/>
    </row>
    <row r="41" spans="1:11" s="69" customFormat="1" x14ac:dyDescent="0.2">
      <c r="A41" s="62" t="s">
        <v>84</v>
      </c>
      <c r="B41" s="62" t="s">
        <v>85</v>
      </c>
      <c r="C41" s="63" t="s">
        <v>112</v>
      </c>
      <c r="D41" s="64">
        <v>0</v>
      </c>
      <c r="E41" s="65">
        <v>0</v>
      </c>
      <c r="F41" s="66">
        <f t="shared" si="0"/>
        <v>0</v>
      </c>
      <c r="G41" s="65">
        <v>0</v>
      </c>
      <c r="H41" s="67">
        <v>0</v>
      </c>
      <c r="I41" s="68">
        <v>0</v>
      </c>
      <c r="J41" s="68">
        <v>0</v>
      </c>
      <c r="K41" s="34"/>
    </row>
    <row r="42" spans="1:11" s="69" customFormat="1" x14ac:dyDescent="0.2">
      <c r="A42" s="62" t="s">
        <v>86</v>
      </c>
      <c r="B42" s="62" t="s">
        <v>87</v>
      </c>
      <c r="C42" s="63" t="s">
        <v>112</v>
      </c>
      <c r="D42" s="64">
        <v>0</v>
      </c>
      <c r="E42" s="65">
        <v>0</v>
      </c>
      <c r="F42" s="66">
        <f t="shared" si="0"/>
        <v>0</v>
      </c>
      <c r="G42" s="65">
        <v>0</v>
      </c>
      <c r="H42" s="67">
        <v>0</v>
      </c>
      <c r="I42" s="68">
        <v>0</v>
      </c>
      <c r="J42" s="68">
        <v>0</v>
      </c>
      <c r="K42" s="34"/>
    </row>
    <row r="43" spans="1:11" s="69" customFormat="1" x14ac:dyDescent="0.2">
      <c r="A43" s="62" t="s">
        <v>88</v>
      </c>
      <c r="B43" s="62" t="s">
        <v>89</v>
      </c>
      <c r="C43" s="63" t="s">
        <v>112</v>
      </c>
      <c r="D43" s="64">
        <v>0</v>
      </c>
      <c r="E43" s="65">
        <v>0</v>
      </c>
      <c r="F43" s="66">
        <f t="shared" si="0"/>
        <v>0</v>
      </c>
      <c r="G43" s="65">
        <v>0</v>
      </c>
      <c r="H43" s="67">
        <v>0</v>
      </c>
      <c r="I43" s="68">
        <v>0</v>
      </c>
      <c r="J43" s="68">
        <v>0</v>
      </c>
      <c r="K43" s="34"/>
    </row>
    <row r="44" spans="1:11" s="69" customFormat="1" x14ac:dyDescent="0.2">
      <c r="A44" s="62" t="s">
        <v>90</v>
      </c>
      <c r="B44" s="62" t="s">
        <v>91</v>
      </c>
      <c r="C44" s="63" t="s">
        <v>112</v>
      </c>
      <c r="D44" s="64">
        <v>0</v>
      </c>
      <c r="E44" s="65">
        <v>0</v>
      </c>
      <c r="F44" s="66">
        <f t="shared" si="0"/>
        <v>0</v>
      </c>
      <c r="G44" s="65">
        <v>0</v>
      </c>
      <c r="H44" s="67">
        <v>0</v>
      </c>
      <c r="I44" s="68">
        <v>0</v>
      </c>
      <c r="J44" s="68">
        <v>0</v>
      </c>
      <c r="K44" s="34"/>
    </row>
    <row r="45" spans="1:11" s="69" customFormat="1" x14ac:dyDescent="0.2">
      <c r="A45" s="62" t="s">
        <v>92</v>
      </c>
      <c r="B45" s="62" t="s">
        <v>5</v>
      </c>
      <c r="C45" s="63" t="s">
        <v>112</v>
      </c>
      <c r="D45" s="64">
        <v>0</v>
      </c>
      <c r="E45" s="65">
        <v>0</v>
      </c>
      <c r="F45" s="66">
        <f t="shared" si="0"/>
        <v>0</v>
      </c>
      <c r="G45" s="65">
        <v>0</v>
      </c>
      <c r="H45" s="67">
        <v>0</v>
      </c>
      <c r="I45" s="68">
        <v>0</v>
      </c>
      <c r="J45" s="68">
        <v>0</v>
      </c>
      <c r="K45" s="34"/>
    </row>
    <row r="46" spans="1:11" s="69" customFormat="1" x14ac:dyDescent="0.2">
      <c r="A46" s="62" t="s">
        <v>93</v>
      </c>
      <c r="B46" s="62" t="s">
        <v>94</v>
      </c>
      <c r="C46" s="63" t="s">
        <v>112</v>
      </c>
      <c r="D46" s="64">
        <v>0</v>
      </c>
      <c r="E46" s="65">
        <v>0</v>
      </c>
      <c r="F46" s="66">
        <f t="shared" si="0"/>
        <v>0</v>
      </c>
      <c r="G46" s="65">
        <v>0</v>
      </c>
      <c r="H46" s="67">
        <v>0</v>
      </c>
      <c r="I46" s="68">
        <v>0</v>
      </c>
      <c r="J46" s="68">
        <v>0</v>
      </c>
      <c r="K46" s="34"/>
    </row>
    <row r="47" spans="1:11" s="69" customFormat="1" x14ac:dyDescent="0.2">
      <c r="A47" s="62" t="s">
        <v>95</v>
      </c>
      <c r="B47" s="62" t="s">
        <v>96</v>
      </c>
      <c r="C47" s="63" t="s">
        <v>112</v>
      </c>
      <c r="D47" s="64">
        <v>0</v>
      </c>
      <c r="E47" s="65">
        <v>0</v>
      </c>
      <c r="F47" s="66">
        <f t="shared" si="0"/>
        <v>0</v>
      </c>
      <c r="G47" s="65">
        <v>0</v>
      </c>
      <c r="H47" s="67">
        <v>0</v>
      </c>
      <c r="I47" s="68">
        <v>0</v>
      </c>
      <c r="J47" s="68">
        <v>0</v>
      </c>
      <c r="K47" s="34"/>
    </row>
    <row r="48" spans="1:11" s="69" customFormat="1" x14ac:dyDescent="0.2">
      <c r="A48" s="62" t="s">
        <v>97</v>
      </c>
      <c r="B48" s="62" t="s">
        <v>7</v>
      </c>
      <c r="C48" s="63" t="s">
        <v>112</v>
      </c>
      <c r="D48" s="64">
        <v>0</v>
      </c>
      <c r="E48" s="65">
        <v>0</v>
      </c>
      <c r="F48" s="66">
        <f t="shared" si="0"/>
        <v>0</v>
      </c>
      <c r="G48" s="65">
        <v>0</v>
      </c>
      <c r="H48" s="67">
        <v>0</v>
      </c>
      <c r="I48" s="68">
        <v>0</v>
      </c>
      <c r="J48" s="68">
        <v>0</v>
      </c>
      <c r="K48" s="34"/>
    </row>
    <row r="49" spans="1:11" s="69" customFormat="1" x14ac:dyDescent="0.2">
      <c r="A49" s="62" t="s">
        <v>98</v>
      </c>
      <c r="B49" s="62" t="s">
        <v>99</v>
      </c>
      <c r="C49" s="63" t="s">
        <v>112</v>
      </c>
      <c r="D49" s="64">
        <v>0</v>
      </c>
      <c r="E49" s="65">
        <v>0</v>
      </c>
      <c r="F49" s="66">
        <f t="shared" si="0"/>
        <v>0</v>
      </c>
      <c r="G49" s="65">
        <v>0</v>
      </c>
      <c r="H49" s="67">
        <v>0</v>
      </c>
      <c r="I49" s="68">
        <v>0</v>
      </c>
      <c r="J49" s="68">
        <v>0</v>
      </c>
      <c r="K49" s="34"/>
    </row>
    <row r="50" spans="1:11" s="69" customFormat="1" x14ac:dyDescent="0.2">
      <c r="A50" s="62" t="s">
        <v>100</v>
      </c>
      <c r="B50" s="62" t="s">
        <v>101</v>
      </c>
      <c r="C50" s="63" t="s">
        <v>112</v>
      </c>
      <c r="D50" s="64">
        <v>0</v>
      </c>
      <c r="E50" s="65">
        <v>0</v>
      </c>
      <c r="F50" s="66">
        <f t="shared" si="0"/>
        <v>0</v>
      </c>
      <c r="G50" s="65">
        <v>0</v>
      </c>
      <c r="H50" s="67">
        <v>0</v>
      </c>
      <c r="I50" s="68">
        <v>0</v>
      </c>
      <c r="J50" s="68">
        <v>0</v>
      </c>
      <c r="K50" s="34"/>
    </row>
    <row r="51" spans="1:11" s="69" customFormat="1" x14ac:dyDescent="0.2">
      <c r="A51" s="62" t="s">
        <v>102</v>
      </c>
      <c r="B51" s="62" t="s">
        <v>11</v>
      </c>
      <c r="C51" s="63" t="s">
        <v>112</v>
      </c>
      <c r="D51" s="64">
        <v>0</v>
      </c>
      <c r="E51" s="65">
        <v>0</v>
      </c>
      <c r="F51" s="66">
        <f t="shared" si="0"/>
        <v>0</v>
      </c>
      <c r="G51" s="65">
        <v>0</v>
      </c>
      <c r="H51" s="67">
        <v>0</v>
      </c>
      <c r="I51" s="68">
        <v>0</v>
      </c>
      <c r="J51" s="68">
        <v>0</v>
      </c>
      <c r="K51" s="34"/>
    </row>
    <row r="52" spans="1:11" s="69" customFormat="1" x14ac:dyDescent="0.2">
      <c r="A52" s="62" t="s">
        <v>103</v>
      </c>
      <c r="B52" s="62" t="s">
        <v>104</v>
      </c>
      <c r="C52" s="63" t="s">
        <v>112</v>
      </c>
      <c r="D52" s="64">
        <v>0</v>
      </c>
      <c r="E52" s="65">
        <v>0</v>
      </c>
      <c r="F52" s="66">
        <f t="shared" si="0"/>
        <v>0</v>
      </c>
      <c r="G52" s="65">
        <v>0</v>
      </c>
      <c r="H52" s="67">
        <v>0</v>
      </c>
      <c r="I52" s="68">
        <v>0</v>
      </c>
      <c r="J52" s="68">
        <v>0</v>
      </c>
      <c r="K52" s="34"/>
    </row>
    <row r="54" spans="1:11" s="2" customFormat="1" x14ac:dyDescent="0.2">
      <c r="A54" s="5" t="s">
        <v>13</v>
      </c>
      <c r="B54" s="5"/>
      <c r="C54" s="32"/>
      <c r="D54" s="40">
        <f t="shared" ref="D54:J54" si="1">SUM(D3:D52)</f>
        <v>0</v>
      </c>
      <c r="E54" s="39">
        <f t="shared" si="1"/>
        <v>0</v>
      </c>
      <c r="F54" s="39">
        <f t="shared" si="1"/>
        <v>0</v>
      </c>
      <c r="G54" s="39">
        <f t="shared" si="1"/>
        <v>0</v>
      </c>
      <c r="H54" s="32">
        <f t="shared" si="1"/>
        <v>0</v>
      </c>
      <c r="I54" s="5">
        <f t="shared" si="1"/>
        <v>0</v>
      </c>
      <c r="J54" s="5">
        <f t="shared" si="1"/>
        <v>0</v>
      </c>
      <c r="K54" s="32"/>
    </row>
    <row r="56" spans="1:11" x14ac:dyDescent="0.2">
      <c r="C56" s="70"/>
    </row>
    <row r="57" spans="1:11" x14ac:dyDescent="0.2">
      <c r="C57" s="70"/>
    </row>
  </sheetData>
  <sheetProtection sheet="1" objects="1" scenarios="1"/>
  <autoFilter ref="A2:J5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54"/>
  <sheetViews>
    <sheetView topLeftCell="A2" workbookViewId="0">
      <selection activeCell="G2" sqref="G1:J1048576"/>
    </sheetView>
  </sheetViews>
  <sheetFormatPr baseColWidth="10" defaultRowHeight="16" x14ac:dyDescent="0.2"/>
  <cols>
    <col min="1" max="1" width="15.83203125" bestFit="1" customWidth="1"/>
    <col min="2" max="2" width="5.6640625" customWidth="1"/>
    <col min="3" max="3" width="16.6640625" style="3" bestFit="1" customWidth="1"/>
    <col min="4" max="4" width="11.33203125" customWidth="1"/>
    <col min="5" max="5" width="12.1640625" customWidth="1"/>
    <col min="6" max="6" width="5.83203125" customWidth="1"/>
  </cols>
  <sheetData>
    <row r="3" spans="1:6" x14ac:dyDescent="0.2">
      <c r="A3" s="53" t="s">
        <v>0</v>
      </c>
      <c r="B3" s="53" t="s">
        <v>105</v>
      </c>
      <c r="C3" s="3" t="s">
        <v>122</v>
      </c>
      <c r="D3" t="s">
        <v>124</v>
      </c>
      <c r="E3" t="s">
        <v>125</v>
      </c>
    </row>
    <row r="4" spans="1:6" x14ac:dyDescent="0.2">
      <c r="A4" t="s">
        <v>17</v>
      </c>
      <c r="B4" t="s">
        <v>18</v>
      </c>
      <c r="C4" s="3">
        <v>200676</v>
      </c>
      <c r="D4" s="54">
        <v>1</v>
      </c>
      <c r="E4" s="54">
        <v>0</v>
      </c>
      <c r="F4" s="54"/>
    </row>
    <row r="5" spans="1:6" x14ac:dyDescent="0.2">
      <c r="A5" t="s">
        <v>19</v>
      </c>
      <c r="B5" t="s">
        <v>20</v>
      </c>
      <c r="C5" s="3">
        <v>0</v>
      </c>
      <c r="D5" s="54">
        <v>0</v>
      </c>
      <c r="E5" s="54">
        <v>0</v>
      </c>
      <c r="F5" s="54"/>
    </row>
    <row r="6" spans="1:6" x14ac:dyDescent="0.2">
      <c r="A6" t="s">
        <v>21</v>
      </c>
      <c r="B6" t="s">
        <v>3</v>
      </c>
      <c r="C6" s="3">
        <v>127827</v>
      </c>
      <c r="D6" s="54">
        <v>0</v>
      </c>
      <c r="E6" s="54">
        <v>1</v>
      </c>
      <c r="F6" s="54"/>
    </row>
    <row r="7" spans="1:6" x14ac:dyDescent="0.2">
      <c r="A7" t="s">
        <v>22</v>
      </c>
      <c r="B7" t="s">
        <v>23</v>
      </c>
      <c r="C7" s="3">
        <v>245660</v>
      </c>
      <c r="D7" s="54">
        <v>1</v>
      </c>
      <c r="E7" s="54">
        <v>0</v>
      </c>
      <c r="F7" s="54"/>
    </row>
    <row r="8" spans="1:6" x14ac:dyDescent="0.2">
      <c r="A8" t="s">
        <v>24</v>
      </c>
      <c r="B8" t="s">
        <v>25</v>
      </c>
      <c r="C8" s="3">
        <v>2428159</v>
      </c>
      <c r="D8" s="54">
        <v>3</v>
      </c>
      <c r="E8" s="54">
        <v>9</v>
      </c>
      <c r="F8" s="54"/>
    </row>
    <row r="9" spans="1:6" x14ac:dyDescent="0.2">
      <c r="A9" t="s">
        <v>26</v>
      </c>
      <c r="B9" t="s">
        <v>27</v>
      </c>
      <c r="C9" s="3">
        <v>307231</v>
      </c>
      <c r="D9" s="54">
        <v>1</v>
      </c>
      <c r="E9" s="54">
        <v>0</v>
      </c>
      <c r="F9" s="54"/>
    </row>
    <row r="10" spans="1:6" x14ac:dyDescent="0.2">
      <c r="A10" t="s">
        <v>28</v>
      </c>
      <c r="B10" t="s">
        <v>29</v>
      </c>
      <c r="C10" s="3">
        <v>0</v>
      </c>
      <c r="D10" s="54">
        <v>0</v>
      </c>
      <c r="E10" s="54">
        <v>0</v>
      </c>
      <c r="F10" s="54"/>
    </row>
    <row r="11" spans="1:6" x14ac:dyDescent="0.2">
      <c r="A11" t="s">
        <v>30</v>
      </c>
      <c r="B11" t="s">
        <v>31</v>
      </c>
      <c r="C11" s="3">
        <v>0</v>
      </c>
      <c r="D11" s="54">
        <v>0</v>
      </c>
      <c r="E11" s="54">
        <v>0</v>
      </c>
      <c r="F11" s="54"/>
    </row>
    <row r="12" spans="1:6" x14ac:dyDescent="0.2">
      <c r="A12" t="s">
        <v>32</v>
      </c>
      <c r="B12" t="s">
        <v>10</v>
      </c>
      <c r="C12" s="3">
        <v>1044384</v>
      </c>
      <c r="D12" s="54">
        <v>3</v>
      </c>
      <c r="E12" s="54">
        <v>3</v>
      </c>
      <c r="F12" s="54"/>
    </row>
    <row r="13" spans="1:6" x14ac:dyDescent="0.2">
      <c r="A13" t="s">
        <v>33</v>
      </c>
      <c r="B13" t="s">
        <v>34</v>
      </c>
      <c r="C13" s="3">
        <v>641234</v>
      </c>
      <c r="D13" s="54">
        <v>3</v>
      </c>
      <c r="E13" s="54">
        <v>0</v>
      </c>
      <c r="F13" s="54"/>
    </row>
    <row r="14" spans="1:6" x14ac:dyDescent="0.2">
      <c r="A14" t="s">
        <v>35</v>
      </c>
      <c r="B14" t="s">
        <v>36</v>
      </c>
      <c r="C14" s="3">
        <v>0</v>
      </c>
      <c r="D14" s="54">
        <v>0</v>
      </c>
      <c r="E14" s="54">
        <v>0</v>
      </c>
      <c r="F14" s="54"/>
    </row>
    <row r="15" spans="1:6" x14ac:dyDescent="0.2">
      <c r="A15" t="s">
        <v>37</v>
      </c>
      <c r="B15" t="s">
        <v>38</v>
      </c>
      <c r="C15" s="3">
        <v>0</v>
      </c>
      <c r="D15" s="54">
        <v>0</v>
      </c>
      <c r="E15" s="54">
        <v>0</v>
      </c>
      <c r="F15" s="54"/>
    </row>
    <row r="16" spans="1:6" x14ac:dyDescent="0.2">
      <c r="A16" t="s">
        <v>39</v>
      </c>
      <c r="B16" t="s">
        <v>9</v>
      </c>
      <c r="C16" s="3">
        <v>0</v>
      </c>
      <c r="D16" s="54">
        <v>0</v>
      </c>
      <c r="E16" s="54">
        <v>0</v>
      </c>
      <c r="F16" s="54"/>
    </row>
    <row r="17" spans="1:6" x14ac:dyDescent="0.2">
      <c r="A17" t="s">
        <v>40</v>
      </c>
      <c r="B17" t="s">
        <v>12</v>
      </c>
      <c r="C17" s="3">
        <v>0</v>
      </c>
      <c r="D17" s="54">
        <v>0</v>
      </c>
      <c r="E17" s="54">
        <v>0</v>
      </c>
      <c r="F17" s="54"/>
    </row>
    <row r="18" spans="1:6" x14ac:dyDescent="0.2">
      <c r="A18" t="s">
        <v>41</v>
      </c>
      <c r="B18" t="s">
        <v>42</v>
      </c>
      <c r="C18" s="3">
        <v>0</v>
      </c>
      <c r="D18" s="54">
        <v>0</v>
      </c>
      <c r="E18" s="54">
        <v>0</v>
      </c>
      <c r="F18" s="54"/>
    </row>
    <row r="19" spans="1:6" x14ac:dyDescent="0.2">
      <c r="A19" t="s">
        <v>43</v>
      </c>
      <c r="B19" t="s">
        <v>44</v>
      </c>
      <c r="C19" s="3">
        <v>505099</v>
      </c>
      <c r="D19" s="54">
        <v>2</v>
      </c>
      <c r="E19" s="54">
        <v>0</v>
      </c>
      <c r="F19" s="54"/>
    </row>
    <row r="20" spans="1:6" x14ac:dyDescent="0.2">
      <c r="A20" t="s">
        <v>45</v>
      </c>
      <c r="B20" t="s">
        <v>46</v>
      </c>
      <c r="C20" s="3">
        <v>0</v>
      </c>
      <c r="D20" s="54">
        <v>0</v>
      </c>
      <c r="E20" s="54">
        <v>0</v>
      </c>
      <c r="F20" s="54"/>
    </row>
    <row r="21" spans="1:6" x14ac:dyDescent="0.2">
      <c r="A21" t="s">
        <v>47</v>
      </c>
      <c r="B21" t="s">
        <v>48</v>
      </c>
      <c r="C21" s="3">
        <v>816460</v>
      </c>
      <c r="D21" s="54">
        <v>3</v>
      </c>
      <c r="E21" s="54">
        <v>0</v>
      </c>
      <c r="F21" s="54"/>
    </row>
    <row r="22" spans="1:6" x14ac:dyDescent="0.2">
      <c r="A22" t="s">
        <v>49</v>
      </c>
      <c r="B22" t="s">
        <v>50</v>
      </c>
      <c r="C22" s="3">
        <v>0</v>
      </c>
      <c r="D22" s="54">
        <v>0</v>
      </c>
      <c r="E22" s="54">
        <v>0</v>
      </c>
      <c r="F22" s="54"/>
    </row>
    <row r="23" spans="1:6" x14ac:dyDescent="0.2">
      <c r="A23" t="s">
        <v>51</v>
      </c>
      <c r="B23" t="s">
        <v>6</v>
      </c>
      <c r="C23" s="3">
        <v>0</v>
      </c>
      <c r="D23" s="54">
        <v>0</v>
      </c>
      <c r="E23" s="54">
        <v>0</v>
      </c>
      <c r="F23" s="54"/>
    </row>
    <row r="24" spans="1:6" x14ac:dyDescent="0.2">
      <c r="A24" t="s">
        <v>52</v>
      </c>
      <c r="B24" t="s">
        <v>53</v>
      </c>
      <c r="C24" s="3">
        <v>964425</v>
      </c>
      <c r="D24" s="54">
        <v>0</v>
      </c>
      <c r="E24" s="54">
        <v>3</v>
      </c>
      <c r="F24" s="54"/>
    </row>
    <row r="25" spans="1:6" x14ac:dyDescent="0.2">
      <c r="A25" t="s">
        <v>54</v>
      </c>
      <c r="B25" t="s">
        <v>4</v>
      </c>
      <c r="C25" s="3">
        <v>0</v>
      </c>
      <c r="D25" s="54">
        <v>0</v>
      </c>
      <c r="E25" s="54">
        <v>0</v>
      </c>
      <c r="F25" s="54"/>
    </row>
    <row r="26" spans="1:6" x14ac:dyDescent="0.2">
      <c r="A26" t="s">
        <v>55</v>
      </c>
      <c r="B26" t="s">
        <v>56</v>
      </c>
      <c r="C26" s="3">
        <v>0</v>
      </c>
      <c r="D26" s="54">
        <v>0</v>
      </c>
      <c r="E26" s="54">
        <v>0</v>
      </c>
      <c r="F26" s="54"/>
    </row>
    <row r="27" spans="1:6" x14ac:dyDescent="0.2">
      <c r="A27" t="s">
        <v>57</v>
      </c>
      <c r="B27" t="s">
        <v>58</v>
      </c>
      <c r="C27" s="3">
        <v>293322</v>
      </c>
      <c r="D27" s="54">
        <v>1</v>
      </c>
      <c r="E27" s="54">
        <v>0</v>
      </c>
      <c r="F27" s="54"/>
    </row>
    <row r="28" spans="1:6" x14ac:dyDescent="0.2">
      <c r="A28" t="s">
        <v>59</v>
      </c>
      <c r="B28" t="s">
        <v>60</v>
      </c>
      <c r="C28" s="3">
        <v>0</v>
      </c>
      <c r="D28" s="54">
        <v>0</v>
      </c>
      <c r="E28" s="54">
        <v>0</v>
      </c>
      <c r="F28" s="54"/>
    </row>
    <row r="29" spans="1:6" x14ac:dyDescent="0.2">
      <c r="A29" t="s">
        <v>61</v>
      </c>
      <c r="B29" t="s">
        <v>62</v>
      </c>
      <c r="C29" s="3">
        <v>0</v>
      </c>
      <c r="D29" s="54">
        <v>0</v>
      </c>
      <c r="E29" s="54">
        <v>0</v>
      </c>
      <c r="F29" s="54"/>
    </row>
    <row r="30" spans="1:6" x14ac:dyDescent="0.2">
      <c r="A30" t="s">
        <v>63</v>
      </c>
      <c r="B30" t="s">
        <v>64</v>
      </c>
      <c r="C30" s="3">
        <v>0</v>
      </c>
      <c r="D30" s="54">
        <v>0</v>
      </c>
      <c r="E30" s="54">
        <v>0</v>
      </c>
      <c r="F30" s="54"/>
    </row>
    <row r="31" spans="1:6" x14ac:dyDescent="0.2">
      <c r="A31" t="s">
        <v>65</v>
      </c>
      <c r="B31" t="s">
        <v>66</v>
      </c>
      <c r="C31" s="3">
        <v>0</v>
      </c>
      <c r="D31" s="54">
        <v>0</v>
      </c>
      <c r="E31" s="54">
        <v>0</v>
      </c>
      <c r="F31" s="54"/>
    </row>
    <row r="32" spans="1:6" x14ac:dyDescent="0.2">
      <c r="A32" t="s">
        <v>67</v>
      </c>
      <c r="B32" t="s">
        <v>68</v>
      </c>
      <c r="C32" s="3">
        <v>0</v>
      </c>
      <c r="D32" s="54">
        <v>0</v>
      </c>
      <c r="E32" s="54">
        <v>0</v>
      </c>
      <c r="F32" s="54"/>
    </row>
    <row r="33" spans="1:6" x14ac:dyDescent="0.2">
      <c r="A33" t="s">
        <v>69</v>
      </c>
      <c r="B33" t="s">
        <v>70</v>
      </c>
      <c r="C33" s="3">
        <v>0</v>
      </c>
      <c r="D33" s="54">
        <v>0</v>
      </c>
      <c r="E33" s="54">
        <v>0</v>
      </c>
      <c r="F33" s="54"/>
    </row>
    <row r="34" spans="1:6" x14ac:dyDescent="0.2">
      <c r="A34" t="s">
        <v>71</v>
      </c>
      <c r="B34" t="s">
        <v>72</v>
      </c>
      <c r="C34" s="3">
        <v>0</v>
      </c>
      <c r="D34" s="54">
        <v>0</v>
      </c>
      <c r="E34" s="54">
        <v>0</v>
      </c>
      <c r="F34" s="54"/>
    </row>
    <row r="35" spans="1:6" x14ac:dyDescent="0.2">
      <c r="A35" t="s">
        <v>73</v>
      </c>
      <c r="B35" t="s">
        <v>74</v>
      </c>
      <c r="C35" s="3">
        <v>178825</v>
      </c>
      <c r="D35" s="54">
        <v>0</v>
      </c>
      <c r="E35" s="54">
        <v>1</v>
      </c>
      <c r="F35" s="54"/>
    </row>
    <row r="36" spans="1:6" x14ac:dyDescent="0.2">
      <c r="A36" t="s">
        <v>75</v>
      </c>
      <c r="B36" t="s">
        <v>2</v>
      </c>
      <c r="C36" s="3">
        <v>0</v>
      </c>
      <c r="D36" s="54">
        <v>0</v>
      </c>
      <c r="E36" s="54">
        <v>0</v>
      </c>
      <c r="F36" s="54"/>
    </row>
    <row r="37" spans="1:6" x14ac:dyDescent="0.2">
      <c r="A37" t="s">
        <v>76</v>
      </c>
      <c r="B37" t="s">
        <v>77</v>
      </c>
      <c r="C37" s="3">
        <v>0</v>
      </c>
      <c r="D37" s="54">
        <v>0</v>
      </c>
      <c r="E37" s="54">
        <v>0</v>
      </c>
      <c r="F37" s="54"/>
    </row>
    <row r="38" spans="1:6" x14ac:dyDescent="0.2">
      <c r="A38" t="s">
        <v>78</v>
      </c>
      <c r="B38" t="s">
        <v>8</v>
      </c>
      <c r="C38" s="3">
        <v>506675</v>
      </c>
      <c r="D38" s="54">
        <v>1</v>
      </c>
      <c r="E38" s="54">
        <v>1</v>
      </c>
      <c r="F38" s="54"/>
    </row>
    <row r="39" spans="1:6" x14ac:dyDescent="0.2">
      <c r="A39" t="s">
        <v>79</v>
      </c>
      <c r="B39" t="s">
        <v>80</v>
      </c>
      <c r="C39" s="3">
        <v>0</v>
      </c>
      <c r="D39" s="54">
        <v>0</v>
      </c>
      <c r="E39" s="54">
        <v>0</v>
      </c>
      <c r="F39" s="54"/>
    </row>
    <row r="40" spans="1:6" x14ac:dyDescent="0.2">
      <c r="A40" t="s">
        <v>81</v>
      </c>
      <c r="B40" t="s">
        <v>82</v>
      </c>
      <c r="C40" s="3">
        <v>692343</v>
      </c>
      <c r="D40" s="54">
        <v>1</v>
      </c>
      <c r="E40" s="54">
        <v>1</v>
      </c>
      <c r="F40" s="54"/>
    </row>
    <row r="41" spans="1:6" x14ac:dyDescent="0.2">
      <c r="A41" t="s">
        <v>83</v>
      </c>
      <c r="B41" t="s">
        <v>1</v>
      </c>
      <c r="C41" s="3">
        <v>0</v>
      </c>
      <c r="D41" s="54">
        <v>0</v>
      </c>
      <c r="E41" s="54">
        <v>0</v>
      </c>
      <c r="F41" s="54"/>
    </row>
    <row r="42" spans="1:6" x14ac:dyDescent="0.2">
      <c r="A42" t="s">
        <v>84</v>
      </c>
      <c r="B42" t="s">
        <v>85</v>
      </c>
      <c r="C42" s="3">
        <v>0</v>
      </c>
      <c r="D42" s="54">
        <v>0</v>
      </c>
      <c r="E42" s="54">
        <v>0</v>
      </c>
      <c r="F42" s="54"/>
    </row>
    <row r="43" spans="1:6" x14ac:dyDescent="0.2">
      <c r="A43" t="s">
        <v>86</v>
      </c>
      <c r="B43" t="s">
        <v>87</v>
      </c>
      <c r="C43" s="3">
        <v>437333</v>
      </c>
      <c r="D43" s="54">
        <v>1</v>
      </c>
      <c r="E43" s="54">
        <v>1</v>
      </c>
      <c r="F43" s="54"/>
    </row>
    <row r="44" spans="1:6" x14ac:dyDescent="0.2">
      <c r="A44" t="s">
        <v>88</v>
      </c>
      <c r="B44" t="s">
        <v>89</v>
      </c>
      <c r="C44" s="3">
        <v>0</v>
      </c>
      <c r="D44" s="54">
        <v>0</v>
      </c>
      <c r="E44" s="54">
        <v>0</v>
      </c>
      <c r="F44" s="54"/>
    </row>
    <row r="45" spans="1:6" x14ac:dyDescent="0.2">
      <c r="A45" t="s">
        <v>90</v>
      </c>
      <c r="B45" t="s">
        <v>91</v>
      </c>
      <c r="C45" s="3">
        <v>241241</v>
      </c>
      <c r="D45" s="54">
        <v>1</v>
      </c>
      <c r="E45" s="54">
        <v>0</v>
      </c>
      <c r="F45" s="54"/>
    </row>
    <row r="46" spans="1:6" x14ac:dyDescent="0.2">
      <c r="A46" t="s">
        <v>92</v>
      </c>
      <c r="B46" t="s">
        <v>5</v>
      </c>
      <c r="C46" s="3">
        <v>860504</v>
      </c>
      <c r="D46" s="54">
        <v>4</v>
      </c>
      <c r="E46" s="54">
        <v>1</v>
      </c>
      <c r="F46" s="54"/>
    </row>
    <row r="47" spans="1:6" x14ac:dyDescent="0.2">
      <c r="A47" t="s">
        <v>93</v>
      </c>
      <c r="B47" t="s">
        <v>94</v>
      </c>
      <c r="C47" s="3">
        <v>0</v>
      </c>
      <c r="D47" s="54">
        <v>0</v>
      </c>
      <c r="E47" s="54">
        <v>0</v>
      </c>
      <c r="F47" s="54"/>
    </row>
    <row r="48" spans="1:6" x14ac:dyDescent="0.2">
      <c r="A48" t="s">
        <v>95</v>
      </c>
      <c r="B48" t="s">
        <v>96</v>
      </c>
      <c r="C48" s="3">
        <v>0</v>
      </c>
      <c r="D48" s="54">
        <v>0</v>
      </c>
      <c r="E48" s="54">
        <v>0</v>
      </c>
      <c r="F48" s="54"/>
    </row>
    <row r="49" spans="1:6" x14ac:dyDescent="0.2">
      <c r="A49" t="s">
        <v>97</v>
      </c>
      <c r="B49" t="s">
        <v>7</v>
      </c>
      <c r="C49" s="3">
        <v>0</v>
      </c>
      <c r="D49" s="54">
        <v>0</v>
      </c>
      <c r="E49" s="54">
        <v>0</v>
      </c>
      <c r="F49" s="54"/>
    </row>
    <row r="50" spans="1:6" x14ac:dyDescent="0.2">
      <c r="A50" t="s">
        <v>98</v>
      </c>
      <c r="B50" t="s">
        <v>99</v>
      </c>
      <c r="C50" s="3">
        <v>0</v>
      </c>
      <c r="D50" s="54">
        <v>0</v>
      </c>
      <c r="E50" s="54">
        <v>0</v>
      </c>
      <c r="F50" s="54"/>
    </row>
    <row r="51" spans="1:6" x14ac:dyDescent="0.2">
      <c r="A51" t="s">
        <v>100</v>
      </c>
      <c r="B51" t="s">
        <v>101</v>
      </c>
      <c r="C51" s="3">
        <v>0</v>
      </c>
      <c r="D51" s="54">
        <v>0</v>
      </c>
      <c r="E51" s="54">
        <v>0</v>
      </c>
      <c r="F51" s="54"/>
    </row>
    <row r="52" spans="1:6" x14ac:dyDescent="0.2">
      <c r="A52" t="s">
        <v>102</v>
      </c>
      <c r="B52" t="s">
        <v>11</v>
      </c>
      <c r="C52" s="3">
        <v>0</v>
      </c>
      <c r="D52" s="54">
        <v>0</v>
      </c>
      <c r="E52" s="54">
        <v>0</v>
      </c>
      <c r="F52" s="54"/>
    </row>
    <row r="53" spans="1:6" x14ac:dyDescent="0.2">
      <c r="A53" t="s">
        <v>103</v>
      </c>
      <c r="B53" t="s">
        <v>104</v>
      </c>
      <c r="C53" s="3">
        <v>0</v>
      </c>
      <c r="D53" s="54">
        <v>0</v>
      </c>
      <c r="E53" s="54">
        <v>0</v>
      </c>
      <c r="F53" s="54"/>
    </row>
    <row r="54" spans="1:6" x14ac:dyDescent="0.2">
      <c r="A54" t="s">
        <v>123</v>
      </c>
      <c r="C54" s="3">
        <v>10491398</v>
      </c>
      <c r="D54" s="54">
        <v>26</v>
      </c>
      <c r="E54" s="54">
        <v>21</v>
      </c>
      <c r="F54" s="54"/>
    </row>
  </sheetData>
  <sheetProtection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S5"/>
  <sheetViews>
    <sheetView workbookViewId="0">
      <selection activeCell="B4" sqref="B4"/>
    </sheetView>
  </sheetViews>
  <sheetFormatPr baseColWidth="10" defaultRowHeight="16" x14ac:dyDescent="0.2"/>
  <cols>
    <col min="1" max="1" width="39.5" style="2" bestFit="1" customWidth="1"/>
    <col min="2" max="2" width="86.5" bestFit="1" customWidth="1"/>
    <col min="3" max="3" width="17.5" bestFit="1" customWidth="1"/>
  </cols>
  <sheetData>
    <row r="3" spans="1:19" x14ac:dyDescent="0.2">
      <c r="A3" s="24" t="s">
        <v>14</v>
      </c>
      <c r="B3" t="s">
        <v>107</v>
      </c>
      <c r="C3" s="22" t="s">
        <v>15</v>
      </c>
      <c r="D3" s="3"/>
      <c r="E3" s="3"/>
      <c r="F3" s="3"/>
      <c r="I3" s="23"/>
      <c r="J3" s="23"/>
      <c r="K3" s="23"/>
      <c r="L3" s="23"/>
    </row>
    <row r="4" spans="1:19" s="6" customFormat="1" x14ac:dyDescent="0.2">
      <c r="A4" s="25" t="s">
        <v>106</v>
      </c>
      <c r="B4" t="s">
        <v>108</v>
      </c>
      <c r="D4" s="14"/>
      <c r="E4" s="14"/>
      <c r="G4" s="11"/>
      <c r="H4" s="11"/>
      <c r="I4" s="11"/>
      <c r="J4" s="11"/>
      <c r="S4" s="21"/>
    </row>
    <row r="5" spans="1:19" x14ac:dyDescent="0.2">
      <c r="B5" t="s">
        <v>109</v>
      </c>
    </row>
  </sheetData>
  <sheetProtection sheet="1" objects="1" scenarios="1"/>
  <hyperlinks>
    <hyperlink ref="B3" r:id="rId1" display="http://history.house.gov/Institution/Election-Statistics/2016election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Election Results by State</vt:lpstr>
      <vt:lpstr>Uncontested Races</vt:lpstr>
      <vt:lpstr>Uncontested PIVOT</vt:lpstr>
      <vt:lpstr>Sources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2017-04-24T23:24:49Z</dcterms:created>
  <dcterms:modified xsi:type="dcterms:W3CDTF">2017-05-19T21:29:22Z</dcterms:modified>
</cp:coreProperties>
</file>