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BECCC5C7-621F-47E3-8AC3-7549C30AA4E2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NFL Data" sheetId="1" r:id="rId1"/>
    <sheet name="NFL Averages" sheetId="3" r:id="rId2"/>
    <sheet name="College Data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3" l="1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" i="3"/>
  <c r="AB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AA3" i="3"/>
  <c r="AB3" i="3"/>
  <c r="B15" i="3"/>
  <c r="Z3" i="3"/>
  <c r="Z36" i="3"/>
  <c r="Z37" i="3"/>
  <c r="Z38" i="3"/>
  <c r="Z39" i="3"/>
  <c r="Z40" i="3"/>
  <c r="Z41" i="3"/>
  <c r="Z42" i="3"/>
  <c r="Z43" i="3"/>
  <c r="Q3" i="3"/>
  <c r="R3" i="3"/>
  <c r="S3" i="3"/>
  <c r="T3" i="3"/>
  <c r="U3" i="3"/>
  <c r="V3" i="3"/>
  <c r="W3" i="3"/>
  <c r="X3" i="3"/>
  <c r="Y3" i="3"/>
  <c r="Q4" i="3"/>
  <c r="R4" i="3"/>
  <c r="S4" i="3"/>
  <c r="T4" i="3"/>
  <c r="U4" i="3"/>
  <c r="V4" i="3"/>
  <c r="W4" i="3"/>
  <c r="X4" i="3"/>
  <c r="Y4" i="3"/>
  <c r="Q5" i="3"/>
  <c r="R5" i="3"/>
  <c r="S5" i="3"/>
  <c r="T5" i="3"/>
  <c r="U5" i="3"/>
  <c r="V5" i="3"/>
  <c r="W5" i="3"/>
  <c r="X5" i="3"/>
  <c r="Y5" i="3"/>
  <c r="Q6" i="3"/>
  <c r="R6" i="3"/>
  <c r="S6" i="3"/>
  <c r="T6" i="3"/>
  <c r="U6" i="3"/>
  <c r="V6" i="3"/>
  <c r="W6" i="3"/>
  <c r="X6" i="3"/>
  <c r="Y6" i="3"/>
  <c r="Q7" i="3"/>
  <c r="R7" i="3"/>
  <c r="S7" i="3"/>
  <c r="T7" i="3"/>
  <c r="U7" i="3"/>
  <c r="V7" i="3"/>
  <c r="W7" i="3"/>
  <c r="X7" i="3"/>
  <c r="Y7" i="3"/>
  <c r="Q8" i="3"/>
  <c r="R8" i="3"/>
  <c r="S8" i="3"/>
  <c r="T8" i="3"/>
  <c r="U8" i="3"/>
  <c r="V8" i="3"/>
  <c r="W8" i="3"/>
  <c r="X8" i="3"/>
  <c r="Y8" i="3"/>
  <c r="Q9" i="3"/>
  <c r="R9" i="3"/>
  <c r="S9" i="3"/>
  <c r="T9" i="3"/>
  <c r="U9" i="3"/>
  <c r="V9" i="3"/>
  <c r="W9" i="3"/>
  <c r="X9" i="3"/>
  <c r="Y9" i="3"/>
  <c r="Q10" i="3"/>
  <c r="R10" i="3"/>
  <c r="S10" i="3"/>
  <c r="T10" i="3"/>
  <c r="U10" i="3"/>
  <c r="V10" i="3"/>
  <c r="W10" i="3"/>
  <c r="X10" i="3"/>
  <c r="Y10" i="3"/>
  <c r="Q11" i="3"/>
  <c r="R11" i="3"/>
  <c r="S11" i="3"/>
  <c r="T11" i="3"/>
  <c r="U11" i="3"/>
  <c r="V11" i="3"/>
  <c r="W11" i="3"/>
  <c r="X11" i="3"/>
  <c r="Y11" i="3"/>
  <c r="Q12" i="3"/>
  <c r="R12" i="3"/>
  <c r="S12" i="3"/>
  <c r="T12" i="3"/>
  <c r="U12" i="3"/>
  <c r="V12" i="3"/>
  <c r="W12" i="3"/>
  <c r="X12" i="3"/>
  <c r="Y12" i="3"/>
  <c r="Q13" i="3"/>
  <c r="R13" i="3"/>
  <c r="S13" i="3"/>
  <c r="T13" i="3"/>
  <c r="U13" i="3"/>
  <c r="V13" i="3"/>
  <c r="W13" i="3"/>
  <c r="X13" i="3"/>
  <c r="Y13" i="3"/>
  <c r="Q14" i="3"/>
  <c r="R14" i="3"/>
  <c r="S14" i="3"/>
  <c r="T14" i="3"/>
  <c r="U14" i="3"/>
  <c r="V14" i="3"/>
  <c r="W14" i="3"/>
  <c r="X14" i="3"/>
  <c r="Y14" i="3"/>
  <c r="Q15" i="3"/>
  <c r="R15" i="3"/>
  <c r="S15" i="3"/>
  <c r="T15" i="3"/>
  <c r="U15" i="3"/>
  <c r="V15" i="3"/>
  <c r="W15" i="3"/>
  <c r="X15" i="3"/>
  <c r="Y15" i="3"/>
  <c r="Q16" i="3"/>
  <c r="R16" i="3"/>
  <c r="S16" i="3"/>
  <c r="T16" i="3"/>
  <c r="U16" i="3"/>
  <c r="V16" i="3"/>
  <c r="W16" i="3"/>
  <c r="X16" i="3"/>
  <c r="Y16" i="3"/>
  <c r="Q17" i="3"/>
  <c r="R17" i="3"/>
  <c r="S17" i="3"/>
  <c r="T17" i="3"/>
  <c r="U17" i="3"/>
  <c r="V17" i="3"/>
  <c r="W17" i="3"/>
  <c r="X17" i="3"/>
  <c r="Y17" i="3"/>
  <c r="Q18" i="3"/>
  <c r="R18" i="3"/>
  <c r="S18" i="3"/>
  <c r="T18" i="3"/>
  <c r="U18" i="3"/>
  <c r="V18" i="3"/>
  <c r="W18" i="3"/>
  <c r="X18" i="3"/>
  <c r="Y18" i="3"/>
  <c r="Q19" i="3"/>
  <c r="R19" i="3"/>
  <c r="S19" i="3"/>
  <c r="T19" i="3"/>
  <c r="U19" i="3"/>
  <c r="V19" i="3"/>
  <c r="W19" i="3"/>
  <c r="X19" i="3"/>
  <c r="Y19" i="3"/>
  <c r="Q20" i="3"/>
  <c r="R20" i="3"/>
  <c r="S20" i="3"/>
  <c r="T20" i="3"/>
  <c r="U20" i="3"/>
  <c r="V20" i="3"/>
  <c r="W20" i="3"/>
  <c r="X20" i="3"/>
  <c r="Y20" i="3"/>
  <c r="Q21" i="3"/>
  <c r="R21" i="3"/>
  <c r="S21" i="3"/>
  <c r="T21" i="3"/>
  <c r="U21" i="3"/>
  <c r="V21" i="3"/>
  <c r="W21" i="3"/>
  <c r="X21" i="3"/>
  <c r="Y21" i="3"/>
  <c r="Q22" i="3"/>
  <c r="R22" i="3"/>
  <c r="S22" i="3"/>
  <c r="T22" i="3"/>
  <c r="U22" i="3"/>
  <c r="V22" i="3"/>
  <c r="W22" i="3"/>
  <c r="X22" i="3"/>
  <c r="Y22" i="3"/>
  <c r="Q23" i="3"/>
  <c r="R23" i="3"/>
  <c r="S23" i="3"/>
  <c r="T23" i="3"/>
  <c r="U23" i="3"/>
  <c r="V23" i="3"/>
  <c r="W23" i="3"/>
  <c r="X23" i="3"/>
  <c r="Y23" i="3"/>
  <c r="Q24" i="3"/>
  <c r="R24" i="3"/>
  <c r="S24" i="3"/>
  <c r="T24" i="3"/>
  <c r="U24" i="3"/>
  <c r="V24" i="3"/>
  <c r="W24" i="3"/>
  <c r="X24" i="3"/>
  <c r="Y24" i="3"/>
  <c r="Q25" i="3"/>
  <c r="R25" i="3"/>
  <c r="S25" i="3"/>
  <c r="T25" i="3"/>
  <c r="U25" i="3"/>
  <c r="V25" i="3"/>
  <c r="W25" i="3"/>
  <c r="X25" i="3"/>
  <c r="Y25" i="3"/>
  <c r="Q26" i="3"/>
  <c r="R26" i="3"/>
  <c r="S26" i="3"/>
  <c r="T26" i="3"/>
  <c r="U26" i="3"/>
  <c r="V26" i="3"/>
  <c r="W26" i="3"/>
  <c r="X26" i="3"/>
  <c r="Y26" i="3"/>
  <c r="Q27" i="3"/>
  <c r="R27" i="3"/>
  <c r="S27" i="3"/>
  <c r="T27" i="3"/>
  <c r="U27" i="3"/>
  <c r="V27" i="3"/>
  <c r="W27" i="3"/>
  <c r="X27" i="3"/>
  <c r="Y27" i="3"/>
  <c r="Q28" i="3"/>
  <c r="R28" i="3"/>
  <c r="S28" i="3"/>
  <c r="T28" i="3"/>
  <c r="U28" i="3"/>
  <c r="V28" i="3"/>
  <c r="W28" i="3"/>
  <c r="X28" i="3"/>
  <c r="Y28" i="3"/>
  <c r="Q29" i="3"/>
  <c r="R29" i="3"/>
  <c r="S29" i="3"/>
  <c r="T29" i="3"/>
  <c r="U29" i="3"/>
  <c r="V29" i="3"/>
  <c r="W29" i="3"/>
  <c r="X29" i="3"/>
  <c r="Y29" i="3"/>
  <c r="Q30" i="3"/>
  <c r="R30" i="3"/>
  <c r="S30" i="3"/>
  <c r="T30" i="3"/>
  <c r="U30" i="3"/>
  <c r="V30" i="3"/>
  <c r="W30" i="3"/>
  <c r="X30" i="3"/>
  <c r="Y30" i="3"/>
  <c r="Q31" i="3"/>
  <c r="R31" i="3"/>
  <c r="S31" i="3"/>
  <c r="T31" i="3"/>
  <c r="U31" i="3"/>
  <c r="V31" i="3"/>
  <c r="W31" i="3"/>
  <c r="X31" i="3"/>
  <c r="Y31" i="3"/>
  <c r="Q32" i="3"/>
  <c r="R32" i="3"/>
  <c r="S32" i="3"/>
  <c r="T32" i="3"/>
  <c r="U32" i="3"/>
  <c r="V32" i="3"/>
  <c r="W32" i="3"/>
  <c r="X32" i="3"/>
  <c r="Y32" i="3"/>
  <c r="Q33" i="3"/>
  <c r="R33" i="3"/>
  <c r="S33" i="3"/>
  <c r="T33" i="3"/>
  <c r="U33" i="3"/>
  <c r="V33" i="3"/>
  <c r="W33" i="3"/>
  <c r="X33" i="3"/>
  <c r="Y33" i="3"/>
  <c r="Q34" i="3"/>
  <c r="R34" i="3"/>
  <c r="S34" i="3"/>
  <c r="T34" i="3"/>
  <c r="U34" i="3"/>
  <c r="V34" i="3"/>
  <c r="W34" i="3"/>
  <c r="X34" i="3"/>
  <c r="Y34" i="3"/>
  <c r="Q35" i="3"/>
  <c r="R35" i="3"/>
  <c r="S35" i="3"/>
  <c r="T35" i="3"/>
  <c r="U35" i="3"/>
  <c r="V35" i="3"/>
  <c r="W35" i="3"/>
  <c r="X35" i="3"/>
  <c r="Y35" i="3"/>
  <c r="Q36" i="3"/>
  <c r="R36" i="3"/>
  <c r="S36" i="3"/>
  <c r="T36" i="3"/>
  <c r="U36" i="3"/>
  <c r="V36" i="3"/>
  <c r="W36" i="3"/>
  <c r="X36" i="3"/>
  <c r="Y36" i="3"/>
  <c r="Q37" i="3"/>
  <c r="R37" i="3"/>
  <c r="S37" i="3"/>
  <c r="T37" i="3"/>
  <c r="U37" i="3"/>
  <c r="V37" i="3"/>
  <c r="W37" i="3"/>
  <c r="X37" i="3"/>
  <c r="Y37" i="3"/>
  <c r="Q38" i="3"/>
  <c r="R38" i="3"/>
  <c r="S38" i="3"/>
  <c r="T38" i="3"/>
  <c r="U38" i="3"/>
  <c r="V38" i="3"/>
  <c r="W38" i="3"/>
  <c r="X38" i="3"/>
  <c r="Y38" i="3"/>
  <c r="Q39" i="3"/>
  <c r="R39" i="3"/>
  <c r="S39" i="3"/>
  <c r="T39" i="3"/>
  <c r="U39" i="3"/>
  <c r="V39" i="3"/>
  <c r="W39" i="3"/>
  <c r="X39" i="3"/>
  <c r="Y39" i="3"/>
  <c r="Q40" i="3"/>
  <c r="R40" i="3"/>
  <c r="S40" i="3"/>
  <c r="T40" i="3"/>
  <c r="U40" i="3"/>
  <c r="V40" i="3"/>
  <c r="W40" i="3"/>
  <c r="X40" i="3"/>
  <c r="Y40" i="3"/>
  <c r="Q41" i="3"/>
  <c r="R41" i="3"/>
  <c r="S41" i="3"/>
  <c r="T41" i="3"/>
  <c r="U41" i="3"/>
  <c r="V41" i="3"/>
  <c r="W41" i="3"/>
  <c r="X41" i="3"/>
  <c r="Y41" i="3"/>
  <c r="Q42" i="3"/>
  <c r="R42" i="3"/>
  <c r="S42" i="3"/>
  <c r="T42" i="3"/>
  <c r="U42" i="3"/>
  <c r="V42" i="3"/>
  <c r="W42" i="3"/>
  <c r="X42" i="3"/>
  <c r="Y42" i="3"/>
  <c r="Q43" i="3"/>
  <c r="R43" i="3"/>
  <c r="S43" i="3"/>
  <c r="T43" i="3"/>
  <c r="U43" i="3"/>
  <c r="V43" i="3"/>
  <c r="W43" i="3"/>
  <c r="X43" i="3"/>
  <c r="Y4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8" i="3"/>
  <c r="B7" i="3"/>
  <c r="B6" i="3"/>
  <c r="B5" i="3"/>
  <c r="B4" i="3"/>
  <c r="B3" i="3"/>
  <c r="H17" i="2"/>
  <c r="G17" i="2"/>
  <c r="E17" i="2"/>
  <c r="D17" i="2"/>
  <c r="F17" i="2" s="1"/>
  <c r="C17" i="2"/>
  <c r="J17" i="2" l="1"/>
  <c r="I17" i="2"/>
</calcChain>
</file>

<file path=xl/sharedStrings.xml><?xml version="1.0" encoding="utf-8"?>
<sst xmlns="http://schemas.openxmlformats.org/spreadsheetml/2006/main" count="703" uniqueCount="161">
  <si>
    <t>0-19</t>
  </si>
  <si>
    <t>20-29</t>
  </si>
  <si>
    <t>30-39</t>
  </si>
  <si>
    <t>40-49</t>
  </si>
  <si>
    <t>50+</t>
  </si>
  <si>
    <t>Scoring</t>
  </si>
  <si>
    <t>Kickoffs</t>
  </si>
  <si>
    <t>Player</t>
  </si>
  <si>
    <t>Season</t>
  </si>
  <si>
    <t>Age</t>
  </si>
  <si>
    <t>Team</t>
  </si>
  <si>
    <t>Lg</t>
  </si>
  <si>
    <t>Pos</t>
  </si>
  <si>
    <t>G</t>
  </si>
  <si>
    <t>GS</t>
  </si>
  <si>
    <t>FGA</t>
  </si>
  <si>
    <t>FGM</t>
  </si>
  <si>
    <t>Lng</t>
  </si>
  <si>
    <t>FG%</t>
  </si>
  <si>
    <t>XPA</t>
  </si>
  <si>
    <t>XPM</t>
  </si>
  <si>
    <t>XP%</t>
  </si>
  <si>
    <t>KO</t>
  </si>
  <si>
    <t>KOYds</t>
  </si>
  <si>
    <t>TB</t>
  </si>
  <si>
    <t>TB%</t>
  </si>
  <si>
    <t>KOAvg</t>
  </si>
  <si>
    <t>AV</t>
  </si>
  <si>
    <t>FPTS/G</t>
  </si>
  <si>
    <t>FPTS</t>
  </si>
  <si>
    <t>Awards</t>
  </si>
  <si>
    <t>Chris Boswell</t>
  </si>
  <si>
    <t>PIT</t>
  </si>
  <si>
    <t>NFL</t>
  </si>
  <si>
    <t>K</t>
  </si>
  <si>
    <t>PB</t>
  </si>
  <si>
    <t>Cameron Dicker</t>
  </si>
  <si>
    <t>2TM</t>
  </si>
  <si>
    <t>LAC</t>
  </si>
  <si>
    <t>Ka'imi Fairbairn</t>
  </si>
  <si>
    <t>HOU</t>
  </si>
  <si>
    <t>Jason Sanders</t>
  </si>
  <si>
    <t>MIA</t>
  </si>
  <si>
    <t>AP-1</t>
  </si>
  <si>
    <t>Daniel Carlson</t>
  </si>
  <si>
    <t>OAK</t>
  </si>
  <si>
    <t>LVR</t>
  </si>
  <si>
    <t>Matt Gay</t>
  </si>
  <si>
    <t>TAM</t>
  </si>
  <si>
    <t>LAR</t>
  </si>
  <si>
    <t>Jake Elliot</t>
  </si>
  <si>
    <t>PHI</t>
  </si>
  <si>
    <t>Joshua Karty</t>
  </si>
  <si>
    <t>Younghoe Koo</t>
  </si>
  <si>
    <t>ATL</t>
  </si>
  <si>
    <t>Wil Lutz</t>
  </si>
  <si>
    <t>NOR</t>
  </si>
  <si>
    <t>Jake Moody</t>
  </si>
  <si>
    <t>SFO</t>
  </si>
  <si>
    <t>Joey Slye</t>
  </si>
  <si>
    <t>CAR</t>
  </si>
  <si>
    <t>3TM</t>
  </si>
  <si>
    <t>Chase McLaughlin</t>
  </si>
  <si>
    <t>CLE</t>
  </si>
  <si>
    <t>Chad Ryland</t>
  </si>
  <si>
    <t>NWE</t>
  </si>
  <si>
    <t>ARI</t>
  </si>
  <si>
    <t>Blake Grupe</t>
  </si>
  <si>
    <t>Jason Myers</t>
  </si>
  <si>
    <t>JAX</t>
  </si>
  <si>
    <t>Will Reichard</t>
  </si>
  <si>
    <t>MIN</t>
  </si>
  <si>
    <t>Austin Seibert</t>
  </si>
  <si>
    <t>DET</t>
  </si>
  <si>
    <t>Justin Tucker</t>
  </si>
  <si>
    <t>BAL</t>
  </si>
  <si>
    <r>
      <t>PB</t>
    </r>
    <r>
      <rPr>
        <sz val="8.6"/>
        <color rgb="FF000000"/>
        <rFont val="Verdana"/>
        <family val="2"/>
        <charset val="1"/>
      </rPr>
      <t>,</t>
    </r>
    <r>
      <rPr>
        <b/>
        <sz val="8.6"/>
        <color rgb="FF3344DD"/>
        <rFont val="Verdana"/>
        <family val="2"/>
        <charset val="1"/>
      </rPr>
      <t>AP-1</t>
    </r>
  </si>
  <si>
    <t>Tyler Bass</t>
  </si>
  <si>
    <t>BUF</t>
  </si>
  <si>
    <t>Jake Bates</t>
  </si>
  <si>
    <t>Cam Little</t>
  </si>
  <si>
    <t>Dustin Hopkins</t>
  </si>
  <si>
    <t>WAS</t>
  </si>
  <si>
    <t>Eddy Piñeiro</t>
  </si>
  <si>
    <t>CHI</t>
  </si>
  <si>
    <t>NYJ</t>
  </si>
  <si>
    <t>Harrison Butker</t>
  </si>
  <si>
    <t>KAN</t>
  </si>
  <si>
    <t>Cairo Santos</t>
  </si>
  <si>
    <t>Nick Folk</t>
  </si>
  <si>
    <t>DAL</t>
  </si>
  <si>
    <t>Evan McPherson</t>
  </si>
  <si>
    <t>CIN</t>
  </si>
  <si>
    <t>Brandon McManus</t>
  </si>
  <si>
    <t>DEN</t>
  </si>
  <si>
    <t>Brayden Narveson</t>
  </si>
  <si>
    <t>Greg Joseph</t>
  </si>
  <si>
    <t>TEN</t>
  </si>
  <si>
    <t>Greg Zuerlein</t>
  </si>
  <si>
    <t>STL</t>
  </si>
  <si>
    <t>John Parker Romo</t>
  </si>
  <si>
    <t>Graham Gano</t>
  </si>
  <si>
    <t>Cade York</t>
  </si>
  <si>
    <t>Anders Carlson</t>
  </si>
  <si>
    <t>GNB</t>
  </si>
  <si>
    <t>Matthew Wright</t>
  </si>
  <si>
    <t>Zane Gonzalez</t>
  </si>
  <si>
    <t>Riley Patterson</t>
  </si>
  <si>
    <t>Matt Prater</t>
  </si>
  <si>
    <t>Spencer Shrader</t>
  </si>
  <si>
    <t>Award</t>
  </si>
  <si>
    <t>Jake Elliott</t>
  </si>
  <si>
    <t>College</t>
  </si>
  <si>
    <t>Pts</t>
  </si>
  <si>
    <t>Pnt</t>
  </si>
  <si>
    <t>Yds</t>
  </si>
  <si>
    <t>Y/P</t>
  </si>
  <si>
    <t>P5</t>
  </si>
  <si>
    <t>Conference</t>
  </si>
  <si>
    <t>Rice</t>
  </si>
  <si>
    <t>American</t>
  </si>
  <si>
    <t>Texas</t>
  </si>
  <si>
    <t>Big 12</t>
  </si>
  <si>
    <t>UCLA</t>
  </si>
  <si>
    <t>Pac-12</t>
  </si>
  <si>
    <t>New Mexico</t>
  </si>
  <si>
    <t>Mountain West</t>
  </si>
  <si>
    <t>Auburn</t>
  </si>
  <si>
    <t>SEC</t>
  </si>
  <si>
    <t>Utah</t>
  </si>
  <si>
    <t>Memphis</t>
  </si>
  <si>
    <t>Stanford</t>
  </si>
  <si>
    <t>Georgia Southern</t>
  </si>
  <si>
    <t>Sun Belt</t>
  </si>
  <si>
    <t>Georgia State</t>
  </si>
  <si>
    <t>Michigan</t>
  </si>
  <si>
    <t>Big Ten</t>
  </si>
  <si>
    <t>Virginia Tech</t>
  </si>
  <si>
    <t>ACC</t>
  </si>
  <si>
    <t>Illinois</t>
  </si>
  <si>
    <t>Maryland</t>
  </si>
  <si>
    <t>Notre Dame</t>
  </si>
  <si>
    <t>(Football‐Indep)</t>
  </si>
  <si>
    <t>Marist</t>
  </si>
  <si>
    <t>MAAC</t>
  </si>
  <si>
    <t>Alabama</t>
  </si>
  <si>
    <t>Oklahoma</t>
  </si>
  <si>
    <t>Arkansas</t>
  </si>
  <si>
    <t>Florida State</t>
  </si>
  <si>
    <t>Florida</t>
  </si>
  <si>
    <t>Georgia Tech</t>
  </si>
  <si>
    <t>Tulane</t>
  </si>
  <si>
    <t>Arizona</t>
  </si>
  <si>
    <t>Temple</t>
  </si>
  <si>
    <t>Western Kentucky</t>
  </si>
  <si>
    <t>CUSA</t>
  </si>
  <si>
    <t>Florida Atlantic</t>
  </si>
  <si>
    <t>LSU</t>
  </si>
  <si>
    <t>UCF</t>
  </si>
  <si>
    <t>Arizona State</t>
  </si>
  <si>
    <t xml:space="preserve">
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</si>
</sst>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.6"/>
      <color rgb="FF000000"/>
      <name val="Verdana"/>
      <family val="2"/>
      <charset val="1"/>
    </font>
    <font>
      <b/>
      <sz val="8.6"/>
      <color rgb="FF990000"/>
      <name val="Verdana"/>
      <family val="2"/>
      <charset val="1"/>
    </font>
    <font>
      <sz val="10"/>
      <color theme="1"/>
      <name val="Aptos Narrow"/>
    </font>
    <font>
      <b/>
      <sz val="8.6"/>
      <color rgb="FF000000"/>
      <name val="Verdana"/>
      <family val="2"/>
      <charset val="1"/>
    </font>
    <font>
      <b/>
      <sz val="8.6"/>
      <color rgb="FF3344DD"/>
      <name val="Verdana"/>
      <family val="2"/>
      <charset val="1"/>
    </font>
    <font>
      <sz val="8.6"/>
      <color rgb="FF3344DD"/>
      <name val="Verdana"/>
      <family val="2"/>
      <charset val="1"/>
    </font>
    <font>
      <sz val="8.6"/>
      <color rgb="FF000000"/>
      <name val="Verdana"/>
      <charset val="1"/>
    </font>
    <font>
      <b/>
      <sz val="12"/>
      <color theme="1"/>
      <name val="Aptos Narrow"/>
    </font>
    <font>
      <b/>
      <sz val="9.4"/>
      <color rgb="FF990000"/>
      <name val="Verdana"/>
      <family val="2"/>
    </font>
    <font>
      <sz val="12"/>
      <color theme="1"/>
      <name val="Aptos Narrow"/>
    </font>
    <font>
      <b/>
      <sz val="9.4"/>
      <color rgb="FF000000"/>
      <name val="Verdana"/>
      <family val="2"/>
    </font>
    <font>
      <b/>
      <sz val="9.4"/>
      <color rgb="FF000000"/>
      <name val="Verdana"/>
      <charset val="1"/>
    </font>
    <font>
      <b/>
      <sz val="9.4"/>
      <color rgb="FF000000"/>
      <name val="Verdana"/>
      <family val="2"/>
      <charset val="1"/>
    </font>
    <font>
      <b/>
      <sz val="10"/>
      <color theme="1"/>
      <name val="Aptos Narrow"/>
    </font>
    <font>
      <b/>
      <sz val="11"/>
      <color theme="1"/>
      <name val="Aptos Narrow"/>
      <family val="2"/>
      <scheme val="minor"/>
    </font>
    <font>
      <sz val="9"/>
      <color rgb="FF212529"/>
      <name val="-Apple-System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9F9"/>
        <bgColor indexed="64"/>
      </patternFill>
    </fill>
    <fill>
      <patternFill patternType="solid">
        <fgColor rgb="FFFFFFAA"/>
        <bgColor indexed="64"/>
      </patternFill>
    </fill>
  </fills>
  <borders count="14">
    <border>
      <left/>
      <right/>
      <top/>
      <bottom/>
      <diagonal/>
    </border>
    <border>
      <left style="thin">
        <color rgb="FF747678"/>
      </left>
      <right/>
      <top style="thin">
        <color rgb="FF747678"/>
      </top>
      <bottom style="dotted">
        <color rgb="FFDDDDDD"/>
      </bottom>
      <diagonal/>
    </border>
    <border>
      <left style="thin">
        <color rgb="FFDDDDDD"/>
      </left>
      <right/>
      <top style="thin">
        <color rgb="FF747678"/>
      </top>
      <bottom style="dotted">
        <color rgb="FFDDDDDD"/>
      </bottom>
      <diagonal/>
    </border>
    <border>
      <left style="thin">
        <color rgb="FFDDDDDD"/>
      </left>
      <right style="thin">
        <color rgb="FF747678"/>
      </right>
      <top style="thin">
        <color rgb="FF747678"/>
      </top>
      <bottom style="dotted">
        <color rgb="FFDDDDDD"/>
      </bottom>
      <diagonal/>
    </border>
    <border>
      <left style="thin">
        <color rgb="FF747678"/>
      </left>
      <right/>
      <top/>
      <bottom style="dotted">
        <color rgb="FFDDDDDD"/>
      </bottom>
      <diagonal/>
    </border>
    <border>
      <left style="thin">
        <color rgb="FFDDDDDD"/>
      </left>
      <right/>
      <top/>
      <bottom style="dotted">
        <color rgb="FFDDDDDD"/>
      </bottom>
      <diagonal/>
    </border>
    <border>
      <left style="thin">
        <color rgb="FFDDDDDD"/>
      </left>
      <right style="thin">
        <color rgb="FF747678"/>
      </right>
      <top/>
      <bottom style="dotted">
        <color rgb="FFDDDDDD"/>
      </bottom>
      <diagonal/>
    </border>
    <border>
      <left/>
      <right style="thin">
        <color rgb="FF747678"/>
      </right>
      <top/>
      <bottom/>
      <diagonal/>
    </border>
    <border>
      <left style="thin">
        <color rgb="FFDDDDDD"/>
      </left>
      <right/>
      <top style="thin">
        <color rgb="FF747678"/>
      </top>
      <bottom style="thin">
        <color rgb="FF747678"/>
      </bottom>
      <diagonal/>
    </border>
    <border>
      <left style="thin">
        <color rgb="FFDDDDDD"/>
      </left>
      <right style="thin">
        <color rgb="FF747678"/>
      </right>
      <top style="thin">
        <color rgb="FF747678"/>
      </top>
      <bottom style="thin">
        <color rgb="FF747678"/>
      </bottom>
      <diagonal/>
    </border>
    <border>
      <left style="thin">
        <color rgb="FF747678"/>
      </left>
      <right/>
      <top style="thin">
        <color rgb="FF747678"/>
      </top>
      <bottom style="thin">
        <color rgb="FF747678"/>
      </bottom>
      <diagonal/>
    </border>
    <border>
      <left style="thin">
        <color rgb="FF747678"/>
      </left>
      <right/>
      <top/>
      <bottom style="thin">
        <color rgb="FF747678"/>
      </bottom>
      <diagonal/>
    </border>
    <border>
      <left style="thin">
        <color rgb="FFDDDDDD"/>
      </left>
      <right/>
      <top/>
      <bottom style="thin">
        <color rgb="FF747678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1" fillId="2" borderId="1" xfId="1" applyFill="1" applyBorder="1" applyAlignment="1"/>
    <xf numFmtId="0" fontId="2" fillId="2" borderId="2" xfId="0" applyFont="1" applyFill="1" applyBorder="1"/>
    <xf numFmtId="0" fontId="1" fillId="2" borderId="2" xfId="1" applyFill="1" applyBorder="1" applyAlignment="1"/>
    <xf numFmtId="0" fontId="2" fillId="2" borderId="3" xfId="0" applyFont="1" applyFill="1" applyBorder="1"/>
    <xf numFmtId="0" fontId="1" fillId="2" borderId="4" xfId="1" applyFill="1" applyBorder="1" applyAlignment="1"/>
    <xf numFmtId="0" fontId="2" fillId="2" borderId="5" xfId="0" applyFont="1" applyFill="1" applyBorder="1"/>
    <xf numFmtId="0" fontId="1" fillId="2" borderId="5" xfId="1" applyFill="1" applyBorder="1" applyAlignment="1"/>
    <xf numFmtId="0" fontId="2" fillId="2" borderId="6" xfId="0" applyFont="1" applyFill="1" applyBorder="1"/>
    <xf numFmtId="0" fontId="0" fillId="2" borderId="7" xfId="0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4" fillId="0" borderId="0" xfId="0" applyFont="1"/>
    <xf numFmtId="0" fontId="5" fillId="2" borderId="2" xfId="0" applyFont="1" applyFill="1" applyBorder="1"/>
    <xf numFmtId="0" fontId="1" fillId="4" borderId="1" xfId="1" applyFill="1" applyBorder="1" applyAlignment="1"/>
    <xf numFmtId="0" fontId="2" fillId="4" borderId="2" xfId="0" applyFont="1" applyFill="1" applyBorder="1"/>
    <xf numFmtId="0" fontId="1" fillId="4" borderId="2" xfId="1" applyFill="1" applyBorder="1" applyAlignment="1"/>
    <xf numFmtId="0" fontId="2" fillId="4" borderId="3" xfId="0" applyFont="1" applyFill="1" applyBorder="1"/>
    <xf numFmtId="0" fontId="1" fillId="4" borderId="10" xfId="1" applyFill="1" applyBorder="1" applyAlignment="1"/>
    <xf numFmtId="0" fontId="2" fillId="4" borderId="8" xfId="0" applyFont="1" applyFill="1" applyBorder="1"/>
    <xf numFmtId="0" fontId="1" fillId="4" borderId="8" xfId="1" applyFill="1" applyBorder="1" applyAlignment="1"/>
    <xf numFmtId="0" fontId="2" fillId="4" borderId="9" xfId="0" applyFont="1" applyFill="1" applyBorder="1"/>
    <xf numFmtId="0" fontId="5" fillId="2" borderId="5" xfId="0" applyFont="1" applyFill="1" applyBorder="1"/>
    <xf numFmtId="0" fontId="1" fillId="2" borderId="11" xfId="1" applyFill="1" applyBorder="1" applyAlignment="1"/>
    <xf numFmtId="0" fontId="2" fillId="2" borderId="12" xfId="0" applyFont="1" applyFill="1" applyBorder="1"/>
    <xf numFmtId="0" fontId="1" fillId="2" borderId="12" xfId="1" applyFill="1" applyBorder="1" applyAlignment="1"/>
    <xf numFmtId="0" fontId="1" fillId="2" borderId="10" xfId="1" applyFill="1" applyBorder="1" applyAlignment="1"/>
    <xf numFmtId="0" fontId="2" fillId="2" borderId="8" xfId="0" applyFont="1" applyFill="1" applyBorder="1"/>
    <xf numFmtId="0" fontId="1" fillId="2" borderId="8" xfId="1" applyFill="1" applyBorder="1" applyAlignment="1"/>
    <xf numFmtId="0" fontId="2" fillId="2" borderId="9" xfId="0" applyFont="1" applyFill="1" applyBorder="1"/>
    <xf numFmtId="0" fontId="7" fillId="2" borderId="6" xfId="0" applyFont="1" applyFill="1" applyBorder="1"/>
    <xf numFmtId="0" fontId="5" fillId="4" borderId="8" xfId="0" applyFont="1" applyFill="1" applyBorder="1"/>
    <xf numFmtId="0" fontId="1" fillId="2" borderId="1" xfId="1" applyFill="1" applyBorder="1"/>
    <xf numFmtId="0" fontId="8" fillId="2" borderId="2" xfId="0" applyFont="1" applyFill="1" applyBorder="1"/>
    <xf numFmtId="0" fontId="1" fillId="2" borderId="2" xfId="1" applyFill="1" applyBorder="1"/>
    <xf numFmtId="0" fontId="1" fillId="2" borderId="3" xfId="1" applyFill="1" applyBorder="1"/>
    <xf numFmtId="0" fontId="1" fillId="2" borderId="4" xfId="1" applyFill="1" applyBorder="1"/>
    <xf numFmtId="0" fontId="8" fillId="2" borderId="5" xfId="0" applyFont="1" applyFill="1" applyBorder="1"/>
    <xf numFmtId="0" fontId="1" fillId="2" borderId="5" xfId="1" applyFill="1" applyBorder="1"/>
    <xf numFmtId="0" fontId="8" fillId="2" borderId="6" xfId="0" applyFont="1" applyFill="1" applyBorder="1"/>
    <xf numFmtId="0" fontId="1" fillId="4" borderId="4" xfId="1" applyFill="1" applyBorder="1"/>
    <xf numFmtId="0" fontId="8" fillId="4" borderId="5" xfId="0" applyFont="1" applyFill="1" applyBorder="1"/>
    <xf numFmtId="0" fontId="1" fillId="4" borderId="5" xfId="1" applyFill="1" applyBorder="1"/>
    <xf numFmtId="0" fontId="8" fillId="2" borderId="3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3" borderId="8" xfId="0" applyFont="1" applyFill="1" applyBorder="1"/>
    <xf numFmtId="0" fontId="13" fillId="3" borderId="9" xfId="0" applyFont="1" applyFill="1" applyBorder="1"/>
    <xf numFmtId="0" fontId="13" fillId="5" borderId="8" xfId="0" applyFont="1" applyFill="1" applyBorder="1"/>
    <xf numFmtId="0" fontId="13" fillId="5" borderId="9" xfId="0" applyFont="1" applyFill="1" applyBorder="1"/>
    <xf numFmtId="0" fontId="13" fillId="3" borderId="2" xfId="0" applyFont="1" applyFill="1" applyBorder="1"/>
    <xf numFmtId="0" fontId="13" fillId="3" borderId="3" xfId="0" applyFont="1" applyFill="1" applyBorder="1"/>
    <xf numFmtId="0" fontId="14" fillId="3" borderId="8" xfId="0" applyFont="1" applyFill="1" applyBorder="1"/>
    <xf numFmtId="0" fontId="14" fillId="6" borderId="8" xfId="0" applyFont="1" applyFill="1" applyBorder="1"/>
    <xf numFmtId="0" fontId="14" fillId="3" borderId="9" xfId="0" applyFont="1" applyFill="1" applyBorder="1"/>
    <xf numFmtId="0" fontId="14" fillId="7" borderId="8" xfId="0" applyFont="1" applyFill="1" applyBorder="1"/>
    <xf numFmtId="0" fontId="14" fillId="5" borderId="8" xfId="0" applyFont="1" applyFill="1" applyBorder="1"/>
    <xf numFmtId="0" fontId="14" fillId="5" borderId="9" xfId="0" applyFont="1" applyFill="1" applyBorder="1"/>
    <xf numFmtId="0" fontId="13" fillId="5" borderId="2" xfId="0" applyFont="1" applyFill="1" applyBorder="1"/>
    <xf numFmtId="0" fontId="13" fillId="5" borderId="3" xfId="0" applyFont="1" applyFill="1" applyBorder="1"/>
    <xf numFmtId="0" fontId="13" fillId="6" borderId="8" xfId="0" applyFont="1" applyFill="1" applyBorder="1"/>
    <xf numFmtId="0" fontId="13" fillId="3" borderId="8" xfId="0" applyFont="1" applyFill="1" applyBorder="1" applyAlignment="1">
      <alignment wrapText="1"/>
    </xf>
    <xf numFmtId="0" fontId="15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5" fillId="4" borderId="2" xfId="0" applyFont="1" applyFill="1" applyBorder="1"/>
    <xf numFmtId="0" fontId="1" fillId="4" borderId="3" xfId="1" applyFill="1" applyBorder="1" applyAlignment="1"/>
    <xf numFmtId="0" fontId="3" fillId="3" borderId="0" xfId="0" applyFont="1" applyFill="1"/>
    <xf numFmtId="0" fontId="17" fillId="8" borderId="13" xfId="0" applyFont="1" applyFill="1" applyBorder="1"/>
    <xf numFmtId="0" fontId="17" fillId="9" borderId="13" xfId="0" applyFont="1" applyFill="1" applyBorder="1"/>
    <xf numFmtId="0" fontId="17" fillId="2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-football-reference.com/players/H/HopkDu00/gamelog/2015/" TargetMode="External"/><Relationship Id="rId299" Type="http://schemas.openxmlformats.org/officeDocument/2006/relationships/hyperlink" Target="https://www.pro-football-reference.com/years/2020/" TargetMode="External"/><Relationship Id="rId21" Type="http://schemas.openxmlformats.org/officeDocument/2006/relationships/hyperlink" Target="https://www.pro-football-reference.com/players/F/FairKa01/gamelog/2018/" TargetMode="External"/><Relationship Id="rId63" Type="http://schemas.openxmlformats.org/officeDocument/2006/relationships/hyperlink" Target="https://www.pro-football-reference.com/teams/ram/2024.htm" TargetMode="External"/><Relationship Id="rId159" Type="http://schemas.openxmlformats.org/officeDocument/2006/relationships/hyperlink" Target="https://www.pro-football-reference.com/years/2023/" TargetMode="External"/><Relationship Id="rId170" Type="http://schemas.openxmlformats.org/officeDocument/2006/relationships/hyperlink" Target="https://www.pro-football-reference.com/players/F/FolkNi20/gamelog/2009/" TargetMode="External"/><Relationship Id="rId226" Type="http://schemas.openxmlformats.org/officeDocument/2006/relationships/hyperlink" Target="https://www.pro-football-reference.com/players/G/GanoGr44/gamelog/2011/" TargetMode="External"/><Relationship Id="rId268" Type="http://schemas.openxmlformats.org/officeDocument/2006/relationships/hyperlink" Target="https://www.pro-football-reference.com/years/2009/" TargetMode="External"/><Relationship Id="rId32" Type="http://schemas.openxmlformats.org/officeDocument/2006/relationships/hyperlink" Target="https://www.pro-football-reference.com/years/2019/" TargetMode="External"/><Relationship Id="rId74" Type="http://schemas.openxmlformats.org/officeDocument/2006/relationships/hyperlink" Target="https://www.pro-football-reference.com/teams/jax/2015.htm" TargetMode="External"/><Relationship Id="rId128" Type="http://schemas.openxmlformats.org/officeDocument/2006/relationships/hyperlink" Target="https://www.pro-football-reference.com/years/2019/" TargetMode="External"/><Relationship Id="rId5" Type="http://schemas.openxmlformats.org/officeDocument/2006/relationships/hyperlink" Target="https://www.pro-football-reference.com/teams/pit/2016.htm" TargetMode="External"/><Relationship Id="rId181" Type="http://schemas.openxmlformats.org/officeDocument/2006/relationships/hyperlink" Target="https://www.pro-football-reference.com/years/2016/" TargetMode="External"/><Relationship Id="rId237" Type="http://schemas.openxmlformats.org/officeDocument/2006/relationships/hyperlink" Target="https://www.pro-football-reference.com/players/W/WrigMa00/gamelog/2020/" TargetMode="External"/><Relationship Id="rId279" Type="http://schemas.openxmlformats.org/officeDocument/2006/relationships/hyperlink" Target="https://www.pro-football-reference.com/players/K/KooxYo00/gamelog/2019/" TargetMode="External"/><Relationship Id="rId43" Type="http://schemas.openxmlformats.org/officeDocument/2006/relationships/hyperlink" Target="https://www.pro-football-reference.com/years/2020/" TargetMode="External"/><Relationship Id="rId139" Type="http://schemas.openxmlformats.org/officeDocument/2006/relationships/hyperlink" Target="https://www.pro-football-reference.com/teams/kan/2018.htm" TargetMode="External"/><Relationship Id="rId290" Type="http://schemas.openxmlformats.org/officeDocument/2006/relationships/hyperlink" Target="https://www.pro-football-reference.com/players/L/LutzWi00/gamelog/2018/" TargetMode="External"/><Relationship Id="rId85" Type="http://schemas.openxmlformats.org/officeDocument/2006/relationships/hyperlink" Target="https://www.pro-football-reference.com/players/T/TuckJu00/gamelog/2012/" TargetMode="External"/><Relationship Id="rId150" Type="http://schemas.openxmlformats.org/officeDocument/2006/relationships/hyperlink" Target="https://www.pro-football-reference.com/years/2021/" TargetMode="External"/><Relationship Id="rId192" Type="http://schemas.openxmlformats.org/officeDocument/2006/relationships/hyperlink" Target="https://www.pro-football-reference.com/years/2024/" TargetMode="External"/><Relationship Id="rId206" Type="http://schemas.openxmlformats.org/officeDocument/2006/relationships/hyperlink" Target="https://www.pro-football-reference.com/teams/oti/2019.htm" TargetMode="External"/><Relationship Id="rId248" Type="http://schemas.openxmlformats.org/officeDocument/2006/relationships/hyperlink" Target="https://www.pro-football-reference.com/players/G/GonzZa00/gamelog/2018/" TargetMode="External"/><Relationship Id="rId12" Type="http://schemas.openxmlformats.org/officeDocument/2006/relationships/hyperlink" Target="https://www.pro-football-reference.com/players/D/DickCa00/gamelog/2023/" TargetMode="External"/><Relationship Id="rId108" Type="http://schemas.openxmlformats.org/officeDocument/2006/relationships/hyperlink" Target="https://www.pro-football-reference.com/players/B/BassTy00/gamelog/2022/" TargetMode="External"/><Relationship Id="rId54" Type="http://schemas.openxmlformats.org/officeDocument/2006/relationships/hyperlink" Target="https://www.pro-football-reference.com/teams/phi/2017.htm" TargetMode="External"/><Relationship Id="rId75" Type="http://schemas.openxmlformats.org/officeDocument/2006/relationships/hyperlink" Target="https://www.pro-football-reference.com/years/2015/" TargetMode="External"/><Relationship Id="rId96" Type="http://schemas.openxmlformats.org/officeDocument/2006/relationships/hyperlink" Target="https://www.pro-football-reference.com/years/2019/" TargetMode="External"/><Relationship Id="rId140" Type="http://schemas.openxmlformats.org/officeDocument/2006/relationships/hyperlink" Target="https://www.pro-football-reference.com/years/2018/" TargetMode="External"/><Relationship Id="rId161" Type="http://schemas.openxmlformats.org/officeDocument/2006/relationships/hyperlink" Target="https://www.pro-football-reference.com/teams/nor/2024.htm" TargetMode="External"/><Relationship Id="rId182" Type="http://schemas.openxmlformats.org/officeDocument/2006/relationships/hyperlink" Target="https://www.pro-football-reference.com/players/M/McMaBr01/gamelog/2014/" TargetMode="External"/><Relationship Id="rId217" Type="http://schemas.openxmlformats.org/officeDocument/2006/relationships/hyperlink" Target="https://www.pro-football-reference.com/players/Z/ZuerGr00/gamelog/2014/" TargetMode="External"/><Relationship Id="rId6" Type="http://schemas.openxmlformats.org/officeDocument/2006/relationships/hyperlink" Target="https://www.pro-football-reference.com/years/2016/" TargetMode="External"/><Relationship Id="rId238" Type="http://schemas.openxmlformats.org/officeDocument/2006/relationships/hyperlink" Target="https://www.pro-football-reference.com/teams/pit/2020.htm" TargetMode="External"/><Relationship Id="rId259" Type="http://schemas.openxmlformats.org/officeDocument/2006/relationships/hyperlink" Target="https://www.pro-football-reference.com/players/P/PattRi01/gamelog/2023/" TargetMode="External"/><Relationship Id="rId23" Type="http://schemas.openxmlformats.org/officeDocument/2006/relationships/hyperlink" Target="https://www.pro-football-reference.com/years/2018/" TargetMode="External"/><Relationship Id="rId119" Type="http://schemas.openxmlformats.org/officeDocument/2006/relationships/hyperlink" Target="https://www.pro-football-reference.com/years/2015/" TargetMode="External"/><Relationship Id="rId270" Type="http://schemas.openxmlformats.org/officeDocument/2006/relationships/hyperlink" Target="https://www.pro-football-reference.com/years/2024/" TargetMode="External"/><Relationship Id="rId291" Type="http://schemas.openxmlformats.org/officeDocument/2006/relationships/hyperlink" Target="https://www.pro-football-reference.com/years/2017/" TargetMode="External"/><Relationship Id="rId44" Type="http://schemas.openxmlformats.org/officeDocument/2006/relationships/hyperlink" Target="https://www.pro-football-reference.com/players/G/GayxMa00/gamelog/2019/" TargetMode="External"/><Relationship Id="rId65" Type="http://schemas.openxmlformats.org/officeDocument/2006/relationships/hyperlink" Target="https://www.pro-football-reference.com/players/S/SlyeJo00/gamelog/2019/" TargetMode="External"/><Relationship Id="rId86" Type="http://schemas.openxmlformats.org/officeDocument/2006/relationships/hyperlink" Target="https://www.pro-football-reference.com/teams/rav/2012.htm" TargetMode="External"/><Relationship Id="rId130" Type="http://schemas.openxmlformats.org/officeDocument/2006/relationships/hyperlink" Target="https://www.pro-football-reference.com/teams/nyj/2021.htm" TargetMode="External"/><Relationship Id="rId151" Type="http://schemas.openxmlformats.org/officeDocument/2006/relationships/hyperlink" Target="https://www.pro-football-reference.com/players/R/RylaCh00/gamelog/2023/" TargetMode="External"/><Relationship Id="rId172" Type="http://schemas.openxmlformats.org/officeDocument/2006/relationships/hyperlink" Target="https://www.pro-football-reference.com/years/2009/" TargetMode="External"/><Relationship Id="rId193" Type="http://schemas.openxmlformats.org/officeDocument/2006/relationships/hyperlink" Target="https://www.pro-football-reference.com/players/M/McPhEv00/gamelog/2021/" TargetMode="External"/><Relationship Id="rId207" Type="http://schemas.openxmlformats.org/officeDocument/2006/relationships/hyperlink" Target="https://www.pro-football-reference.com/years/2019/" TargetMode="External"/><Relationship Id="rId228" Type="http://schemas.openxmlformats.org/officeDocument/2006/relationships/hyperlink" Target="https://www.pro-football-reference.com/years/2011/" TargetMode="External"/><Relationship Id="rId249" Type="http://schemas.openxmlformats.org/officeDocument/2006/relationships/hyperlink" Target="https://www.pro-football-reference.com/years/2018/" TargetMode="External"/><Relationship Id="rId13" Type="http://schemas.openxmlformats.org/officeDocument/2006/relationships/hyperlink" Target="https://www.pro-football-reference.com/teams/sdg/2023.htm" TargetMode="External"/><Relationship Id="rId109" Type="http://schemas.openxmlformats.org/officeDocument/2006/relationships/hyperlink" Target="https://www.pro-football-reference.com/teams/buf/2022.htm" TargetMode="External"/><Relationship Id="rId260" Type="http://schemas.openxmlformats.org/officeDocument/2006/relationships/hyperlink" Target="https://www.pro-football-reference.com/years/2023/" TargetMode="External"/><Relationship Id="rId281" Type="http://schemas.openxmlformats.org/officeDocument/2006/relationships/hyperlink" Target="https://www.pro-football-reference.com/years/2019/" TargetMode="External"/><Relationship Id="rId34" Type="http://schemas.openxmlformats.org/officeDocument/2006/relationships/hyperlink" Target="https://www.pro-football-reference.com/teams/mia/2020.htm" TargetMode="External"/><Relationship Id="rId55" Type="http://schemas.openxmlformats.org/officeDocument/2006/relationships/hyperlink" Target="https://www.pro-football-reference.com/years/2017/" TargetMode="External"/><Relationship Id="rId76" Type="http://schemas.openxmlformats.org/officeDocument/2006/relationships/hyperlink" Target="https://www.pro-football-reference.com/players/M/MyerJa00/gamelog/2016/" TargetMode="External"/><Relationship Id="rId97" Type="http://schemas.openxmlformats.org/officeDocument/2006/relationships/hyperlink" Target="https://www.pro-football-reference.com/players/S/SeibAu00/gamelog/2020/" TargetMode="External"/><Relationship Id="rId120" Type="http://schemas.openxmlformats.org/officeDocument/2006/relationships/hyperlink" Target="https://www.pro-football-reference.com/players/H/HopkDu00/gamelog/2016/" TargetMode="External"/><Relationship Id="rId141" Type="http://schemas.openxmlformats.org/officeDocument/2006/relationships/hyperlink" Target="https://www.pro-football-reference.com/players/B/ButkHa00/gamelog/2019/" TargetMode="External"/><Relationship Id="rId7" Type="http://schemas.openxmlformats.org/officeDocument/2006/relationships/hyperlink" Target="https://www.pro-football-reference.com/players/B/BoswCh00/gamelog/2017/" TargetMode="External"/><Relationship Id="rId162" Type="http://schemas.openxmlformats.org/officeDocument/2006/relationships/hyperlink" Target="https://www.pro-football-reference.com/years/2024/" TargetMode="External"/><Relationship Id="rId183" Type="http://schemas.openxmlformats.org/officeDocument/2006/relationships/hyperlink" Target="https://www.pro-football-reference.com/teams/den/2014.htm" TargetMode="External"/><Relationship Id="rId218" Type="http://schemas.openxmlformats.org/officeDocument/2006/relationships/hyperlink" Target="https://www.pro-football-reference.com/teams/ram/2014.htm" TargetMode="External"/><Relationship Id="rId239" Type="http://schemas.openxmlformats.org/officeDocument/2006/relationships/hyperlink" Target="https://www.pro-football-reference.com/years/2020/" TargetMode="External"/><Relationship Id="rId250" Type="http://schemas.openxmlformats.org/officeDocument/2006/relationships/hyperlink" Target="https://www.pro-football-reference.com/players/G/GonzZa00/gamelog/2019/" TargetMode="External"/><Relationship Id="rId271" Type="http://schemas.openxmlformats.org/officeDocument/2006/relationships/hyperlink" Target="https://www.pro-football-reference.com/players/Y/YorkCa00/gamelog/2022/" TargetMode="External"/><Relationship Id="rId292" Type="http://schemas.openxmlformats.org/officeDocument/2006/relationships/hyperlink" Target="https://www.pro-football-reference.com/teams/nor/2017.htm" TargetMode="External"/><Relationship Id="rId24" Type="http://schemas.openxmlformats.org/officeDocument/2006/relationships/hyperlink" Target="https://www.pro-football-reference.com/players/F/FairKa01/gamelog/2019/" TargetMode="External"/><Relationship Id="rId45" Type="http://schemas.openxmlformats.org/officeDocument/2006/relationships/hyperlink" Target="https://www.pro-football-reference.com/teams/tam/2019.htm" TargetMode="External"/><Relationship Id="rId66" Type="http://schemas.openxmlformats.org/officeDocument/2006/relationships/hyperlink" Target="https://www.pro-football-reference.com/teams/car/2019.htm" TargetMode="External"/><Relationship Id="rId87" Type="http://schemas.openxmlformats.org/officeDocument/2006/relationships/hyperlink" Target="https://www.pro-football-reference.com/years/2012/" TargetMode="External"/><Relationship Id="rId110" Type="http://schemas.openxmlformats.org/officeDocument/2006/relationships/hyperlink" Target="https://www.pro-football-reference.com/years/2022/" TargetMode="External"/><Relationship Id="rId131" Type="http://schemas.openxmlformats.org/officeDocument/2006/relationships/hyperlink" Target="https://www.pro-football-reference.com/years/2021/" TargetMode="External"/><Relationship Id="rId152" Type="http://schemas.openxmlformats.org/officeDocument/2006/relationships/hyperlink" Target="https://www.pro-football-reference.com/teams/nwe/2023.htm" TargetMode="External"/><Relationship Id="rId173" Type="http://schemas.openxmlformats.org/officeDocument/2006/relationships/hyperlink" Target="https://www.pro-football-reference.com/players/S/SantCa01/gamelog/2014/" TargetMode="External"/><Relationship Id="rId194" Type="http://schemas.openxmlformats.org/officeDocument/2006/relationships/hyperlink" Target="https://www.pro-football-reference.com/teams/cin/2021.htm" TargetMode="External"/><Relationship Id="rId208" Type="http://schemas.openxmlformats.org/officeDocument/2006/relationships/hyperlink" Target="https://www.pro-football-reference.com/players/J/JoseGr00/gamelog/2021/" TargetMode="External"/><Relationship Id="rId229" Type="http://schemas.openxmlformats.org/officeDocument/2006/relationships/hyperlink" Target="https://www.pro-football-reference.com/players/R/RomoJo00/gamelog/2024/" TargetMode="External"/><Relationship Id="rId240" Type="http://schemas.openxmlformats.org/officeDocument/2006/relationships/hyperlink" Target="https://www.pro-football-reference.com/players/W/WrigMa00/gamelog/2021/" TargetMode="External"/><Relationship Id="rId261" Type="http://schemas.openxmlformats.org/officeDocument/2006/relationships/hyperlink" Target="https://www.pro-football-reference.com/players/P/PratMa20/gamelog/2007/" TargetMode="External"/><Relationship Id="rId14" Type="http://schemas.openxmlformats.org/officeDocument/2006/relationships/hyperlink" Target="https://www.pro-football-reference.com/years/2023/" TargetMode="External"/><Relationship Id="rId35" Type="http://schemas.openxmlformats.org/officeDocument/2006/relationships/hyperlink" Target="https://www.pro-football-reference.com/years/2020/" TargetMode="External"/><Relationship Id="rId56" Type="http://schemas.openxmlformats.org/officeDocument/2006/relationships/hyperlink" Target="https://www.pro-football-reference.com/players/E/ElliJa03/gamelog/2018/" TargetMode="External"/><Relationship Id="rId77" Type="http://schemas.openxmlformats.org/officeDocument/2006/relationships/hyperlink" Target="https://www.pro-football-reference.com/teams/jax/2016.htm" TargetMode="External"/><Relationship Id="rId100" Type="http://schemas.openxmlformats.org/officeDocument/2006/relationships/hyperlink" Target="https://www.pro-football-reference.com/teams/det/2021.htm" TargetMode="External"/><Relationship Id="rId282" Type="http://schemas.openxmlformats.org/officeDocument/2006/relationships/hyperlink" Target="https://www.pro-football-reference.com/years/2024/" TargetMode="External"/><Relationship Id="rId8" Type="http://schemas.openxmlformats.org/officeDocument/2006/relationships/hyperlink" Target="https://www.pro-football-reference.com/teams/pit/2017.htm" TargetMode="External"/><Relationship Id="rId98" Type="http://schemas.openxmlformats.org/officeDocument/2006/relationships/hyperlink" Target="https://www.pro-football-reference.com/years/2020/" TargetMode="External"/><Relationship Id="rId121" Type="http://schemas.openxmlformats.org/officeDocument/2006/relationships/hyperlink" Target="https://www.pro-football-reference.com/teams/was/2016.htm" TargetMode="External"/><Relationship Id="rId142" Type="http://schemas.openxmlformats.org/officeDocument/2006/relationships/hyperlink" Target="https://www.pro-football-reference.com/teams/kan/2019.htm" TargetMode="External"/><Relationship Id="rId163" Type="http://schemas.openxmlformats.org/officeDocument/2006/relationships/hyperlink" Target="https://www.pro-football-reference.com/players/F/FolkNi20/gamelog/2007/" TargetMode="External"/><Relationship Id="rId184" Type="http://schemas.openxmlformats.org/officeDocument/2006/relationships/hyperlink" Target="https://www.pro-football-reference.com/years/2014/" TargetMode="External"/><Relationship Id="rId219" Type="http://schemas.openxmlformats.org/officeDocument/2006/relationships/hyperlink" Target="https://www.pro-football-reference.com/years/2014/" TargetMode="External"/><Relationship Id="rId230" Type="http://schemas.openxmlformats.org/officeDocument/2006/relationships/hyperlink" Target="https://www.pro-football-reference.com/teams/min/2024.htm" TargetMode="External"/><Relationship Id="rId251" Type="http://schemas.openxmlformats.org/officeDocument/2006/relationships/hyperlink" Target="https://www.pro-football-reference.com/teams/crd/2019.htm" TargetMode="External"/><Relationship Id="rId25" Type="http://schemas.openxmlformats.org/officeDocument/2006/relationships/hyperlink" Target="https://www.pro-football-reference.com/teams/htx/2019.htm" TargetMode="External"/><Relationship Id="rId46" Type="http://schemas.openxmlformats.org/officeDocument/2006/relationships/hyperlink" Target="https://www.pro-football-reference.com/years/2019/" TargetMode="External"/><Relationship Id="rId67" Type="http://schemas.openxmlformats.org/officeDocument/2006/relationships/hyperlink" Target="https://www.pro-football-reference.com/years/2019/" TargetMode="External"/><Relationship Id="rId272" Type="http://schemas.openxmlformats.org/officeDocument/2006/relationships/hyperlink" Target="https://www.pro-football-reference.com/teams/cle/2022.htm" TargetMode="External"/><Relationship Id="rId293" Type="http://schemas.openxmlformats.org/officeDocument/2006/relationships/hyperlink" Target="https://www.pro-football-reference.com/players/L/LutzWi00/gamelog/2017/" TargetMode="External"/><Relationship Id="rId88" Type="http://schemas.openxmlformats.org/officeDocument/2006/relationships/hyperlink" Target="https://www.pro-football-reference.com/players/T/TuckJu00/gamelog/2013/" TargetMode="External"/><Relationship Id="rId111" Type="http://schemas.openxmlformats.org/officeDocument/2006/relationships/hyperlink" Target="https://www.pro-football-reference.com/players/B/BateJa00/gamelog/2024/" TargetMode="External"/><Relationship Id="rId132" Type="http://schemas.openxmlformats.org/officeDocument/2006/relationships/hyperlink" Target="https://www.pro-football-reference.com/players/P/PineEd00/gamelog/2022/" TargetMode="External"/><Relationship Id="rId153" Type="http://schemas.openxmlformats.org/officeDocument/2006/relationships/hyperlink" Target="https://www.pro-football-reference.com/years/2023/" TargetMode="External"/><Relationship Id="rId174" Type="http://schemas.openxmlformats.org/officeDocument/2006/relationships/hyperlink" Target="https://www.pro-football-reference.com/teams/kan/2014.htm" TargetMode="External"/><Relationship Id="rId195" Type="http://schemas.openxmlformats.org/officeDocument/2006/relationships/hyperlink" Target="https://www.pro-football-reference.com/years/2021/" TargetMode="External"/><Relationship Id="rId209" Type="http://schemas.openxmlformats.org/officeDocument/2006/relationships/hyperlink" Target="https://www.pro-football-reference.com/teams/min/2021.htm" TargetMode="External"/><Relationship Id="rId220" Type="http://schemas.openxmlformats.org/officeDocument/2006/relationships/hyperlink" Target="https://www.pro-football-reference.com/players/G/GanoGr44/gamelog/2009/" TargetMode="External"/><Relationship Id="rId241" Type="http://schemas.openxmlformats.org/officeDocument/2006/relationships/hyperlink" Target="https://www.pro-football-reference.com/teams/jax/2021.htm" TargetMode="External"/><Relationship Id="rId15" Type="http://schemas.openxmlformats.org/officeDocument/2006/relationships/hyperlink" Target="https://www.pro-football-reference.com/players/D/DickCa00/gamelog/2024/" TargetMode="External"/><Relationship Id="rId36" Type="http://schemas.openxmlformats.org/officeDocument/2006/relationships/hyperlink" Target="https://www.pro-football-reference.com/players/C/CarlDa00/gamelog/2018/" TargetMode="External"/><Relationship Id="rId57" Type="http://schemas.openxmlformats.org/officeDocument/2006/relationships/hyperlink" Target="https://www.pro-football-reference.com/teams/phi/2018.htm" TargetMode="External"/><Relationship Id="rId262" Type="http://schemas.openxmlformats.org/officeDocument/2006/relationships/hyperlink" Target="https://www.pro-football-reference.com/years/2007/" TargetMode="External"/><Relationship Id="rId283" Type="http://schemas.openxmlformats.org/officeDocument/2006/relationships/hyperlink" Target="https://www.pro-football-reference.com/teams/sfo/2024.htm" TargetMode="External"/><Relationship Id="rId78" Type="http://schemas.openxmlformats.org/officeDocument/2006/relationships/hyperlink" Target="https://www.pro-football-reference.com/years/2016/" TargetMode="External"/><Relationship Id="rId99" Type="http://schemas.openxmlformats.org/officeDocument/2006/relationships/hyperlink" Target="https://www.pro-football-reference.com/players/S/SeibAu00/gamelog/2021/" TargetMode="External"/><Relationship Id="rId101" Type="http://schemas.openxmlformats.org/officeDocument/2006/relationships/hyperlink" Target="https://www.pro-football-reference.com/years/2021/" TargetMode="External"/><Relationship Id="rId122" Type="http://schemas.openxmlformats.org/officeDocument/2006/relationships/hyperlink" Target="https://www.pro-football-reference.com/years/2016/" TargetMode="External"/><Relationship Id="rId143" Type="http://schemas.openxmlformats.org/officeDocument/2006/relationships/hyperlink" Target="https://www.pro-football-reference.com/years/2019/" TargetMode="External"/><Relationship Id="rId164" Type="http://schemas.openxmlformats.org/officeDocument/2006/relationships/hyperlink" Target="https://www.pro-football-reference.com/teams/dal/2007.htm" TargetMode="External"/><Relationship Id="rId185" Type="http://schemas.openxmlformats.org/officeDocument/2006/relationships/hyperlink" Target="https://www.pro-football-reference.com/players/M/McMaBr01/gamelog/2015/" TargetMode="External"/><Relationship Id="rId9" Type="http://schemas.openxmlformats.org/officeDocument/2006/relationships/hyperlink" Target="https://www.pro-football-reference.com/years/2017/" TargetMode="External"/><Relationship Id="rId210" Type="http://schemas.openxmlformats.org/officeDocument/2006/relationships/hyperlink" Target="https://www.pro-football-reference.com/years/2021/" TargetMode="External"/><Relationship Id="rId26" Type="http://schemas.openxmlformats.org/officeDocument/2006/relationships/hyperlink" Target="https://www.pro-football-reference.com/years/2019/" TargetMode="External"/><Relationship Id="rId231" Type="http://schemas.openxmlformats.org/officeDocument/2006/relationships/hyperlink" Target="https://www.pro-football-reference.com/years/2024/" TargetMode="External"/><Relationship Id="rId252" Type="http://schemas.openxmlformats.org/officeDocument/2006/relationships/hyperlink" Target="https://www.pro-football-reference.com/years/2019/" TargetMode="External"/><Relationship Id="rId273" Type="http://schemas.openxmlformats.org/officeDocument/2006/relationships/hyperlink" Target="https://www.pro-football-reference.com/years/2022/" TargetMode="External"/><Relationship Id="rId294" Type="http://schemas.openxmlformats.org/officeDocument/2006/relationships/hyperlink" Target="https://www.pro-football-reference.com/years/2016/" TargetMode="External"/><Relationship Id="rId47" Type="http://schemas.openxmlformats.org/officeDocument/2006/relationships/hyperlink" Target="https://www.pro-football-reference.com/players/G/GayxMa00/gamelog/2020/" TargetMode="External"/><Relationship Id="rId68" Type="http://schemas.openxmlformats.org/officeDocument/2006/relationships/hyperlink" Target="https://www.pro-football-reference.com/players/S/SlyeJo00/gamelog/2020/" TargetMode="External"/><Relationship Id="rId89" Type="http://schemas.openxmlformats.org/officeDocument/2006/relationships/hyperlink" Target="https://www.pro-football-reference.com/teams/rav/2013.htm" TargetMode="External"/><Relationship Id="rId112" Type="http://schemas.openxmlformats.org/officeDocument/2006/relationships/hyperlink" Target="https://www.pro-football-reference.com/teams/det/2024.htm" TargetMode="External"/><Relationship Id="rId133" Type="http://schemas.openxmlformats.org/officeDocument/2006/relationships/hyperlink" Target="https://www.pro-football-reference.com/teams/car/2022.htm" TargetMode="External"/><Relationship Id="rId154" Type="http://schemas.openxmlformats.org/officeDocument/2006/relationships/hyperlink" Target="https://www.pro-football-reference.com/players/R/RylaCh00/gamelog/2024/" TargetMode="External"/><Relationship Id="rId175" Type="http://schemas.openxmlformats.org/officeDocument/2006/relationships/hyperlink" Target="https://www.pro-football-reference.com/years/2014/" TargetMode="External"/><Relationship Id="rId196" Type="http://schemas.openxmlformats.org/officeDocument/2006/relationships/hyperlink" Target="https://www.pro-football-reference.com/players/M/McPhEv00/gamelog/2022/" TargetMode="External"/><Relationship Id="rId200" Type="http://schemas.openxmlformats.org/officeDocument/2006/relationships/hyperlink" Target="https://www.pro-football-reference.com/teams/cin/2023.htm" TargetMode="External"/><Relationship Id="rId16" Type="http://schemas.openxmlformats.org/officeDocument/2006/relationships/hyperlink" Target="https://www.pro-football-reference.com/teams/sdg/2024.htm" TargetMode="External"/><Relationship Id="rId221" Type="http://schemas.openxmlformats.org/officeDocument/2006/relationships/hyperlink" Target="https://www.pro-football-reference.com/teams/was/2009.htm" TargetMode="External"/><Relationship Id="rId242" Type="http://schemas.openxmlformats.org/officeDocument/2006/relationships/hyperlink" Target="https://www.pro-football-reference.com/years/2021/" TargetMode="External"/><Relationship Id="rId263" Type="http://schemas.openxmlformats.org/officeDocument/2006/relationships/hyperlink" Target="https://www.pro-football-reference.com/players/P/PratMa20/gamelog/2008/" TargetMode="External"/><Relationship Id="rId284" Type="http://schemas.openxmlformats.org/officeDocument/2006/relationships/hyperlink" Target="https://www.pro-football-reference.com/players/M/MoodJa00/gamelog/2024/" TargetMode="External"/><Relationship Id="rId37" Type="http://schemas.openxmlformats.org/officeDocument/2006/relationships/hyperlink" Target="https://www.pro-football-reference.com/years/2018/" TargetMode="External"/><Relationship Id="rId58" Type="http://schemas.openxmlformats.org/officeDocument/2006/relationships/hyperlink" Target="https://www.pro-football-reference.com/years/2018/" TargetMode="External"/><Relationship Id="rId79" Type="http://schemas.openxmlformats.org/officeDocument/2006/relationships/hyperlink" Target="https://www.pro-football-reference.com/players/M/MyerJa00/gamelog/2017/" TargetMode="External"/><Relationship Id="rId102" Type="http://schemas.openxmlformats.org/officeDocument/2006/relationships/hyperlink" Target="https://www.pro-football-reference.com/players/B/BassTy00/gamelog/2020/" TargetMode="External"/><Relationship Id="rId123" Type="http://schemas.openxmlformats.org/officeDocument/2006/relationships/hyperlink" Target="https://www.pro-football-reference.com/players/H/HopkDu00/gamelog/2017/" TargetMode="External"/><Relationship Id="rId144" Type="http://schemas.openxmlformats.org/officeDocument/2006/relationships/hyperlink" Target="https://www.pro-football-reference.com/players/M/McLaCh00/gamelog/2019/" TargetMode="External"/><Relationship Id="rId90" Type="http://schemas.openxmlformats.org/officeDocument/2006/relationships/hyperlink" Target="https://www.pro-football-reference.com/years/2013/" TargetMode="External"/><Relationship Id="rId165" Type="http://schemas.openxmlformats.org/officeDocument/2006/relationships/hyperlink" Target="https://www.pro-football-reference.com/years/2007/" TargetMode="External"/><Relationship Id="rId186" Type="http://schemas.openxmlformats.org/officeDocument/2006/relationships/hyperlink" Target="https://www.pro-football-reference.com/teams/den/2015.htm" TargetMode="External"/><Relationship Id="rId211" Type="http://schemas.openxmlformats.org/officeDocument/2006/relationships/hyperlink" Target="https://www.pro-football-reference.com/players/Z/ZuerGr00/gamelog/2012/" TargetMode="External"/><Relationship Id="rId232" Type="http://schemas.openxmlformats.org/officeDocument/2006/relationships/hyperlink" Target="https://www.pro-football-reference.com/players/C/CarlAn00/gamelog/2023/" TargetMode="External"/><Relationship Id="rId253" Type="http://schemas.openxmlformats.org/officeDocument/2006/relationships/hyperlink" Target="https://www.pro-football-reference.com/players/P/PattRi01/gamelog/2021/" TargetMode="External"/><Relationship Id="rId274" Type="http://schemas.openxmlformats.org/officeDocument/2006/relationships/hyperlink" Target="https://www.pro-football-reference.com/players/Y/YorkCa00/gamelog/2024/" TargetMode="External"/><Relationship Id="rId295" Type="http://schemas.openxmlformats.org/officeDocument/2006/relationships/hyperlink" Target="https://www.pro-football-reference.com/teams/nor/2016.htm" TargetMode="External"/><Relationship Id="rId27" Type="http://schemas.openxmlformats.org/officeDocument/2006/relationships/hyperlink" Target="https://www.pro-football-reference.com/players/S/SandJa00/gamelog/2018/" TargetMode="External"/><Relationship Id="rId48" Type="http://schemas.openxmlformats.org/officeDocument/2006/relationships/hyperlink" Target="https://www.pro-football-reference.com/teams/ram/2020.htm" TargetMode="External"/><Relationship Id="rId69" Type="http://schemas.openxmlformats.org/officeDocument/2006/relationships/hyperlink" Target="https://www.pro-football-reference.com/teams/car/2020.htm" TargetMode="External"/><Relationship Id="rId113" Type="http://schemas.openxmlformats.org/officeDocument/2006/relationships/hyperlink" Target="https://www.pro-football-reference.com/years/2024/" TargetMode="External"/><Relationship Id="rId134" Type="http://schemas.openxmlformats.org/officeDocument/2006/relationships/hyperlink" Target="https://www.pro-football-reference.com/years/2022/" TargetMode="External"/><Relationship Id="rId80" Type="http://schemas.openxmlformats.org/officeDocument/2006/relationships/hyperlink" Target="https://www.pro-football-reference.com/teams/jax/2017.htm" TargetMode="External"/><Relationship Id="rId155" Type="http://schemas.openxmlformats.org/officeDocument/2006/relationships/hyperlink" Target="https://www.pro-football-reference.com/teams/crd/2024.htm" TargetMode="External"/><Relationship Id="rId176" Type="http://schemas.openxmlformats.org/officeDocument/2006/relationships/hyperlink" Target="https://www.pro-football-reference.com/players/S/SantCa01/gamelog/2015/" TargetMode="External"/><Relationship Id="rId197" Type="http://schemas.openxmlformats.org/officeDocument/2006/relationships/hyperlink" Target="https://www.pro-football-reference.com/teams/cin/2022.htm" TargetMode="External"/><Relationship Id="rId201" Type="http://schemas.openxmlformats.org/officeDocument/2006/relationships/hyperlink" Target="https://www.pro-football-reference.com/years/2023/" TargetMode="External"/><Relationship Id="rId222" Type="http://schemas.openxmlformats.org/officeDocument/2006/relationships/hyperlink" Target="https://www.pro-football-reference.com/years/2009/" TargetMode="External"/><Relationship Id="rId243" Type="http://schemas.openxmlformats.org/officeDocument/2006/relationships/hyperlink" Target="https://www.pro-football-reference.com/players/W/WrigMa00/gamelog/2022/" TargetMode="External"/><Relationship Id="rId264" Type="http://schemas.openxmlformats.org/officeDocument/2006/relationships/hyperlink" Target="https://www.pro-football-reference.com/teams/den/2008.htm" TargetMode="External"/><Relationship Id="rId285" Type="http://schemas.openxmlformats.org/officeDocument/2006/relationships/hyperlink" Target="https://www.pro-football-reference.com/years/2023/" TargetMode="External"/><Relationship Id="rId17" Type="http://schemas.openxmlformats.org/officeDocument/2006/relationships/hyperlink" Target="https://www.pro-football-reference.com/years/2024/" TargetMode="External"/><Relationship Id="rId38" Type="http://schemas.openxmlformats.org/officeDocument/2006/relationships/hyperlink" Target="https://www.pro-football-reference.com/players/C/CarlDa00/gamelog/2019/" TargetMode="External"/><Relationship Id="rId59" Type="http://schemas.openxmlformats.org/officeDocument/2006/relationships/hyperlink" Target="https://www.pro-football-reference.com/players/E/ElliJa03/gamelog/2019/" TargetMode="External"/><Relationship Id="rId103" Type="http://schemas.openxmlformats.org/officeDocument/2006/relationships/hyperlink" Target="https://www.pro-football-reference.com/teams/buf/2020.htm" TargetMode="External"/><Relationship Id="rId124" Type="http://schemas.openxmlformats.org/officeDocument/2006/relationships/hyperlink" Target="https://www.pro-football-reference.com/teams/was/2017.htm" TargetMode="External"/><Relationship Id="rId70" Type="http://schemas.openxmlformats.org/officeDocument/2006/relationships/hyperlink" Target="https://www.pro-football-reference.com/years/2020/" TargetMode="External"/><Relationship Id="rId91" Type="http://schemas.openxmlformats.org/officeDocument/2006/relationships/hyperlink" Target="https://www.pro-football-reference.com/players/T/TuckJu00/gamelog/2014/" TargetMode="External"/><Relationship Id="rId145" Type="http://schemas.openxmlformats.org/officeDocument/2006/relationships/hyperlink" Target="https://www.pro-football-reference.com/years/2019/" TargetMode="External"/><Relationship Id="rId166" Type="http://schemas.openxmlformats.org/officeDocument/2006/relationships/hyperlink" Target="https://www.pro-football-reference.com/years/2007/probowl.htm" TargetMode="External"/><Relationship Id="rId187" Type="http://schemas.openxmlformats.org/officeDocument/2006/relationships/hyperlink" Target="https://www.pro-football-reference.com/years/2015/" TargetMode="External"/><Relationship Id="rId1" Type="http://schemas.openxmlformats.org/officeDocument/2006/relationships/hyperlink" Target="https://www.pro-football-reference.com/players/B/BoswCh00/gamelog/2015/" TargetMode="External"/><Relationship Id="rId212" Type="http://schemas.openxmlformats.org/officeDocument/2006/relationships/hyperlink" Target="https://www.pro-football-reference.com/teams/ram/2012.htm" TargetMode="External"/><Relationship Id="rId233" Type="http://schemas.openxmlformats.org/officeDocument/2006/relationships/hyperlink" Target="https://www.pro-football-reference.com/teams/gnb/2023.htm" TargetMode="External"/><Relationship Id="rId254" Type="http://schemas.openxmlformats.org/officeDocument/2006/relationships/hyperlink" Target="https://www.pro-football-reference.com/teams/det/2021.htm" TargetMode="External"/><Relationship Id="rId28" Type="http://schemas.openxmlformats.org/officeDocument/2006/relationships/hyperlink" Target="https://www.pro-football-reference.com/teams/mia/2018.htm" TargetMode="External"/><Relationship Id="rId49" Type="http://schemas.openxmlformats.org/officeDocument/2006/relationships/hyperlink" Target="https://www.pro-football-reference.com/years/2020/" TargetMode="External"/><Relationship Id="rId114" Type="http://schemas.openxmlformats.org/officeDocument/2006/relationships/hyperlink" Target="https://www.pro-football-reference.com/players/L/LittCa00/gamelog/2024/" TargetMode="External"/><Relationship Id="rId275" Type="http://schemas.openxmlformats.org/officeDocument/2006/relationships/hyperlink" Target="https://www.pro-football-reference.com/years/2024/" TargetMode="External"/><Relationship Id="rId296" Type="http://schemas.openxmlformats.org/officeDocument/2006/relationships/hyperlink" Target="https://www.pro-football-reference.com/players/L/LutzWi00/gamelog/2016/" TargetMode="External"/><Relationship Id="rId300" Type="http://schemas.openxmlformats.org/officeDocument/2006/relationships/hyperlink" Target="https://www.pro-football-reference.com/years/2020/probowl.htm" TargetMode="External"/><Relationship Id="rId60" Type="http://schemas.openxmlformats.org/officeDocument/2006/relationships/hyperlink" Target="https://www.pro-football-reference.com/teams/phi/2019.htm" TargetMode="External"/><Relationship Id="rId81" Type="http://schemas.openxmlformats.org/officeDocument/2006/relationships/hyperlink" Target="https://www.pro-football-reference.com/years/2017/" TargetMode="External"/><Relationship Id="rId135" Type="http://schemas.openxmlformats.org/officeDocument/2006/relationships/hyperlink" Target="https://www.pro-football-reference.com/players/B/ButkHa00/gamelog/2017/" TargetMode="External"/><Relationship Id="rId156" Type="http://schemas.openxmlformats.org/officeDocument/2006/relationships/hyperlink" Target="https://www.pro-football-reference.com/years/2024/" TargetMode="External"/><Relationship Id="rId177" Type="http://schemas.openxmlformats.org/officeDocument/2006/relationships/hyperlink" Target="https://www.pro-football-reference.com/teams/kan/2015.htm" TargetMode="External"/><Relationship Id="rId198" Type="http://schemas.openxmlformats.org/officeDocument/2006/relationships/hyperlink" Target="https://www.pro-football-reference.com/years/2022/" TargetMode="External"/><Relationship Id="rId202" Type="http://schemas.openxmlformats.org/officeDocument/2006/relationships/hyperlink" Target="https://www.pro-football-reference.com/players/J/JoseGr00/gamelog/2018/" TargetMode="External"/><Relationship Id="rId223" Type="http://schemas.openxmlformats.org/officeDocument/2006/relationships/hyperlink" Target="https://www.pro-football-reference.com/players/G/GanoGr44/gamelog/2010/" TargetMode="External"/><Relationship Id="rId244" Type="http://schemas.openxmlformats.org/officeDocument/2006/relationships/hyperlink" Target="https://www.pro-football-reference.com/years/2022/" TargetMode="External"/><Relationship Id="rId18" Type="http://schemas.openxmlformats.org/officeDocument/2006/relationships/hyperlink" Target="https://www.pro-football-reference.com/players/F/FairKa01/gamelog/2017/" TargetMode="External"/><Relationship Id="rId39" Type="http://schemas.openxmlformats.org/officeDocument/2006/relationships/hyperlink" Target="https://www.pro-football-reference.com/teams/rai/2019.htm" TargetMode="External"/><Relationship Id="rId265" Type="http://schemas.openxmlformats.org/officeDocument/2006/relationships/hyperlink" Target="https://www.pro-football-reference.com/years/2008/" TargetMode="External"/><Relationship Id="rId286" Type="http://schemas.openxmlformats.org/officeDocument/2006/relationships/hyperlink" Target="https://www.pro-football-reference.com/teams/sfo/2023.htm" TargetMode="External"/><Relationship Id="rId50" Type="http://schemas.openxmlformats.org/officeDocument/2006/relationships/hyperlink" Target="https://www.pro-football-reference.com/players/G/GayxMa00/gamelog/2021/" TargetMode="External"/><Relationship Id="rId104" Type="http://schemas.openxmlformats.org/officeDocument/2006/relationships/hyperlink" Target="https://www.pro-football-reference.com/years/2020/" TargetMode="External"/><Relationship Id="rId125" Type="http://schemas.openxmlformats.org/officeDocument/2006/relationships/hyperlink" Target="https://www.pro-football-reference.com/years/2017/" TargetMode="External"/><Relationship Id="rId146" Type="http://schemas.openxmlformats.org/officeDocument/2006/relationships/hyperlink" Target="https://www.pro-football-reference.com/players/M/McLaCh00/gamelog/2020/" TargetMode="External"/><Relationship Id="rId167" Type="http://schemas.openxmlformats.org/officeDocument/2006/relationships/hyperlink" Target="https://www.pro-football-reference.com/players/F/FolkNi20/gamelog/2008/" TargetMode="External"/><Relationship Id="rId188" Type="http://schemas.openxmlformats.org/officeDocument/2006/relationships/hyperlink" Target="https://www.pro-football-reference.com/players/M/McMaBr01/gamelog/2016/" TargetMode="External"/><Relationship Id="rId71" Type="http://schemas.openxmlformats.org/officeDocument/2006/relationships/hyperlink" Target="https://www.pro-football-reference.com/players/S/SlyeJo00/gamelog/2021/" TargetMode="External"/><Relationship Id="rId92" Type="http://schemas.openxmlformats.org/officeDocument/2006/relationships/hyperlink" Target="https://www.pro-football-reference.com/teams/rav/2014.htm" TargetMode="External"/><Relationship Id="rId213" Type="http://schemas.openxmlformats.org/officeDocument/2006/relationships/hyperlink" Target="https://www.pro-football-reference.com/years/2012/" TargetMode="External"/><Relationship Id="rId234" Type="http://schemas.openxmlformats.org/officeDocument/2006/relationships/hyperlink" Target="https://www.pro-football-reference.com/years/2023/" TargetMode="External"/><Relationship Id="rId2" Type="http://schemas.openxmlformats.org/officeDocument/2006/relationships/hyperlink" Target="https://www.pro-football-reference.com/teams/pit/2015.htm" TargetMode="External"/><Relationship Id="rId29" Type="http://schemas.openxmlformats.org/officeDocument/2006/relationships/hyperlink" Target="https://www.pro-football-reference.com/years/2018/" TargetMode="External"/><Relationship Id="rId255" Type="http://schemas.openxmlformats.org/officeDocument/2006/relationships/hyperlink" Target="https://www.pro-football-reference.com/years/2021/" TargetMode="External"/><Relationship Id="rId276" Type="http://schemas.openxmlformats.org/officeDocument/2006/relationships/hyperlink" Target="https://www.pro-football-reference.com/players/K/KooxYo00/gamelog/2017/" TargetMode="External"/><Relationship Id="rId297" Type="http://schemas.openxmlformats.org/officeDocument/2006/relationships/hyperlink" Target="https://www.pro-football-reference.com/players/K/KooxYo00/gamelog/2020/" TargetMode="External"/><Relationship Id="rId40" Type="http://schemas.openxmlformats.org/officeDocument/2006/relationships/hyperlink" Target="https://www.pro-football-reference.com/years/2019/" TargetMode="External"/><Relationship Id="rId115" Type="http://schemas.openxmlformats.org/officeDocument/2006/relationships/hyperlink" Target="https://www.pro-football-reference.com/teams/jax/2024.htm" TargetMode="External"/><Relationship Id="rId136" Type="http://schemas.openxmlformats.org/officeDocument/2006/relationships/hyperlink" Target="https://www.pro-football-reference.com/teams/kan/2017.htm" TargetMode="External"/><Relationship Id="rId157" Type="http://schemas.openxmlformats.org/officeDocument/2006/relationships/hyperlink" Target="https://www.pro-football-reference.com/players/G/GrupBl00/gamelog/2023/" TargetMode="External"/><Relationship Id="rId178" Type="http://schemas.openxmlformats.org/officeDocument/2006/relationships/hyperlink" Target="https://www.pro-football-reference.com/years/2015/" TargetMode="External"/><Relationship Id="rId61" Type="http://schemas.openxmlformats.org/officeDocument/2006/relationships/hyperlink" Target="https://www.pro-football-reference.com/years/2019/" TargetMode="External"/><Relationship Id="rId82" Type="http://schemas.openxmlformats.org/officeDocument/2006/relationships/hyperlink" Target="https://www.pro-football-reference.com/players/R/ReicWi00/gamelog/2024/" TargetMode="External"/><Relationship Id="rId199" Type="http://schemas.openxmlformats.org/officeDocument/2006/relationships/hyperlink" Target="https://www.pro-football-reference.com/players/M/McPhEv00/gamelog/2023/" TargetMode="External"/><Relationship Id="rId203" Type="http://schemas.openxmlformats.org/officeDocument/2006/relationships/hyperlink" Target="https://www.pro-football-reference.com/teams/cle/2018.htm" TargetMode="External"/><Relationship Id="rId19" Type="http://schemas.openxmlformats.org/officeDocument/2006/relationships/hyperlink" Target="https://www.pro-football-reference.com/teams/htx/2017.htm" TargetMode="External"/><Relationship Id="rId224" Type="http://schemas.openxmlformats.org/officeDocument/2006/relationships/hyperlink" Target="https://www.pro-football-reference.com/teams/was/2010.htm" TargetMode="External"/><Relationship Id="rId245" Type="http://schemas.openxmlformats.org/officeDocument/2006/relationships/hyperlink" Target="https://www.pro-football-reference.com/players/G/GonzZa00/gamelog/2017/" TargetMode="External"/><Relationship Id="rId266" Type="http://schemas.openxmlformats.org/officeDocument/2006/relationships/hyperlink" Target="https://www.pro-football-reference.com/players/P/PratMa20/gamelog/2009/" TargetMode="External"/><Relationship Id="rId287" Type="http://schemas.openxmlformats.org/officeDocument/2006/relationships/hyperlink" Target="https://www.pro-football-reference.com/players/M/MoodJa00/gamelog/2023/" TargetMode="External"/><Relationship Id="rId30" Type="http://schemas.openxmlformats.org/officeDocument/2006/relationships/hyperlink" Target="https://www.pro-football-reference.com/players/S/SandJa00/gamelog/2019/" TargetMode="External"/><Relationship Id="rId105" Type="http://schemas.openxmlformats.org/officeDocument/2006/relationships/hyperlink" Target="https://www.pro-football-reference.com/players/B/BassTy00/gamelog/2021/" TargetMode="External"/><Relationship Id="rId126" Type="http://schemas.openxmlformats.org/officeDocument/2006/relationships/hyperlink" Target="https://www.pro-football-reference.com/players/P/PineEd00/gamelog/2019/" TargetMode="External"/><Relationship Id="rId147" Type="http://schemas.openxmlformats.org/officeDocument/2006/relationships/hyperlink" Target="https://www.pro-football-reference.com/years/2020/" TargetMode="External"/><Relationship Id="rId168" Type="http://schemas.openxmlformats.org/officeDocument/2006/relationships/hyperlink" Target="https://www.pro-football-reference.com/teams/dal/2008.htm" TargetMode="External"/><Relationship Id="rId51" Type="http://schemas.openxmlformats.org/officeDocument/2006/relationships/hyperlink" Target="https://www.pro-football-reference.com/teams/ram/2021.htm" TargetMode="External"/><Relationship Id="rId72" Type="http://schemas.openxmlformats.org/officeDocument/2006/relationships/hyperlink" Target="https://www.pro-football-reference.com/years/2021/" TargetMode="External"/><Relationship Id="rId93" Type="http://schemas.openxmlformats.org/officeDocument/2006/relationships/hyperlink" Target="https://www.pro-football-reference.com/years/2014/" TargetMode="External"/><Relationship Id="rId189" Type="http://schemas.openxmlformats.org/officeDocument/2006/relationships/hyperlink" Target="https://www.pro-football-reference.com/teams/den/2016.htm" TargetMode="External"/><Relationship Id="rId3" Type="http://schemas.openxmlformats.org/officeDocument/2006/relationships/hyperlink" Target="https://www.pro-football-reference.com/years/2015/" TargetMode="External"/><Relationship Id="rId214" Type="http://schemas.openxmlformats.org/officeDocument/2006/relationships/hyperlink" Target="https://www.pro-football-reference.com/players/Z/ZuerGr00/gamelog/2013/" TargetMode="External"/><Relationship Id="rId235" Type="http://schemas.openxmlformats.org/officeDocument/2006/relationships/hyperlink" Target="https://www.pro-football-reference.com/players/C/CarlAn00/gamelog/2024/" TargetMode="External"/><Relationship Id="rId256" Type="http://schemas.openxmlformats.org/officeDocument/2006/relationships/hyperlink" Target="https://www.pro-football-reference.com/players/P/PattRi01/gamelog/2022/" TargetMode="External"/><Relationship Id="rId277" Type="http://schemas.openxmlformats.org/officeDocument/2006/relationships/hyperlink" Target="https://www.pro-football-reference.com/teams/sdg/2017.htm" TargetMode="External"/><Relationship Id="rId298" Type="http://schemas.openxmlformats.org/officeDocument/2006/relationships/hyperlink" Target="https://www.pro-football-reference.com/teams/atl/2020.htm" TargetMode="External"/><Relationship Id="rId116" Type="http://schemas.openxmlformats.org/officeDocument/2006/relationships/hyperlink" Target="https://www.pro-football-reference.com/years/2024/" TargetMode="External"/><Relationship Id="rId137" Type="http://schemas.openxmlformats.org/officeDocument/2006/relationships/hyperlink" Target="https://www.pro-football-reference.com/years/2017/" TargetMode="External"/><Relationship Id="rId158" Type="http://schemas.openxmlformats.org/officeDocument/2006/relationships/hyperlink" Target="https://www.pro-football-reference.com/teams/nor/2023.htm" TargetMode="External"/><Relationship Id="rId20" Type="http://schemas.openxmlformats.org/officeDocument/2006/relationships/hyperlink" Target="https://www.pro-football-reference.com/years/2017/" TargetMode="External"/><Relationship Id="rId41" Type="http://schemas.openxmlformats.org/officeDocument/2006/relationships/hyperlink" Target="https://www.pro-football-reference.com/players/C/CarlDa00/gamelog/2020/" TargetMode="External"/><Relationship Id="rId62" Type="http://schemas.openxmlformats.org/officeDocument/2006/relationships/hyperlink" Target="https://www.pro-football-reference.com/players/K/KartJo00/gamelog/2024/" TargetMode="External"/><Relationship Id="rId83" Type="http://schemas.openxmlformats.org/officeDocument/2006/relationships/hyperlink" Target="https://www.pro-football-reference.com/teams/min/2024.htm" TargetMode="External"/><Relationship Id="rId179" Type="http://schemas.openxmlformats.org/officeDocument/2006/relationships/hyperlink" Target="https://www.pro-football-reference.com/players/S/SantCa01/gamelog/2016/" TargetMode="External"/><Relationship Id="rId190" Type="http://schemas.openxmlformats.org/officeDocument/2006/relationships/hyperlink" Target="https://www.pro-football-reference.com/years/2016/" TargetMode="External"/><Relationship Id="rId204" Type="http://schemas.openxmlformats.org/officeDocument/2006/relationships/hyperlink" Target="https://www.pro-football-reference.com/years/2018/" TargetMode="External"/><Relationship Id="rId225" Type="http://schemas.openxmlformats.org/officeDocument/2006/relationships/hyperlink" Target="https://www.pro-football-reference.com/years/2010/" TargetMode="External"/><Relationship Id="rId246" Type="http://schemas.openxmlformats.org/officeDocument/2006/relationships/hyperlink" Target="https://www.pro-football-reference.com/teams/cle/2017.htm" TargetMode="External"/><Relationship Id="rId267" Type="http://schemas.openxmlformats.org/officeDocument/2006/relationships/hyperlink" Target="https://www.pro-football-reference.com/teams/den/2009.htm" TargetMode="External"/><Relationship Id="rId288" Type="http://schemas.openxmlformats.org/officeDocument/2006/relationships/hyperlink" Target="https://www.pro-football-reference.com/years/2018/" TargetMode="External"/><Relationship Id="rId106" Type="http://schemas.openxmlformats.org/officeDocument/2006/relationships/hyperlink" Target="https://www.pro-football-reference.com/teams/buf/2021.htm" TargetMode="External"/><Relationship Id="rId127" Type="http://schemas.openxmlformats.org/officeDocument/2006/relationships/hyperlink" Target="https://www.pro-football-reference.com/teams/chi/2019.htm" TargetMode="External"/><Relationship Id="rId10" Type="http://schemas.openxmlformats.org/officeDocument/2006/relationships/hyperlink" Target="https://www.pro-football-reference.com/players/D/DickCa00/gamelog/2022/" TargetMode="External"/><Relationship Id="rId31" Type="http://schemas.openxmlformats.org/officeDocument/2006/relationships/hyperlink" Target="https://www.pro-football-reference.com/teams/mia/2019.htm" TargetMode="External"/><Relationship Id="rId52" Type="http://schemas.openxmlformats.org/officeDocument/2006/relationships/hyperlink" Target="https://www.pro-football-reference.com/years/2021/" TargetMode="External"/><Relationship Id="rId73" Type="http://schemas.openxmlformats.org/officeDocument/2006/relationships/hyperlink" Target="https://www.pro-football-reference.com/players/M/MyerJa00/gamelog/2015/" TargetMode="External"/><Relationship Id="rId94" Type="http://schemas.openxmlformats.org/officeDocument/2006/relationships/hyperlink" Target="https://www.pro-football-reference.com/players/S/SeibAu00/gamelog/2019/" TargetMode="External"/><Relationship Id="rId148" Type="http://schemas.openxmlformats.org/officeDocument/2006/relationships/hyperlink" Target="https://www.pro-football-reference.com/players/M/McLaCh00/gamelog/2021/" TargetMode="External"/><Relationship Id="rId169" Type="http://schemas.openxmlformats.org/officeDocument/2006/relationships/hyperlink" Target="https://www.pro-football-reference.com/years/2008/" TargetMode="External"/><Relationship Id="rId4" Type="http://schemas.openxmlformats.org/officeDocument/2006/relationships/hyperlink" Target="https://www.pro-football-reference.com/players/B/BoswCh00/gamelog/2016/" TargetMode="External"/><Relationship Id="rId180" Type="http://schemas.openxmlformats.org/officeDocument/2006/relationships/hyperlink" Target="https://www.pro-football-reference.com/teams/kan/2016.htm" TargetMode="External"/><Relationship Id="rId215" Type="http://schemas.openxmlformats.org/officeDocument/2006/relationships/hyperlink" Target="https://www.pro-football-reference.com/teams/ram/2013.htm" TargetMode="External"/><Relationship Id="rId236" Type="http://schemas.openxmlformats.org/officeDocument/2006/relationships/hyperlink" Target="https://www.pro-football-reference.com/years/2024/" TargetMode="External"/><Relationship Id="rId257" Type="http://schemas.openxmlformats.org/officeDocument/2006/relationships/hyperlink" Target="https://www.pro-football-reference.com/teams/jax/2022.htm" TargetMode="External"/><Relationship Id="rId278" Type="http://schemas.openxmlformats.org/officeDocument/2006/relationships/hyperlink" Target="https://www.pro-football-reference.com/years/2017/" TargetMode="External"/><Relationship Id="rId42" Type="http://schemas.openxmlformats.org/officeDocument/2006/relationships/hyperlink" Target="https://www.pro-football-reference.com/teams/rai/2020.htm" TargetMode="External"/><Relationship Id="rId84" Type="http://schemas.openxmlformats.org/officeDocument/2006/relationships/hyperlink" Target="https://www.pro-football-reference.com/years/2024/" TargetMode="External"/><Relationship Id="rId138" Type="http://schemas.openxmlformats.org/officeDocument/2006/relationships/hyperlink" Target="https://www.pro-football-reference.com/players/B/ButkHa00/gamelog/2018/" TargetMode="External"/><Relationship Id="rId191" Type="http://schemas.openxmlformats.org/officeDocument/2006/relationships/hyperlink" Target="https://www.pro-football-reference.com/players/N/NarvBr00/gamelog/2024/" TargetMode="External"/><Relationship Id="rId205" Type="http://schemas.openxmlformats.org/officeDocument/2006/relationships/hyperlink" Target="https://www.pro-football-reference.com/players/J/JoseGr00/gamelog/2019/" TargetMode="External"/><Relationship Id="rId247" Type="http://schemas.openxmlformats.org/officeDocument/2006/relationships/hyperlink" Target="https://www.pro-football-reference.com/years/2017/" TargetMode="External"/><Relationship Id="rId107" Type="http://schemas.openxmlformats.org/officeDocument/2006/relationships/hyperlink" Target="https://www.pro-football-reference.com/years/2021/" TargetMode="External"/><Relationship Id="rId289" Type="http://schemas.openxmlformats.org/officeDocument/2006/relationships/hyperlink" Target="https://www.pro-football-reference.com/teams/nor/2018.htm" TargetMode="External"/><Relationship Id="rId11" Type="http://schemas.openxmlformats.org/officeDocument/2006/relationships/hyperlink" Target="https://www.pro-football-reference.com/years/2022/" TargetMode="External"/><Relationship Id="rId53" Type="http://schemas.openxmlformats.org/officeDocument/2006/relationships/hyperlink" Target="https://www.pro-football-reference.com/players/E/ElliJa03/gamelog/2017/" TargetMode="External"/><Relationship Id="rId149" Type="http://schemas.openxmlformats.org/officeDocument/2006/relationships/hyperlink" Target="https://www.pro-football-reference.com/teams/cle/2021.htm" TargetMode="External"/><Relationship Id="rId95" Type="http://schemas.openxmlformats.org/officeDocument/2006/relationships/hyperlink" Target="https://www.pro-football-reference.com/teams/cle/2019.htm" TargetMode="External"/><Relationship Id="rId160" Type="http://schemas.openxmlformats.org/officeDocument/2006/relationships/hyperlink" Target="https://www.pro-football-reference.com/players/G/GrupBl00/gamelog/2024/" TargetMode="External"/><Relationship Id="rId216" Type="http://schemas.openxmlformats.org/officeDocument/2006/relationships/hyperlink" Target="https://www.pro-football-reference.com/years/2013/" TargetMode="External"/><Relationship Id="rId258" Type="http://schemas.openxmlformats.org/officeDocument/2006/relationships/hyperlink" Target="https://www.pro-football-reference.com/years/2022/" TargetMode="External"/><Relationship Id="rId22" Type="http://schemas.openxmlformats.org/officeDocument/2006/relationships/hyperlink" Target="https://www.pro-football-reference.com/teams/htx/2018.htm" TargetMode="External"/><Relationship Id="rId64" Type="http://schemas.openxmlformats.org/officeDocument/2006/relationships/hyperlink" Target="https://www.pro-football-reference.com/years/2024/" TargetMode="External"/><Relationship Id="rId118" Type="http://schemas.openxmlformats.org/officeDocument/2006/relationships/hyperlink" Target="https://www.pro-football-reference.com/teams/was/2015.htm" TargetMode="External"/><Relationship Id="rId171" Type="http://schemas.openxmlformats.org/officeDocument/2006/relationships/hyperlink" Target="https://www.pro-football-reference.com/teams/dal/2009.htm" TargetMode="External"/><Relationship Id="rId227" Type="http://schemas.openxmlformats.org/officeDocument/2006/relationships/hyperlink" Target="https://www.pro-football-reference.com/teams/was/2011.htm" TargetMode="External"/><Relationship Id="rId269" Type="http://schemas.openxmlformats.org/officeDocument/2006/relationships/hyperlink" Target="https://www.pro-football-reference.com/players/S/ShraSp00/gamelog/2024/" TargetMode="External"/><Relationship Id="rId33" Type="http://schemas.openxmlformats.org/officeDocument/2006/relationships/hyperlink" Target="https://www.pro-football-reference.com/players/S/SandJa00/gamelog/2020/" TargetMode="External"/><Relationship Id="rId129" Type="http://schemas.openxmlformats.org/officeDocument/2006/relationships/hyperlink" Target="https://www.pro-football-reference.com/players/P/PineEd00/gamelog/2021/" TargetMode="External"/><Relationship Id="rId280" Type="http://schemas.openxmlformats.org/officeDocument/2006/relationships/hyperlink" Target="https://www.pro-football-reference.com/teams/atl/2019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6"/>
  <sheetViews>
    <sheetView workbookViewId="0">
      <pane xSplit="2" topLeftCell="Z1" activePane="topRight" state="frozen"/>
      <selection pane="topRight" activeCell="AF2" sqref="AF2:AG2"/>
    </sheetView>
  </sheetViews>
  <sheetFormatPr defaultRowHeight="15"/>
  <cols>
    <col min="1" max="1" width="17.42578125" customWidth="1"/>
  </cols>
  <sheetData>
    <row r="1" spans="1:34">
      <c r="I1" t="s">
        <v>0</v>
      </c>
      <c r="J1" t="s">
        <v>0</v>
      </c>
      <c r="K1" t="s">
        <v>1</v>
      </c>
      <c r="L1" t="s">
        <v>1</v>
      </c>
      <c r="M1" t="s">
        <v>2</v>
      </c>
      <c r="N1" t="s">
        <v>2</v>
      </c>
      <c r="O1" t="s">
        <v>3</v>
      </c>
      <c r="P1" t="s">
        <v>3</v>
      </c>
      <c r="Q1" t="s">
        <v>4</v>
      </c>
      <c r="R1" t="s">
        <v>4</v>
      </c>
      <c r="S1" t="s">
        <v>5</v>
      </c>
      <c r="T1" t="s">
        <v>5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6</v>
      </c>
      <c r="AA1" t="s">
        <v>6</v>
      </c>
      <c r="AB1" t="s">
        <v>6</v>
      </c>
      <c r="AC1" t="s">
        <v>6</v>
      </c>
      <c r="AD1" t="s">
        <v>6</v>
      </c>
    </row>
    <row r="2" spans="1:34">
      <c r="A2" t="s">
        <v>7</v>
      </c>
      <c r="B2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13</v>
      </c>
      <c r="H2" s="10" t="s">
        <v>14</v>
      </c>
      <c r="I2" s="10" t="s">
        <v>15</v>
      </c>
      <c r="J2" s="10" t="s">
        <v>16</v>
      </c>
      <c r="K2" s="10" t="s">
        <v>15</v>
      </c>
      <c r="L2" s="10" t="s">
        <v>16</v>
      </c>
      <c r="M2" s="10" t="s">
        <v>15</v>
      </c>
      <c r="N2" s="10" t="s">
        <v>16</v>
      </c>
      <c r="O2" s="10" t="s">
        <v>15</v>
      </c>
      <c r="P2" s="10" t="s">
        <v>16</v>
      </c>
      <c r="Q2" s="10" t="s">
        <v>15</v>
      </c>
      <c r="R2" s="10" t="s">
        <v>16</v>
      </c>
      <c r="S2" s="10" t="s">
        <v>15</v>
      </c>
      <c r="T2" s="10" t="s">
        <v>16</v>
      </c>
      <c r="U2" s="10" t="s">
        <v>17</v>
      </c>
      <c r="V2" s="10" t="s">
        <v>18</v>
      </c>
      <c r="W2" s="10" t="s">
        <v>19</v>
      </c>
      <c r="X2" s="10" t="s">
        <v>20</v>
      </c>
      <c r="Y2" s="10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1" t="s">
        <v>27</v>
      </c>
      <c r="AF2" s="69" t="s">
        <v>28</v>
      </c>
      <c r="AG2" s="69" t="s">
        <v>29</v>
      </c>
      <c r="AH2" t="s">
        <v>30</v>
      </c>
    </row>
    <row r="3" spans="1:34">
      <c r="A3" t="s">
        <v>31</v>
      </c>
      <c r="B3" s="1">
        <v>2015</v>
      </c>
      <c r="C3" s="2">
        <v>24</v>
      </c>
      <c r="D3" s="3" t="s">
        <v>32</v>
      </c>
      <c r="E3" s="3" t="s">
        <v>33</v>
      </c>
      <c r="F3" s="2" t="s">
        <v>34</v>
      </c>
      <c r="G3" s="2">
        <v>12</v>
      </c>
      <c r="H3" s="2">
        <v>0</v>
      </c>
      <c r="I3" s="2">
        <v>1</v>
      </c>
      <c r="J3" s="2">
        <v>1</v>
      </c>
      <c r="K3" s="2">
        <v>9</v>
      </c>
      <c r="L3" s="2">
        <v>9</v>
      </c>
      <c r="M3" s="2">
        <v>8</v>
      </c>
      <c r="N3" s="2">
        <v>8</v>
      </c>
      <c r="O3" s="2">
        <v>12</v>
      </c>
      <c r="P3" s="2">
        <v>9</v>
      </c>
      <c r="Q3" s="2">
        <v>2</v>
      </c>
      <c r="R3" s="2">
        <v>2</v>
      </c>
      <c r="S3" s="2">
        <v>32</v>
      </c>
      <c r="T3" s="2">
        <v>29</v>
      </c>
      <c r="U3" s="2">
        <v>51</v>
      </c>
      <c r="V3" s="2">
        <v>90.6</v>
      </c>
      <c r="W3" s="2">
        <v>27</v>
      </c>
      <c r="X3" s="2">
        <v>26</v>
      </c>
      <c r="Y3" s="2">
        <v>96.3</v>
      </c>
      <c r="Z3" s="2">
        <v>74</v>
      </c>
      <c r="AA3" s="2">
        <v>4680</v>
      </c>
      <c r="AB3" s="2">
        <v>26</v>
      </c>
      <c r="AC3" s="2">
        <v>35.1</v>
      </c>
      <c r="AD3" s="2">
        <v>63</v>
      </c>
      <c r="AE3" s="2">
        <v>3</v>
      </c>
      <c r="AF3" s="70">
        <v>9.8000000000000007</v>
      </c>
      <c r="AG3" s="71">
        <v>117</v>
      </c>
      <c r="AH3" s="4"/>
    </row>
    <row r="4" spans="1:34">
      <c r="A4" t="s">
        <v>31</v>
      </c>
      <c r="B4" s="5">
        <v>2016</v>
      </c>
      <c r="C4" s="6">
        <v>25</v>
      </c>
      <c r="D4" s="7" t="s">
        <v>32</v>
      </c>
      <c r="E4" s="7" t="s">
        <v>33</v>
      </c>
      <c r="F4" s="6" t="s">
        <v>34</v>
      </c>
      <c r="G4" s="6">
        <v>15</v>
      </c>
      <c r="H4" s="6">
        <v>0</v>
      </c>
      <c r="I4" s="6">
        <v>0</v>
      </c>
      <c r="J4" s="6">
        <v>0</v>
      </c>
      <c r="K4" s="6">
        <v>2</v>
      </c>
      <c r="L4" s="6">
        <v>2</v>
      </c>
      <c r="M4" s="6">
        <v>9</v>
      </c>
      <c r="N4" s="6">
        <v>8</v>
      </c>
      <c r="O4" s="6">
        <v>12</v>
      </c>
      <c r="P4" s="6">
        <v>11</v>
      </c>
      <c r="Q4" s="6">
        <v>2</v>
      </c>
      <c r="R4" s="6">
        <v>0</v>
      </c>
      <c r="S4" s="6">
        <v>25</v>
      </c>
      <c r="T4" s="6">
        <v>21</v>
      </c>
      <c r="U4" s="6">
        <v>49</v>
      </c>
      <c r="V4" s="6">
        <v>84</v>
      </c>
      <c r="W4" s="6">
        <v>36</v>
      </c>
      <c r="X4" s="6">
        <v>36</v>
      </c>
      <c r="Y4" s="6">
        <v>100</v>
      </c>
      <c r="Z4" s="6">
        <v>80</v>
      </c>
      <c r="AA4" s="6">
        <v>4953</v>
      </c>
      <c r="AB4" s="6">
        <v>49</v>
      </c>
      <c r="AC4" s="6">
        <v>61.3</v>
      </c>
      <c r="AD4" s="6">
        <v>62</v>
      </c>
      <c r="AE4" s="6">
        <v>3</v>
      </c>
      <c r="AF4" s="70">
        <v>6.6</v>
      </c>
      <c r="AG4" s="71">
        <v>99</v>
      </c>
      <c r="AH4" s="8"/>
    </row>
    <row r="5" spans="1:34">
      <c r="A5" t="s">
        <v>31</v>
      </c>
      <c r="B5" s="5">
        <v>2017</v>
      </c>
      <c r="C5" s="6">
        <v>26</v>
      </c>
      <c r="D5" s="7" t="s">
        <v>32</v>
      </c>
      <c r="E5" s="7" t="s">
        <v>33</v>
      </c>
      <c r="F5" s="6" t="s">
        <v>34</v>
      </c>
      <c r="G5" s="6">
        <v>16</v>
      </c>
      <c r="H5" s="6">
        <v>0</v>
      </c>
      <c r="I5" s="6">
        <v>0</v>
      </c>
      <c r="J5" s="6">
        <v>0</v>
      </c>
      <c r="K5" s="6">
        <v>10</v>
      </c>
      <c r="L5" s="6">
        <v>10</v>
      </c>
      <c r="M5" s="6">
        <v>14</v>
      </c>
      <c r="N5" s="6">
        <v>12</v>
      </c>
      <c r="O5" s="6">
        <v>10</v>
      </c>
      <c r="P5" s="6">
        <v>9</v>
      </c>
      <c r="Q5" s="6">
        <v>4</v>
      </c>
      <c r="R5" s="6">
        <v>4</v>
      </c>
      <c r="S5" s="6">
        <v>38</v>
      </c>
      <c r="T5" s="6">
        <v>35</v>
      </c>
      <c r="U5" s="6">
        <v>53</v>
      </c>
      <c r="V5" s="6">
        <v>92.1</v>
      </c>
      <c r="W5" s="6">
        <v>39</v>
      </c>
      <c r="X5" s="6">
        <v>37</v>
      </c>
      <c r="Y5" s="6">
        <v>94.9</v>
      </c>
      <c r="Z5" s="6">
        <v>90</v>
      </c>
      <c r="AA5" s="6">
        <v>5681</v>
      </c>
      <c r="AB5" s="6">
        <v>46</v>
      </c>
      <c r="AC5" s="6">
        <v>51.1</v>
      </c>
      <c r="AD5" s="6">
        <v>63</v>
      </c>
      <c r="AE5" s="6">
        <v>5</v>
      </c>
      <c r="AF5" s="72">
        <v>9.4</v>
      </c>
      <c r="AG5" s="71">
        <v>150</v>
      </c>
      <c r="AH5" s="9" t="s">
        <v>35</v>
      </c>
    </row>
    <row r="6" spans="1:34">
      <c r="A6" t="s">
        <v>36</v>
      </c>
      <c r="B6" s="1">
        <v>2022</v>
      </c>
      <c r="C6" s="2">
        <v>22</v>
      </c>
      <c r="D6" s="2" t="s">
        <v>37</v>
      </c>
      <c r="E6" s="3" t="s">
        <v>33</v>
      </c>
      <c r="F6" s="2" t="s">
        <v>34</v>
      </c>
      <c r="G6" s="2">
        <v>11</v>
      </c>
      <c r="H6" s="2">
        <v>0</v>
      </c>
      <c r="I6" s="2">
        <v>0</v>
      </c>
      <c r="J6" s="2">
        <v>0</v>
      </c>
      <c r="K6" s="2">
        <v>7</v>
      </c>
      <c r="L6" s="2">
        <v>7</v>
      </c>
      <c r="M6" s="2">
        <v>7</v>
      </c>
      <c r="N6" s="2">
        <v>7</v>
      </c>
      <c r="O6" s="2">
        <v>7</v>
      </c>
      <c r="P6" s="2">
        <v>7</v>
      </c>
      <c r="Q6" s="2">
        <v>1</v>
      </c>
      <c r="R6" s="2">
        <v>0</v>
      </c>
      <c r="S6" s="2">
        <v>22</v>
      </c>
      <c r="T6" s="2">
        <v>21</v>
      </c>
      <c r="U6" s="2">
        <v>48</v>
      </c>
      <c r="V6" s="13">
        <v>95.5</v>
      </c>
      <c r="W6" s="2">
        <v>24</v>
      </c>
      <c r="X6" s="2">
        <v>24</v>
      </c>
      <c r="Y6" s="2">
        <v>100</v>
      </c>
      <c r="Z6" s="2">
        <v>55</v>
      </c>
      <c r="AA6" s="2">
        <v>3519</v>
      </c>
      <c r="AB6" s="2">
        <v>46</v>
      </c>
      <c r="AC6" s="2">
        <v>83.6</v>
      </c>
      <c r="AD6" s="2">
        <v>64</v>
      </c>
      <c r="AE6" s="4">
        <v>3</v>
      </c>
      <c r="AF6" s="72">
        <v>7.9</v>
      </c>
      <c r="AG6" s="71">
        <v>87</v>
      </c>
    </row>
    <row r="7" spans="1:34">
      <c r="A7" t="s">
        <v>36</v>
      </c>
      <c r="B7" s="14">
        <v>2023</v>
      </c>
      <c r="C7" s="15">
        <v>23</v>
      </c>
      <c r="D7" s="16" t="s">
        <v>38</v>
      </c>
      <c r="E7" s="16" t="s">
        <v>33</v>
      </c>
      <c r="F7" s="15" t="s">
        <v>34</v>
      </c>
      <c r="G7" s="15">
        <v>17</v>
      </c>
      <c r="H7" s="15">
        <v>0</v>
      </c>
      <c r="I7" s="15">
        <v>0</v>
      </c>
      <c r="J7" s="15">
        <v>0</v>
      </c>
      <c r="K7" s="15">
        <v>7</v>
      </c>
      <c r="L7" s="15">
        <v>7</v>
      </c>
      <c r="M7" s="15">
        <v>8</v>
      </c>
      <c r="N7" s="15">
        <v>8</v>
      </c>
      <c r="O7" s="15">
        <v>9</v>
      </c>
      <c r="P7" s="15">
        <v>9</v>
      </c>
      <c r="Q7" s="15">
        <v>9</v>
      </c>
      <c r="R7" s="15">
        <v>7</v>
      </c>
      <c r="S7" s="15">
        <v>33</v>
      </c>
      <c r="T7" s="15">
        <v>31</v>
      </c>
      <c r="U7" s="15">
        <v>55</v>
      </c>
      <c r="V7" s="15">
        <v>93.9</v>
      </c>
      <c r="W7" s="15">
        <v>35</v>
      </c>
      <c r="X7" s="15">
        <v>35</v>
      </c>
      <c r="Y7" s="15">
        <v>100</v>
      </c>
      <c r="Z7" s="15">
        <v>81</v>
      </c>
      <c r="AA7" s="15">
        <v>5168</v>
      </c>
      <c r="AB7" s="15">
        <v>68</v>
      </c>
      <c r="AC7" s="15">
        <v>84</v>
      </c>
      <c r="AD7" s="15">
        <v>64</v>
      </c>
      <c r="AE7" s="17">
        <v>5</v>
      </c>
      <c r="AF7" s="72">
        <v>8.4</v>
      </c>
      <c r="AG7" s="71">
        <v>142</v>
      </c>
    </row>
    <row r="8" spans="1:34">
      <c r="A8" t="s">
        <v>36</v>
      </c>
      <c r="B8" s="18">
        <v>2024</v>
      </c>
      <c r="C8" s="19">
        <v>24</v>
      </c>
      <c r="D8" s="20" t="s">
        <v>38</v>
      </c>
      <c r="E8" s="20" t="s">
        <v>33</v>
      </c>
      <c r="F8" s="19" t="s">
        <v>34</v>
      </c>
      <c r="G8" s="19">
        <v>17</v>
      </c>
      <c r="H8" s="19">
        <v>0</v>
      </c>
      <c r="I8" s="19">
        <v>1</v>
      </c>
      <c r="J8" s="19">
        <v>1</v>
      </c>
      <c r="K8" s="19">
        <v>9</v>
      </c>
      <c r="L8" s="19">
        <v>9</v>
      </c>
      <c r="M8" s="19">
        <v>9</v>
      </c>
      <c r="N8" s="19">
        <v>9</v>
      </c>
      <c r="O8" s="19">
        <v>12</v>
      </c>
      <c r="P8" s="19">
        <v>11</v>
      </c>
      <c r="Q8" s="19">
        <v>11</v>
      </c>
      <c r="R8" s="19">
        <v>9</v>
      </c>
      <c r="S8" s="19">
        <v>42</v>
      </c>
      <c r="T8" s="19">
        <v>39</v>
      </c>
      <c r="U8" s="19">
        <v>59</v>
      </c>
      <c r="V8" s="19">
        <v>92.9</v>
      </c>
      <c r="W8" s="19">
        <v>36</v>
      </c>
      <c r="X8" s="19">
        <v>33</v>
      </c>
      <c r="Y8" s="19">
        <v>91.7</v>
      </c>
      <c r="Z8" s="19">
        <v>94</v>
      </c>
      <c r="AA8" s="19">
        <v>5962</v>
      </c>
      <c r="AB8" s="19">
        <v>65</v>
      </c>
      <c r="AC8" s="19">
        <v>69.099999999999994</v>
      </c>
      <c r="AD8" s="19">
        <v>63</v>
      </c>
      <c r="AE8" s="21">
        <v>5</v>
      </c>
      <c r="AF8" s="72">
        <v>9.9</v>
      </c>
      <c r="AG8" s="71">
        <v>168</v>
      </c>
    </row>
    <row r="9" spans="1:34">
      <c r="A9" t="s">
        <v>39</v>
      </c>
      <c r="B9" s="1">
        <v>2017</v>
      </c>
      <c r="C9" s="2">
        <v>23</v>
      </c>
      <c r="D9" s="3" t="s">
        <v>40</v>
      </c>
      <c r="E9" s="3" t="s">
        <v>33</v>
      </c>
      <c r="F9" s="2" t="s">
        <v>34</v>
      </c>
      <c r="G9" s="2">
        <v>16</v>
      </c>
      <c r="H9" s="2">
        <v>0</v>
      </c>
      <c r="I9" s="2">
        <v>0</v>
      </c>
      <c r="J9" s="2">
        <v>0</v>
      </c>
      <c r="K9" s="2">
        <v>4</v>
      </c>
      <c r="L9" s="2">
        <v>3</v>
      </c>
      <c r="M9" s="2">
        <v>10</v>
      </c>
      <c r="N9" s="2">
        <v>8</v>
      </c>
      <c r="O9" s="2">
        <v>7</v>
      </c>
      <c r="P9" s="2">
        <v>6</v>
      </c>
      <c r="Q9" s="2">
        <v>4</v>
      </c>
      <c r="R9" s="2">
        <v>3</v>
      </c>
      <c r="S9" s="2">
        <v>25</v>
      </c>
      <c r="T9" s="2">
        <v>20</v>
      </c>
      <c r="U9" s="2">
        <v>55</v>
      </c>
      <c r="V9" s="2">
        <v>80</v>
      </c>
      <c r="W9" s="2">
        <v>35</v>
      </c>
      <c r="X9" s="2">
        <v>32</v>
      </c>
      <c r="Y9" s="2">
        <v>91.4</v>
      </c>
      <c r="Z9" s="2">
        <v>75</v>
      </c>
      <c r="AA9" s="2">
        <v>4718</v>
      </c>
      <c r="AB9" s="2">
        <v>49</v>
      </c>
      <c r="AC9" s="2">
        <v>65.3</v>
      </c>
      <c r="AD9" s="2">
        <v>63</v>
      </c>
      <c r="AE9" s="2">
        <v>2</v>
      </c>
      <c r="AF9" s="70">
        <v>6.1</v>
      </c>
      <c r="AG9" s="71">
        <v>98</v>
      </c>
      <c r="AH9" s="4"/>
    </row>
    <row r="10" spans="1:34">
      <c r="A10" t="s">
        <v>39</v>
      </c>
      <c r="B10" s="5">
        <v>2018</v>
      </c>
      <c r="C10" s="6">
        <v>24</v>
      </c>
      <c r="D10" s="7" t="s">
        <v>40</v>
      </c>
      <c r="E10" s="7" t="s">
        <v>33</v>
      </c>
      <c r="F10" s="6" t="s">
        <v>34</v>
      </c>
      <c r="G10" s="6">
        <v>16</v>
      </c>
      <c r="H10" s="6">
        <v>0</v>
      </c>
      <c r="I10" s="6">
        <v>1</v>
      </c>
      <c r="J10" s="6">
        <v>1</v>
      </c>
      <c r="K10" s="6">
        <v>9</v>
      </c>
      <c r="L10" s="6">
        <v>9</v>
      </c>
      <c r="M10" s="6">
        <v>11</v>
      </c>
      <c r="N10" s="6">
        <v>11</v>
      </c>
      <c r="O10" s="6">
        <v>15</v>
      </c>
      <c r="P10" s="6">
        <v>12</v>
      </c>
      <c r="Q10" s="6">
        <v>6</v>
      </c>
      <c r="R10" s="6">
        <v>4</v>
      </c>
      <c r="S10" s="22">
        <v>42</v>
      </c>
      <c r="T10" s="22">
        <v>37</v>
      </c>
      <c r="U10" s="6">
        <v>54</v>
      </c>
      <c r="V10" s="6">
        <v>88.1</v>
      </c>
      <c r="W10" s="6">
        <v>41</v>
      </c>
      <c r="X10" s="6">
        <v>39</v>
      </c>
      <c r="Y10" s="6">
        <v>95.1</v>
      </c>
      <c r="Z10" s="6">
        <v>92</v>
      </c>
      <c r="AA10" s="6">
        <v>5885</v>
      </c>
      <c r="AB10" s="6">
        <v>58</v>
      </c>
      <c r="AC10" s="6">
        <v>63</v>
      </c>
      <c r="AD10" s="6">
        <v>64</v>
      </c>
      <c r="AE10" s="6">
        <v>4</v>
      </c>
      <c r="AF10" s="72">
        <v>9.9</v>
      </c>
      <c r="AG10" s="71">
        <v>158</v>
      </c>
      <c r="AH10" s="8"/>
    </row>
    <row r="11" spans="1:34">
      <c r="A11" t="s">
        <v>39</v>
      </c>
      <c r="B11" s="5">
        <v>2019</v>
      </c>
      <c r="C11" s="6">
        <v>25</v>
      </c>
      <c r="D11" s="7" t="s">
        <v>40</v>
      </c>
      <c r="E11" s="7" t="s">
        <v>33</v>
      </c>
      <c r="F11" s="6" t="s">
        <v>34</v>
      </c>
      <c r="G11" s="6">
        <v>16</v>
      </c>
      <c r="H11" s="6">
        <v>0</v>
      </c>
      <c r="I11" s="6">
        <v>0</v>
      </c>
      <c r="J11" s="6">
        <v>0</v>
      </c>
      <c r="K11" s="6">
        <v>5</v>
      </c>
      <c r="L11" s="6">
        <v>5</v>
      </c>
      <c r="M11" s="6">
        <v>8</v>
      </c>
      <c r="N11" s="6">
        <v>8</v>
      </c>
      <c r="O11" s="6">
        <v>6</v>
      </c>
      <c r="P11" s="6">
        <v>4</v>
      </c>
      <c r="Q11" s="6">
        <v>6</v>
      </c>
      <c r="R11" s="6">
        <v>3</v>
      </c>
      <c r="S11" s="6">
        <v>25</v>
      </c>
      <c r="T11" s="6">
        <v>20</v>
      </c>
      <c r="U11" s="6">
        <v>54</v>
      </c>
      <c r="V11" s="6">
        <v>80</v>
      </c>
      <c r="W11" s="6">
        <v>45</v>
      </c>
      <c r="X11" s="6">
        <v>40</v>
      </c>
      <c r="Y11" s="6">
        <v>88.9</v>
      </c>
      <c r="Z11" s="6">
        <v>81</v>
      </c>
      <c r="AA11" s="6">
        <v>5091</v>
      </c>
      <c r="AB11" s="6">
        <v>42</v>
      </c>
      <c r="AC11" s="6">
        <v>51.9</v>
      </c>
      <c r="AD11" s="6">
        <v>63</v>
      </c>
      <c r="AE11" s="6">
        <v>3</v>
      </c>
      <c r="AF11" s="72">
        <v>6.6</v>
      </c>
      <c r="AG11" s="71">
        <v>106</v>
      </c>
      <c r="AH11" s="9"/>
    </row>
    <row r="12" spans="1:34">
      <c r="A12" t="s">
        <v>41</v>
      </c>
      <c r="B12" s="1">
        <v>2018</v>
      </c>
      <c r="C12" s="2">
        <v>23</v>
      </c>
      <c r="D12" s="3" t="s">
        <v>42</v>
      </c>
      <c r="E12" s="3" t="s">
        <v>33</v>
      </c>
      <c r="F12" s="2" t="s">
        <v>34</v>
      </c>
      <c r="G12" s="2">
        <v>16</v>
      </c>
      <c r="H12" s="2">
        <v>0</v>
      </c>
      <c r="I12" s="2">
        <v>0</v>
      </c>
      <c r="J12" s="2">
        <v>0</v>
      </c>
      <c r="K12" s="2">
        <v>7</v>
      </c>
      <c r="L12" s="2">
        <v>7</v>
      </c>
      <c r="M12" s="2">
        <v>3</v>
      </c>
      <c r="N12" s="2">
        <v>3</v>
      </c>
      <c r="O12" s="2">
        <v>9</v>
      </c>
      <c r="P12" s="2">
        <v>7</v>
      </c>
      <c r="Q12" s="2">
        <v>1</v>
      </c>
      <c r="R12" s="2">
        <v>1</v>
      </c>
      <c r="S12" s="2">
        <v>20</v>
      </c>
      <c r="T12" s="2">
        <v>18</v>
      </c>
      <c r="U12" s="2">
        <v>50</v>
      </c>
      <c r="V12" s="2">
        <v>90</v>
      </c>
      <c r="W12" s="2">
        <v>36</v>
      </c>
      <c r="X12" s="2">
        <v>35</v>
      </c>
      <c r="Y12" s="2">
        <v>97.2</v>
      </c>
      <c r="Z12" s="2">
        <v>70</v>
      </c>
      <c r="AA12" s="2">
        <v>4395</v>
      </c>
      <c r="AB12" s="2">
        <v>55</v>
      </c>
      <c r="AC12" s="2">
        <v>78.599999999999994</v>
      </c>
      <c r="AD12" s="2">
        <v>63</v>
      </c>
      <c r="AE12" s="2">
        <v>4</v>
      </c>
      <c r="AF12" s="70">
        <v>5.7</v>
      </c>
      <c r="AG12" s="71">
        <v>91</v>
      </c>
      <c r="AH12" s="4"/>
    </row>
    <row r="13" spans="1:34">
      <c r="A13" t="s">
        <v>41</v>
      </c>
      <c r="B13" s="5">
        <v>2019</v>
      </c>
      <c r="C13" s="6">
        <v>24</v>
      </c>
      <c r="D13" s="7" t="s">
        <v>42</v>
      </c>
      <c r="E13" s="7" t="s">
        <v>33</v>
      </c>
      <c r="F13" s="6" t="s">
        <v>34</v>
      </c>
      <c r="G13" s="6">
        <v>16</v>
      </c>
      <c r="H13" s="6">
        <v>0</v>
      </c>
      <c r="I13" s="6">
        <v>0</v>
      </c>
      <c r="J13" s="6">
        <v>0</v>
      </c>
      <c r="K13" s="6">
        <v>7</v>
      </c>
      <c r="L13" s="6">
        <v>7</v>
      </c>
      <c r="M13" s="6">
        <v>9</v>
      </c>
      <c r="N13" s="6">
        <v>8</v>
      </c>
      <c r="O13" s="6">
        <v>9</v>
      </c>
      <c r="P13" s="6">
        <v>5</v>
      </c>
      <c r="Q13" s="6">
        <v>5</v>
      </c>
      <c r="R13" s="6">
        <v>3</v>
      </c>
      <c r="S13" s="6">
        <v>30</v>
      </c>
      <c r="T13" s="6">
        <v>23</v>
      </c>
      <c r="U13" s="6">
        <v>54</v>
      </c>
      <c r="V13" s="6">
        <v>76.7</v>
      </c>
      <c r="W13" s="6">
        <v>30</v>
      </c>
      <c r="X13" s="6">
        <v>29</v>
      </c>
      <c r="Y13" s="6">
        <v>96.7</v>
      </c>
      <c r="Z13" s="6">
        <v>71</v>
      </c>
      <c r="AA13" s="6">
        <v>4314</v>
      </c>
      <c r="AB13" s="6">
        <v>49</v>
      </c>
      <c r="AC13" s="6">
        <v>69</v>
      </c>
      <c r="AD13" s="6">
        <v>61</v>
      </c>
      <c r="AE13" s="6">
        <v>2</v>
      </c>
      <c r="AF13" s="70">
        <v>6.9</v>
      </c>
      <c r="AG13" s="71">
        <v>111.1</v>
      </c>
      <c r="AH13" s="8"/>
    </row>
    <row r="14" spans="1:34">
      <c r="A14" t="s">
        <v>41</v>
      </c>
      <c r="B14" s="5">
        <v>2020</v>
      </c>
      <c r="C14" s="6">
        <v>25</v>
      </c>
      <c r="D14" s="7" t="s">
        <v>42</v>
      </c>
      <c r="E14" s="7" t="s">
        <v>33</v>
      </c>
      <c r="F14" s="6" t="s">
        <v>34</v>
      </c>
      <c r="G14" s="6">
        <v>16</v>
      </c>
      <c r="H14" s="6">
        <v>0</v>
      </c>
      <c r="I14" s="6">
        <v>1</v>
      </c>
      <c r="J14" s="6">
        <v>1</v>
      </c>
      <c r="K14" s="6">
        <v>8</v>
      </c>
      <c r="L14" s="6">
        <v>8</v>
      </c>
      <c r="M14" s="6">
        <v>7</v>
      </c>
      <c r="N14" s="6">
        <v>7</v>
      </c>
      <c r="O14" s="6">
        <v>14</v>
      </c>
      <c r="P14" s="6">
        <v>12</v>
      </c>
      <c r="Q14" s="6">
        <v>9</v>
      </c>
      <c r="R14" s="6">
        <v>8</v>
      </c>
      <c r="S14" s="6">
        <v>39</v>
      </c>
      <c r="T14" s="6">
        <v>36</v>
      </c>
      <c r="U14" s="6">
        <v>56</v>
      </c>
      <c r="V14" s="6">
        <v>92.3</v>
      </c>
      <c r="W14" s="6">
        <v>36</v>
      </c>
      <c r="X14" s="6">
        <v>36</v>
      </c>
      <c r="Y14" s="6">
        <v>100</v>
      </c>
      <c r="Z14" s="6">
        <v>91</v>
      </c>
      <c r="AA14" s="6">
        <v>5540</v>
      </c>
      <c r="AB14" s="6">
        <v>64</v>
      </c>
      <c r="AC14" s="6">
        <v>70.3</v>
      </c>
      <c r="AD14" s="6">
        <v>61</v>
      </c>
      <c r="AE14" s="6">
        <v>6</v>
      </c>
      <c r="AF14" s="72">
        <v>10</v>
      </c>
      <c r="AG14" s="71">
        <v>160</v>
      </c>
      <c r="AH14" s="9" t="s">
        <v>43</v>
      </c>
    </row>
    <row r="15" spans="1:34">
      <c r="A15" t="s">
        <v>44</v>
      </c>
      <c r="B15" s="14">
        <v>2018</v>
      </c>
      <c r="C15" s="15">
        <v>23</v>
      </c>
      <c r="D15" s="15" t="s">
        <v>37</v>
      </c>
      <c r="E15" s="16" t="s">
        <v>33</v>
      </c>
      <c r="F15" s="15" t="s">
        <v>34</v>
      </c>
      <c r="G15" s="15">
        <v>12</v>
      </c>
      <c r="H15" s="15">
        <v>0</v>
      </c>
      <c r="I15" s="15">
        <v>0</v>
      </c>
      <c r="J15" s="15">
        <v>0</v>
      </c>
      <c r="K15" s="15">
        <v>2</v>
      </c>
      <c r="L15" s="15">
        <v>2</v>
      </c>
      <c r="M15" s="15">
        <v>4</v>
      </c>
      <c r="N15" s="15">
        <v>3</v>
      </c>
      <c r="O15" s="15">
        <v>12</v>
      </c>
      <c r="P15" s="15">
        <v>9</v>
      </c>
      <c r="Q15" s="15">
        <v>3</v>
      </c>
      <c r="R15" s="15">
        <v>3</v>
      </c>
      <c r="S15" s="15">
        <v>21</v>
      </c>
      <c r="T15" s="15">
        <v>17</v>
      </c>
      <c r="U15" s="15">
        <v>50</v>
      </c>
      <c r="V15" s="15">
        <v>81</v>
      </c>
      <c r="W15" s="15">
        <v>24</v>
      </c>
      <c r="X15" s="15">
        <v>24</v>
      </c>
      <c r="Y15" s="15">
        <v>100</v>
      </c>
      <c r="Z15" s="15">
        <v>54</v>
      </c>
      <c r="AA15" s="15">
        <v>3334</v>
      </c>
      <c r="AB15" s="15">
        <v>29</v>
      </c>
      <c r="AC15" s="15">
        <v>53.7</v>
      </c>
      <c r="AD15" s="15">
        <v>62</v>
      </c>
      <c r="AE15" s="15">
        <v>2</v>
      </c>
      <c r="AF15" s="70">
        <v>6.8</v>
      </c>
      <c r="AG15" s="71">
        <v>81</v>
      </c>
      <c r="AH15" s="17"/>
    </row>
    <row r="16" spans="1:34">
      <c r="A16" t="s">
        <v>44</v>
      </c>
      <c r="B16" s="1">
        <v>2019</v>
      </c>
      <c r="C16" s="2">
        <v>24</v>
      </c>
      <c r="D16" s="3" t="s">
        <v>45</v>
      </c>
      <c r="E16" s="3" t="s">
        <v>33</v>
      </c>
      <c r="F16" s="2" t="s">
        <v>34</v>
      </c>
      <c r="G16" s="2">
        <v>16</v>
      </c>
      <c r="H16" s="2">
        <v>0</v>
      </c>
      <c r="I16" s="2">
        <v>0</v>
      </c>
      <c r="J16" s="2">
        <v>0</v>
      </c>
      <c r="K16" s="2">
        <v>8</v>
      </c>
      <c r="L16" s="2">
        <v>8</v>
      </c>
      <c r="M16" s="2">
        <v>6</v>
      </c>
      <c r="N16" s="2">
        <v>5</v>
      </c>
      <c r="O16" s="2">
        <v>10</v>
      </c>
      <c r="P16" s="2">
        <v>6</v>
      </c>
      <c r="Q16" s="2">
        <v>2</v>
      </c>
      <c r="R16" s="2">
        <v>0</v>
      </c>
      <c r="S16" s="2">
        <v>26</v>
      </c>
      <c r="T16" s="2">
        <v>19</v>
      </c>
      <c r="U16" s="2">
        <v>48</v>
      </c>
      <c r="V16" s="2">
        <v>73.099999999999994</v>
      </c>
      <c r="W16" s="2">
        <v>36</v>
      </c>
      <c r="X16" s="2">
        <v>34</v>
      </c>
      <c r="Y16" s="2">
        <v>94.4</v>
      </c>
      <c r="Z16" s="2">
        <v>71</v>
      </c>
      <c r="AA16" s="2">
        <v>4496</v>
      </c>
      <c r="AB16" s="2">
        <v>38</v>
      </c>
      <c r="AC16" s="2">
        <v>53.5</v>
      </c>
      <c r="AD16" s="2">
        <v>63</v>
      </c>
      <c r="AE16" s="2">
        <v>2</v>
      </c>
      <c r="AF16" s="72">
        <v>5.7</v>
      </c>
      <c r="AG16" s="71">
        <v>91</v>
      </c>
      <c r="AH16" s="4"/>
    </row>
    <row r="17" spans="1:34">
      <c r="A17" t="s">
        <v>44</v>
      </c>
      <c r="B17" s="5">
        <v>2020</v>
      </c>
      <c r="C17" s="6">
        <v>25</v>
      </c>
      <c r="D17" s="7" t="s">
        <v>46</v>
      </c>
      <c r="E17" s="7" t="s">
        <v>33</v>
      </c>
      <c r="F17" s="6" t="s">
        <v>34</v>
      </c>
      <c r="G17" s="6">
        <v>16</v>
      </c>
      <c r="H17" s="6">
        <v>0</v>
      </c>
      <c r="I17" s="6">
        <v>0</v>
      </c>
      <c r="J17" s="6">
        <v>0</v>
      </c>
      <c r="K17" s="6">
        <v>18</v>
      </c>
      <c r="L17" s="6">
        <v>18</v>
      </c>
      <c r="M17" s="6">
        <v>8</v>
      </c>
      <c r="N17" s="6">
        <v>8</v>
      </c>
      <c r="O17" s="6">
        <v>5</v>
      </c>
      <c r="P17" s="6">
        <v>3</v>
      </c>
      <c r="Q17" s="6">
        <v>4</v>
      </c>
      <c r="R17" s="6">
        <v>4</v>
      </c>
      <c r="S17" s="6">
        <v>35</v>
      </c>
      <c r="T17" s="6">
        <v>33</v>
      </c>
      <c r="U17" s="6">
        <v>54</v>
      </c>
      <c r="V17" s="6">
        <v>94.3</v>
      </c>
      <c r="W17" s="6">
        <v>47</v>
      </c>
      <c r="X17" s="6">
        <v>45</v>
      </c>
      <c r="Y17" s="6">
        <v>95.7</v>
      </c>
      <c r="Z17" s="6">
        <v>95</v>
      </c>
      <c r="AA17" s="6">
        <v>5966</v>
      </c>
      <c r="AB17" s="6">
        <v>61</v>
      </c>
      <c r="AC17" s="6">
        <v>64.2</v>
      </c>
      <c r="AD17" s="6">
        <v>63</v>
      </c>
      <c r="AE17" s="6">
        <v>4</v>
      </c>
      <c r="AF17" s="72">
        <v>9.5</v>
      </c>
      <c r="AG17" s="71">
        <v>152</v>
      </c>
      <c r="AH17" s="9"/>
    </row>
    <row r="18" spans="1:34">
      <c r="A18" t="s">
        <v>47</v>
      </c>
      <c r="B18" s="1">
        <v>2019</v>
      </c>
      <c r="C18" s="2">
        <v>25</v>
      </c>
      <c r="D18" s="3" t="s">
        <v>48</v>
      </c>
      <c r="E18" s="3" t="s">
        <v>33</v>
      </c>
      <c r="F18" s="2" t="s">
        <v>34</v>
      </c>
      <c r="G18" s="2">
        <v>16</v>
      </c>
      <c r="H18" s="2">
        <v>0</v>
      </c>
      <c r="I18" s="2">
        <v>0</v>
      </c>
      <c r="J18" s="2">
        <v>0</v>
      </c>
      <c r="K18" s="2">
        <v>6</v>
      </c>
      <c r="L18" s="2">
        <v>6</v>
      </c>
      <c r="M18" s="2">
        <v>7</v>
      </c>
      <c r="N18" s="2">
        <v>5</v>
      </c>
      <c r="O18" s="2">
        <v>14</v>
      </c>
      <c r="P18" s="2">
        <v>11</v>
      </c>
      <c r="Q18" s="2">
        <v>8</v>
      </c>
      <c r="R18" s="2">
        <v>5</v>
      </c>
      <c r="S18" s="2">
        <v>35</v>
      </c>
      <c r="T18" s="2">
        <v>27</v>
      </c>
      <c r="U18" s="2">
        <v>58</v>
      </c>
      <c r="V18" s="2">
        <v>77.099999999999994</v>
      </c>
      <c r="W18" s="2">
        <v>48</v>
      </c>
      <c r="X18" s="2">
        <v>43</v>
      </c>
      <c r="Y18" s="2">
        <v>89.6</v>
      </c>
      <c r="Z18" s="2">
        <v>1</v>
      </c>
      <c r="AA18" s="2">
        <v>14</v>
      </c>
      <c r="AB18" s="2">
        <v>0</v>
      </c>
      <c r="AC18" s="2">
        <v>0</v>
      </c>
      <c r="AD18" s="2">
        <v>14</v>
      </c>
      <c r="AE18" s="2">
        <v>3</v>
      </c>
      <c r="AF18" s="70">
        <v>8.4</v>
      </c>
      <c r="AG18" s="71">
        <v>134</v>
      </c>
      <c r="AH18" s="4"/>
    </row>
    <row r="19" spans="1:34">
      <c r="A19" t="s">
        <v>47</v>
      </c>
      <c r="B19" s="5">
        <v>2020</v>
      </c>
      <c r="C19" s="6">
        <v>26</v>
      </c>
      <c r="D19" s="7" t="s">
        <v>49</v>
      </c>
      <c r="E19" s="7" t="s">
        <v>33</v>
      </c>
      <c r="F19" s="6" t="s">
        <v>34</v>
      </c>
      <c r="G19" s="6">
        <v>7</v>
      </c>
      <c r="H19" s="6">
        <v>0</v>
      </c>
      <c r="I19" s="6">
        <v>0</v>
      </c>
      <c r="J19" s="6">
        <v>0</v>
      </c>
      <c r="K19" s="6">
        <v>2</v>
      </c>
      <c r="L19" s="6">
        <v>2</v>
      </c>
      <c r="M19" s="6">
        <v>6</v>
      </c>
      <c r="N19" s="6">
        <v>5</v>
      </c>
      <c r="O19" s="6">
        <v>7</v>
      </c>
      <c r="P19" s="6">
        <v>6</v>
      </c>
      <c r="Q19" s="6">
        <v>1</v>
      </c>
      <c r="R19" s="6">
        <v>1</v>
      </c>
      <c r="S19" s="6">
        <v>16</v>
      </c>
      <c r="T19" s="6">
        <v>14</v>
      </c>
      <c r="U19" s="6">
        <v>51</v>
      </c>
      <c r="V19" s="6">
        <v>87.5</v>
      </c>
      <c r="W19" s="6">
        <v>16</v>
      </c>
      <c r="X19" s="6">
        <v>16</v>
      </c>
      <c r="Y19" s="6">
        <v>100</v>
      </c>
      <c r="Z19" s="6">
        <v>35</v>
      </c>
      <c r="AA19" s="6">
        <v>2234</v>
      </c>
      <c r="AB19" s="6">
        <v>28</v>
      </c>
      <c r="AC19" s="6">
        <v>80</v>
      </c>
      <c r="AD19" s="6">
        <v>64</v>
      </c>
      <c r="AE19" s="6">
        <v>2</v>
      </c>
      <c r="AF19" s="70">
        <v>8.6</v>
      </c>
      <c r="AG19" s="71">
        <v>60</v>
      </c>
      <c r="AH19" s="8"/>
    </row>
    <row r="20" spans="1:34">
      <c r="A20" t="s">
        <v>47</v>
      </c>
      <c r="B20" s="5">
        <v>2021</v>
      </c>
      <c r="C20" s="6">
        <v>27</v>
      </c>
      <c r="D20" s="7" t="s">
        <v>49</v>
      </c>
      <c r="E20" s="7" t="s">
        <v>33</v>
      </c>
      <c r="F20" s="6" t="s">
        <v>34</v>
      </c>
      <c r="G20" s="6">
        <v>17</v>
      </c>
      <c r="H20" s="6">
        <v>0</v>
      </c>
      <c r="I20" s="6">
        <v>0</v>
      </c>
      <c r="J20" s="6">
        <v>0</v>
      </c>
      <c r="K20" s="6">
        <v>6</v>
      </c>
      <c r="L20" s="6">
        <v>6</v>
      </c>
      <c r="M20" s="6">
        <v>15</v>
      </c>
      <c r="N20" s="6">
        <v>15</v>
      </c>
      <c r="O20" s="6">
        <v>8</v>
      </c>
      <c r="P20" s="6">
        <v>7</v>
      </c>
      <c r="Q20" s="6">
        <v>5</v>
      </c>
      <c r="R20" s="6">
        <v>4</v>
      </c>
      <c r="S20" s="6">
        <v>34</v>
      </c>
      <c r="T20" s="6">
        <v>32</v>
      </c>
      <c r="U20" s="6">
        <v>55</v>
      </c>
      <c r="V20" s="6">
        <v>94.1</v>
      </c>
      <c r="W20" s="6">
        <v>49</v>
      </c>
      <c r="X20" s="6">
        <v>48</v>
      </c>
      <c r="Y20" s="6">
        <v>98</v>
      </c>
      <c r="Z20" s="6">
        <v>102</v>
      </c>
      <c r="AA20" s="6">
        <v>6309</v>
      </c>
      <c r="AB20" s="6">
        <v>65</v>
      </c>
      <c r="AC20" s="6">
        <v>63.7</v>
      </c>
      <c r="AD20" s="6">
        <v>62</v>
      </c>
      <c r="AE20" s="6">
        <v>5</v>
      </c>
      <c r="AF20" s="72">
        <v>8.9</v>
      </c>
      <c r="AG20" s="71">
        <v>152</v>
      </c>
      <c r="AH20" s="9" t="s">
        <v>35</v>
      </c>
    </row>
    <row r="21" spans="1:34">
      <c r="A21" t="s">
        <v>50</v>
      </c>
      <c r="B21" s="1">
        <v>2017</v>
      </c>
      <c r="C21" s="2">
        <v>22</v>
      </c>
      <c r="D21" s="3" t="s">
        <v>51</v>
      </c>
      <c r="E21" s="3" t="s">
        <v>33</v>
      </c>
      <c r="F21" s="2" t="s">
        <v>34</v>
      </c>
      <c r="G21" s="2">
        <v>15</v>
      </c>
      <c r="H21" s="2">
        <v>0</v>
      </c>
      <c r="I21" s="2">
        <v>0</v>
      </c>
      <c r="J21" s="2">
        <v>0</v>
      </c>
      <c r="K21" s="2">
        <v>5</v>
      </c>
      <c r="L21" s="2">
        <v>5</v>
      </c>
      <c r="M21" s="2">
        <v>7</v>
      </c>
      <c r="N21" s="2">
        <v>4</v>
      </c>
      <c r="O21" s="2">
        <v>13</v>
      </c>
      <c r="P21" s="2">
        <v>12</v>
      </c>
      <c r="Q21" s="2">
        <v>6</v>
      </c>
      <c r="R21" s="2">
        <v>5</v>
      </c>
      <c r="S21" s="2">
        <v>31</v>
      </c>
      <c r="T21" s="2">
        <v>26</v>
      </c>
      <c r="U21" s="2">
        <v>61</v>
      </c>
      <c r="V21" s="2">
        <v>83.9</v>
      </c>
      <c r="W21" s="2">
        <v>42</v>
      </c>
      <c r="X21" s="2">
        <v>39</v>
      </c>
      <c r="Y21" s="2">
        <v>92.9</v>
      </c>
      <c r="Z21" s="2">
        <v>84</v>
      </c>
      <c r="AA21" s="2">
        <v>5212</v>
      </c>
      <c r="AB21" s="2">
        <v>42</v>
      </c>
      <c r="AC21" s="2">
        <v>50</v>
      </c>
      <c r="AD21" s="2">
        <v>62</v>
      </c>
      <c r="AE21" s="2">
        <v>3</v>
      </c>
      <c r="AF21" s="70">
        <v>8.5</v>
      </c>
      <c r="AG21" s="71">
        <v>127</v>
      </c>
      <c r="AH21" s="4"/>
    </row>
    <row r="22" spans="1:34">
      <c r="A22" t="s">
        <v>50</v>
      </c>
      <c r="B22" s="5">
        <v>2018</v>
      </c>
      <c r="C22" s="6">
        <v>23</v>
      </c>
      <c r="D22" s="7" t="s">
        <v>51</v>
      </c>
      <c r="E22" s="7" t="s">
        <v>33</v>
      </c>
      <c r="F22" s="6" t="s">
        <v>34</v>
      </c>
      <c r="G22" s="6">
        <v>16</v>
      </c>
      <c r="H22" s="6">
        <v>0</v>
      </c>
      <c r="I22" s="6">
        <v>0</v>
      </c>
      <c r="J22" s="6">
        <v>0</v>
      </c>
      <c r="K22" s="6">
        <v>7</v>
      </c>
      <c r="L22" s="6">
        <v>7</v>
      </c>
      <c r="M22" s="6">
        <v>11</v>
      </c>
      <c r="N22" s="6">
        <v>10</v>
      </c>
      <c r="O22" s="6">
        <v>8</v>
      </c>
      <c r="P22" s="6">
        <v>7</v>
      </c>
      <c r="Q22" s="6">
        <v>5</v>
      </c>
      <c r="R22" s="6">
        <v>2</v>
      </c>
      <c r="S22" s="6">
        <v>31</v>
      </c>
      <c r="T22" s="6">
        <v>26</v>
      </c>
      <c r="U22" s="6">
        <v>56</v>
      </c>
      <c r="V22" s="6">
        <v>83.9</v>
      </c>
      <c r="W22" s="6">
        <v>35</v>
      </c>
      <c r="X22" s="6">
        <v>33</v>
      </c>
      <c r="Y22" s="6">
        <v>94.3</v>
      </c>
      <c r="Z22" s="6">
        <v>82</v>
      </c>
      <c r="AA22" s="6">
        <v>5210</v>
      </c>
      <c r="AB22" s="6">
        <v>57</v>
      </c>
      <c r="AC22" s="6">
        <v>69.5</v>
      </c>
      <c r="AD22" s="6">
        <v>64</v>
      </c>
      <c r="AE22" s="6">
        <v>3</v>
      </c>
      <c r="AF22" s="72">
        <v>7.2</v>
      </c>
      <c r="AG22" s="71">
        <v>115</v>
      </c>
      <c r="AH22" s="8"/>
    </row>
    <row r="23" spans="1:34">
      <c r="A23" t="s">
        <v>50</v>
      </c>
      <c r="B23" s="5">
        <v>2019</v>
      </c>
      <c r="C23" s="6">
        <v>24</v>
      </c>
      <c r="D23" s="7" t="s">
        <v>51</v>
      </c>
      <c r="E23" s="7" t="s">
        <v>33</v>
      </c>
      <c r="F23" s="6" t="s">
        <v>34</v>
      </c>
      <c r="G23" s="6">
        <v>16</v>
      </c>
      <c r="H23" s="6">
        <v>0</v>
      </c>
      <c r="I23" s="6">
        <v>0</v>
      </c>
      <c r="J23" s="6">
        <v>0</v>
      </c>
      <c r="K23" s="6">
        <v>7</v>
      </c>
      <c r="L23" s="6">
        <v>7</v>
      </c>
      <c r="M23" s="6">
        <v>8</v>
      </c>
      <c r="N23" s="6">
        <v>8</v>
      </c>
      <c r="O23" s="6">
        <v>7</v>
      </c>
      <c r="P23" s="6">
        <v>5</v>
      </c>
      <c r="Q23" s="6">
        <v>4</v>
      </c>
      <c r="R23" s="6">
        <v>2</v>
      </c>
      <c r="S23" s="6">
        <v>26</v>
      </c>
      <c r="T23" s="6">
        <v>22</v>
      </c>
      <c r="U23" s="6">
        <v>53</v>
      </c>
      <c r="V23" s="6">
        <v>84.6</v>
      </c>
      <c r="W23" s="6">
        <v>37</v>
      </c>
      <c r="X23" s="6">
        <v>35</v>
      </c>
      <c r="Y23" s="6">
        <v>94.6</v>
      </c>
      <c r="Z23" s="6">
        <v>81</v>
      </c>
      <c r="AA23" s="6">
        <v>5058</v>
      </c>
      <c r="AB23" s="6">
        <v>52</v>
      </c>
      <c r="AC23" s="6">
        <v>64.2</v>
      </c>
      <c r="AD23" s="6">
        <v>62</v>
      </c>
      <c r="AE23" s="6">
        <v>3</v>
      </c>
      <c r="AF23" s="72">
        <v>6.4</v>
      </c>
      <c r="AG23" s="71">
        <v>103</v>
      </c>
      <c r="AH23" s="9"/>
    </row>
    <row r="24" spans="1:34">
      <c r="A24" t="s">
        <v>52</v>
      </c>
      <c r="B24" s="18">
        <v>2024</v>
      </c>
      <c r="C24" s="19">
        <v>22</v>
      </c>
      <c r="D24" s="20" t="s">
        <v>49</v>
      </c>
      <c r="E24" s="20" t="s">
        <v>33</v>
      </c>
      <c r="F24" s="19" t="s">
        <v>34</v>
      </c>
      <c r="G24" s="19">
        <v>17</v>
      </c>
      <c r="H24" s="19">
        <v>0</v>
      </c>
      <c r="I24" s="19">
        <v>0</v>
      </c>
      <c r="J24" s="19">
        <v>0</v>
      </c>
      <c r="K24" s="19">
        <v>11</v>
      </c>
      <c r="L24" s="19">
        <v>10</v>
      </c>
      <c r="M24" s="19">
        <v>10</v>
      </c>
      <c r="N24" s="19">
        <v>9</v>
      </c>
      <c r="O24" s="19">
        <v>6</v>
      </c>
      <c r="P24" s="19">
        <v>4</v>
      </c>
      <c r="Q24" s="19">
        <v>7</v>
      </c>
      <c r="R24" s="19">
        <v>6</v>
      </c>
      <c r="S24" s="19">
        <v>34</v>
      </c>
      <c r="T24" s="19">
        <v>29</v>
      </c>
      <c r="U24" s="19">
        <v>58</v>
      </c>
      <c r="V24" s="19">
        <v>85.3</v>
      </c>
      <c r="W24" s="19">
        <v>36</v>
      </c>
      <c r="X24" s="19">
        <v>32</v>
      </c>
      <c r="Y24" s="19">
        <v>88.9</v>
      </c>
      <c r="Z24" s="19">
        <v>7</v>
      </c>
      <c r="AA24" s="19">
        <v>399</v>
      </c>
      <c r="AB24" s="19">
        <v>5</v>
      </c>
      <c r="AC24" s="19">
        <v>71.400000000000006</v>
      </c>
      <c r="AD24" s="19">
        <v>57</v>
      </c>
      <c r="AE24" s="19">
        <v>2</v>
      </c>
      <c r="AF24" s="72">
        <v>7.7</v>
      </c>
      <c r="AG24" s="71">
        <v>131</v>
      </c>
      <c r="AH24" s="21"/>
    </row>
    <row r="25" spans="1:34">
      <c r="A25" t="s">
        <v>53</v>
      </c>
      <c r="B25" s="14">
        <v>2017</v>
      </c>
      <c r="C25" s="15">
        <v>23</v>
      </c>
      <c r="D25" s="16" t="s">
        <v>38</v>
      </c>
      <c r="E25" s="16" t="s">
        <v>33</v>
      </c>
      <c r="F25" s="15" t="s">
        <v>34</v>
      </c>
      <c r="G25" s="15">
        <v>4</v>
      </c>
      <c r="H25" s="15">
        <v>0</v>
      </c>
      <c r="I25" s="15">
        <v>0</v>
      </c>
      <c r="J25" s="15">
        <v>0</v>
      </c>
      <c r="K25" s="15">
        <v>2</v>
      </c>
      <c r="L25" s="15">
        <v>2</v>
      </c>
      <c r="M25" s="15">
        <v>0</v>
      </c>
      <c r="N25" s="15">
        <v>0</v>
      </c>
      <c r="O25" s="15">
        <v>4</v>
      </c>
      <c r="P25" s="15">
        <v>1</v>
      </c>
      <c r="Q25" s="15">
        <v>0</v>
      </c>
      <c r="R25" s="15">
        <v>0</v>
      </c>
      <c r="S25" s="15">
        <v>6</v>
      </c>
      <c r="T25" s="15">
        <v>3</v>
      </c>
      <c r="U25" s="15">
        <v>41</v>
      </c>
      <c r="V25" s="15">
        <v>50</v>
      </c>
      <c r="W25" s="15">
        <v>9</v>
      </c>
      <c r="X25" s="15">
        <v>9</v>
      </c>
      <c r="Y25" s="15">
        <v>100</v>
      </c>
      <c r="Z25" s="15">
        <v>0</v>
      </c>
      <c r="AA25" s="15">
        <v>0</v>
      </c>
      <c r="AB25" s="15">
        <v>0</v>
      </c>
      <c r="AC25" s="15"/>
      <c r="AD25" s="15"/>
      <c r="AE25" s="17">
        <v>-1</v>
      </c>
      <c r="AF25" s="72">
        <v>4.5</v>
      </c>
      <c r="AG25" s="71">
        <v>18</v>
      </c>
      <c r="AH25" s="4"/>
    </row>
    <row r="26" spans="1:34">
      <c r="A26" t="s">
        <v>53</v>
      </c>
      <c r="B26" s="14">
        <v>2019</v>
      </c>
      <c r="C26" s="15">
        <v>25</v>
      </c>
      <c r="D26" s="16" t="s">
        <v>54</v>
      </c>
      <c r="E26" s="16" t="s">
        <v>33</v>
      </c>
      <c r="F26" s="15" t="s">
        <v>34</v>
      </c>
      <c r="G26" s="15">
        <v>8</v>
      </c>
      <c r="H26" s="15">
        <v>0</v>
      </c>
      <c r="I26" s="15">
        <v>0</v>
      </c>
      <c r="J26" s="15">
        <v>0</v>
      </c>
      <c r="K26" s="15">
        <v>6</v>
      </c>
      <c r="L26" s="15">
        <v>6</v>
      </c>
      <c r="M26" s="15">
        <v>10</v>
      </c>
      <c r="N26" s="15">
        <v>9</v>
      </c>
      <c r="O26" s="15">
        <v>9</v>
      </c>
      <c r="P26" s="15">
        <v>7</v>
      </c>
      <c r="Q26" s="15">
        <v>1</v>
      </c>
      <c r="R26" s="15">
        <v>1</v>
      </c>
      <c r="S26" s="15">
        <v>26</v>
      </c>
      <c r="T26" s="15">
        <v>23</v>
      </c>
      <c r="U26" s="15">
        <v>48</v>
      </c>
      <c r="V26" s="15">
        <v>88.5</v>
      </c>
      <c r="W26" s="15">
        <v>16</v>
      </c>
      <c r="X26" s="15">
        <v>15</v>
      </c>
      <c r="Y26" s="15">
        <v>93.8</v>
      </c>
      <c r="Z26" s="15">
        <v>50</v>
      </c>
      <c r="AA26" s="15">
        <v>3041</v>
      </c>
      <c r="AB26" s="15">
        <v>27</v>
      </c>
      <c r="AC26" s="15">
        <v>54</v>
      </c>
      <c r="AD26" s="15">
        <v>61</v>
      </c>
      <c r="AE26" s="15">
        <v>3</v>
      </c>
      <c r="AF26" s="70">
        <v>10.8</v>
      </c>
      <c r="AG26" s="71">
        <v>86</v>
      </c>
      <c r="AH26" s="17"/>
    </row>
    <row r="27" spans="1:34">
      <c r="A27" t="s">
        <v>53</v>
      </c>
      <c r="B27" s="14">
        <v>2020</v>
      </c>
      <c r="C27" s="15">
        <v>26</v>
      </c>
      <c r="D27" s="16" t="s">
        <v>54</v>
      </c>
      <c r="E27" s="16" t="s">
        <v>33</v>
      </c>
      <c r="F27" s="15" t="s">
        <v>34</v>
      </c>
      <c r="G27" s="15">
        <v>15</v>
      </c>
      <c r="H27" s="15">
        <v>0</v>
      </c>
      <c r="I27" s="15">
        <v>0</v>
      </c>
      <c r="J27" s="15">
        <v>0</v>
      </c>
      <c r="K27" s="15">
        <v>10</v>
      </c>
      <c r="L27" s="15">
        <v>10</v>
      </c>
      <c r="M27" s="15">
        <v>12</v>
      </c>
      <c r="N27" s="15">
        <v>11</v>
      </c>
      <c r="O27" s="15">
        <v>9</v>
      </c>
      <c r="P27" s="15">
        <v>8</v>
      </c>
      <c r="Q27" s="15">
        <v>8</v>
      </c>
      <c r="R27" s="15">
        <v>8</v>
      </c>
      <c r="S27" s="15">
        <v>39</v>
      </c>
      <c r="T27" s="67">
        <v>37</v>
      </c>
      <c r="U27" s="15">
        <v>54</v>
      </c>
      <c r="V27" s="15">
        <v>94.9</v>
      </c>
      <c r="W27" s="15">
        <v>36</v>
      </c>
      <c r="X27" s="15">
        <v>33</v>
      </c>
      <c r="Y27" s="15">
        <v>91.7</v>
      </c>
      <c r="Z27" s="15">
        <v>66</v>
      </c>
      <c r="AA27" s="15">
        <v>4160</v>
      </c>
      <c r="AB27" s="15">
        <v>28</v>
      </c>
      <c r="AC27" s="15">
        <v>42.4</v>
      </c>
      <c r="AD27" s="15">
        <v>63</v>
      </c>
      <c r="AE27" s="15">
        <v>5</v>
      </c>
      <c r="AF27" s="70">
        <v>10.7</v>
      </c>
      <c r="AG27" s="71">
        <v>160</v>
      </c>
      <c r="AH27" s="68" t="s">
        <v>35</v>
      </c>
    </row>
    <row r="28" spans="1:34">
      <c r="A28" t="s">
        <v>55</v>
      </c>
      <c r="B28" s="1">
        <v>2016</v>
      </c>
      <c r="C28" s="2">
        <v>22</v>
      </c>
      <c r="D28" s="3" t="s">
        <v>56</v>
      </c>
      <c r="E28" s="3" t="s">
        <v>33</v>
      </c>
      <c r="F28" s="2" t="s">
        <v>34</v>
      </c>
      <c r="G28" s="2">
        <v>16</v>
      </c>
      <c r="H28" s="2">
        <v>0</v>
      </c>
      <c r="I28" s="2">
        <v>1</v>
      </c>
      <c r="J28" s="2">
        <v>1</v>
      </c>
      <c r="K28" s="2">
        <v>7</v>
      </c>
      <c r="L28" s="2">
        <v>7</v>
      </c>
      <c r="M28" s="2">
        <v>11</v>
      </c>
      <c r="N28" s="2">
        <v>9</v>
      </c>
      <c r="O28" s="2">
        <v>8</v>
      </c>
      <c r="P28" s="2">
        <v>8</v>
      </c>
      <c r="Q28" s="2">
        <v>7</v>
      </c>
      <c r="R28" s="2">
        <v>3</v>
      </c>
      <c r="S28" s="2">
        <v>34</v>
      </c>
      <c r="T28" s="2">
        <v>28</v>
      </c>
      <c r="U28" s="2">
        <v>57</v>
      </c>
      <c r="V28" s="2">
        <v>82.4</v>
      </c>
      <c r="W28" s="2">
        <v>50</v>
      </c>
      <c r="X28" s="2">
        <v>49</v>
      </c>
      <c r="Y28" s="2">
        <v>98</v>
      </c>
      <c r="Z28" s="2">
        <v>93</v>
      </c>
      <c r="AA28" s="2">
        <v>5693</v>
      </c>
      <c r="AB28" s="2">
        <v>49</v>
      </c>
      <c r="AC28" s="2">
        <v>52.7</v>
      </c>
      <c r="AD28" s="2">
        <v>61</v>
      </c>
      <c r="AE28" s="2">
        <v>3</v>
      </c>
      <c r="AF28" s="72">
        <v>8.6999999999999993</v>
      </c>
      <c r="AG28" s="71">
        <v>139</v>
      </c>
      <c r="AH28" s="4"/>
    </row>
    <row r="29" spans="1:34">
      <c r="A29" t="s">
        <v>55</v>
      </c>
      <c r="B29" s="5">
        <v>2017</v>
      </c>
      <c r="C29" s="6">
        <v>23</v>
      </c>
      <c r="D29" s="7" t="s">
        <v>56</v>
      </c>
      <c r="E29" s="7" t="s">
        <v>33</v>
      </c>
      <c r="F29" s="6" t="s">
        <v>34</v>
      </c>
      <c r="G29" s="6">
        <v>16</v>
      </c>
      <c r="H29" s="6">
        <v>0</v>
      </c>
      <c r="I29" s="6">
        <v>0</v>
      </c>
      <c r="J29" s="6">
        <v>0</v>
      </c>
      <c r="K29" s="6">
        <v>10</v>
      </c>
      <c r="L29" s="6">
        <v>10</v>
      </c>
      <c r="M29" s="6">
        <v>5</v>
      </c>
      <c r="N29" s="6">
        <v>4</v>
      </c>
      <c r="O29" s="6">
        <v>16</v>
      </c>
      <c r="P29" s="6">
        <v>13</v>
      </c>
      <c r="Q29" s="6">
        <v>5</v>
      </c>
      <c r="R29" s="6">
        <v>4</v>
      </c>
      <c r="S29" s="6">
        <v>36</v>
      </c>
      <c r="T29" s="6">
        <v>31</v>
      </c>
      <c r="U29" s="6">
        <v>53</v>
      </c>
      <c r="V29" s="6">
        <v>86.1</v>
      </c>
      <c r="W29" s="22">
        <v>50</v>
      </c>
      <c r="X29" s="22">
        <v>47</v>
      </c>
      <c r="Y29" s="6">
        <v>94</v>
      </c>
      <c r="Z29" s="6">
        <v>94</v>
      </c>
      <c r="AA29" s="6">
        <v>5972</v>
      </c>
      <c r="AB29" s="6">
        <v>58</v>
      </c>
      <c r="AC29" s="6">
        <v>61.7</v>
      </c>
      <c r="AD29" s="6">
        <v>64</v>
      </c>
      <c r="AE29" s="6">
        <v>4</v>
      </c>
      <c r="AF29" s="70">
        <v>9.3000000000000007</v>
      </c>
      <c r="AG29" s="71">
        <v>148.4</v>
      </c>
      <c r="AH29" s="8"/>
    </row>
    <row r="30" spans="1:34">
      <c r="A30" t="s">
        <v>55</v>
      </c>
      <c r="B30" s="5">
        <v>2018</v>
      </c>
      <c r="C30" s="6">
        <v>24</v>
      </c>
      <c r="D30" s="7" t="s">
        <v>56</v>
      </c>
      <c r="E30" s="7" t="s">
        <v>33</v>
      </c>
      <c r="F30" s="6" t="s">
        <v>34</v>
      </c>
      <c r="G30" s="6">
        <v>16</v>
      </c>
      <c r="H30" s="6">
        <v>0</v>
      </c>
      <c r="I30" s="6">
        <v>1</v>
      </c>
      <c r="J30" s="6">
        <v>1</v>
      </c>
      <c r="K30" s="6">
        <v>5</v>
      </c>
      <c r="L30" s="6">
        <v>5</v>
      </c>
      <c r="M30" s="6">
        <v>9</v>
      </c>
      <c r="N30" s="6">
        <v>9</v>
      </c>
      <c r="O30" s="6">
        <v>12</v>
      </c>
      <c r="P30" s="6">
        <v>11</v>
      </c>
      <c r="Q30" s="6">
        <v>3</v>
      </c>
      <c r="R30" s="6">
        <v>2</v>
      </c>
      <c r="S30" s="6">
        <v>30</v>
      </c>
      <c r="T30" s="6">
        <v>28</v>
      </c>
      <c r="U30" s="6">
        <v>54</v>
      </c>
      <c r="V30" s="6">
        <v>93.3</v>
      </c>
      <c r="W30" s="6">
        <v>53</v>
      </c>
      <c r="X30" s="6">
        <v>52</v>
      </c>
      <c r="Y30" s="6">
        <v>98.1</v>
      </c>
      <c r="Z30" s="6">
        <v>101</v>
      </c>
      <c r="AA30" s="6">
        <v>6503</v>
      </c>
      <c r="AB30" s="6">
        <v>64</v>
      </c>
      <c r="AC30" s="6">
        <v>63.4</v>
      </c>
      <c r="AD30" s="6">
        <v>64</v>
      </c>
      <c r="AE30" s="6">
        <v>5</v>
      </c>
      <c r="AF30" s="72">
        <v>8.8000000000000007</v>
      </c>
      <c r="AG30" s="71">
        <v>140</v>
      </c>
      <c r="AH30" s="9"/>
    </row>
    <row r="31" spans="1:34">
      <c r="A31" t="s">
        <v>57</v>
      </c>
      <c r="B31" s="1">
        <v>2023</v>
      </c>
      <c r="C31" s="2">
        <v>24</v>
      </c>
      <c r="D31" s="3" t="s">
        <v>58</v>
      </c>
      <c r="E31" s="3" t="s">
        <v>33</v>
      </c>
      <c r="F31" s="2" t="s">
        <v>34</v>
      </c>
      <c r="G31" s="2">
        <v>17</v>
      </c>
      <c r="H31" s="2">
        <v>0</v>
      </c>
      <c r="I31" s="2">
        <v>0</v>
      </c>
      <c r="J31" s="2">
        <v>0</v>
      </c>
      <c r="K31" s="2">
        <v>7</v>
      </c>
      <c r="L31" s="2">
        <v>7</v>
      </c>
      <c r="M31" s="2">
        <v>9</v>
      </c>
      <c r="N31" s="2">
        <v>8</v>
      </c>
      <c r="O31" s="2">
        <v>6</v>
      </c>
      <c r="P31" s="2">
        <v>4</v>
      </c>
      <c r="Q31" s="2">
        <v>3</v>
      </c>
      <c r="R31" s="2">
        <v>2</v>
      </c>
      <c r="S31" s="2">
        <v>25</v>
      </c>
      <c r="T31" s="2">
        <v>21</v>
      </c>
      <c r="U31" s="2">
        <v>57</v>
      </c>
      <c r="V31" s="2">
        <v>84</v>
      </c>
      <c r="W31" s="13">
        <v>61</v>
      </c>
      <c r="X31" s="13">
        <v>60</v>
      </c>
      <c r="Y31" s="2">
        <v>98.4</v>
      </c>
      <c r="Z31" s="2">
        <v>90</v>
      </c>
      <c r="AA31" s="2">
        <v>5680</v>
      </c>
      <c r="AB31" s="2">
        <v>54</v>
      </c>
      <c r="AC31" s="2">
        <v>60</v>
      </c>
      <c r="AD31" s="2">
        <v>63</v>
      </c>
      <c r="AE31" s="2">
        <v>3</v>
      </c>
      <c r="AF31" s="70">
        <v>7.5</v>
      </c>
      <c r="AG31" s="71">
        <v>127</v>
      </c>
      <c r="AH31" s="4"/>
    </row>
    <row r="32" spans="1:34">
      <c r="A32" t="s">
        <v>57</v>
      </c>
      <c r="B32" s="23">
        <v>2024</v>
      </c>
      <c r="C32" s="24">
        <v>25</v>
      </c>
      <c r="D32" s="25" t="s">
        <v>58</v>
      </c>
      <c r="E32" s="25" t="s">
        <v>33</v>
      </c>
      <c r="F32" s="24" t="s">
        <v>34</v>
      </c>
      <c r="G32" s="24">
        <v>14</v>
      </c>
      <c r="H32" s="24">
        <v>0</v>
      </c>
      <c r="I32" s="24">
        <v>0</v>
      </c>
      <c r="J32" s="24">
        <v>0</v>
      </c>
      <c r="K32" s="24">
        <v>9</v>
      </c>
      <c r="L32" s="24">
        <v>9</v>
      </c>
      <c r="M32" s="24">
        <v>5</v>
      </c>
      <c r="N32" s="24">
        <v>5</v>
      </c>
      <c r="O32" s="24">
        <v>11</v>
      </c>
      <c r="P32" s="24">
        <v>6</v>
      </c>
      <c r="Q32" s="24">
        <v>9</v>
      </c>
      <c r="R32" s="24">
        <v>4</v>
      </c>
      <c r="S32" s="24">
        <v>34</v>
      </c>
      <c r="T32" s="24">
        <v>24</v>
      </c>
      <c r="U32" s="24">
        <v>53</v>
      </c>
      <c r="V32" s="24">
        <v>70.599999999999994</v>
      </c>
      <c r="W32" s="24">
        <v>33</v>
      </c>
      <c r="X32" s="24">
        <v>32</v>
      </c>
      <c r="Y32" s="24">
        <v>97</v>
      </c>
      <c r="Z32" s="24">
        <v>68</v>
      </c>
      <c r="AA32" s="24">
        <v>4256</v>
      </c>
      <c r="AB32" s="24">
        <v>49</v>
      </c>
      <c r="AC32" s="24">
        <v>72.099999999999994</v>
      </c>
      <c r="AD32" s="24">
        <v>63</v>
      </c>
      <c r="AE32" s="24">
        <v>0</v>
      </c>
      <c r="AF32" s="70">
        <v>8</v>
      </c>
      <c r="AG32" s="71">
        <v>112</v>
      </c>
      <c r="AH32" s="9"/>
    </row>
    <row r="33" spans="1:34">
      <c r="A33" t="s">
        <v>59</v>
      </c>
      <c r="B33" s="1">
        <v>2019</v>
      </c>
      <c r="C33" s="2">
        <v>23</v>
      </c>
      <c r="D33" s="3" t="s">
        <v>60</v>
      </c>
      <c r="E33" s="3" t="s">
        <v>33</v>
      </c>
      <c r="F33" s="2" t="s">
        <v>34</v>
      </c>
      <c r="G33" s="2">
        <v>16</v>
      </c>
      <c r="H33" s="2">
        <v>0</v>
      </c>
      <c r="I33" s="2">
        <v>0</v>
      </c>
      <c r="J33" s="2">
        <v>0</v>
      </c>
      <c r="K33" s="2">
        <v>5</v>
      </c>
      <c r="L33" s="2">
        <v>4</v>
      </c>
      <c r="M33" s="2">
        <v>5</v>
      </c>
      <c r="N33" s="2">
        <v>5</v>
      </c>
      <c r="O33" s="2">
        <v>11</v>
      </c>
      <c r="P33" s="2">
        <v>8</v>
      </c>
      <c r="Q33" s="2">
        <v>11</v>
      </c>
      <c r="R33" s="2">
        <v>8</v>
      </c>
      <c r="S33" s="2">
        <v>32</v>
      </c>
      <c r="T33" s="2">
        <v>25</v>
      </c>
      <c r="U33" s="2">
        <v>54</v>
      </c>
      <c r="V33" s="2">
        <v>78.099999999999994</v>
      </c>
      <c r="W33" s="2">
        <v>35</v>
      </c>
      <c r="X33" s="2">
        <v>31</v>
      </c>
      <c r="Y33" s="2">
        <v>88.6</v>
      </c>
      <c r="Z33" s="2">
        <v>70</v>
      </c>
      <c r="AA33" s="2">
        <v>4503</v>
      </c>
      <c r="AB33" s="2">
        <v>66</v>
      </c>
      <c r="AC33" s="2">
        <v>94.3</v>
      </c>
      <c r="AD33" s="2">
        <v>64</v>
      </c>
      <c r="AE33" s="2">
        <v>4</v>
      </c>
      <c r="AF33" s="70">
        <v>7.6</v>
      </c>
      <c r="AG33" s="71">
        <v>122</v>
      </c>
      <c r="AH33" s="4"/>
    </row>
    <row r="34" spans="1:34">
      <c r="A34" t="s">
        <v>59</v>
      </c>
      <c r="B34" s="5">
        <v>2020</v>
      </c>
      <c r="C34" s="6">
        <v>24</v>
      </c>
      <c r="D34" s="7" t="s">
        <v>60</v>
      </c>
      <c r="E34" s="7" t="s">
        <v>33</v>
      </c>
      <c r="F34" s="6" t="s">
        <v>34</v>
      </c>
      <c r="G34" s="6">
        <v>16</v>
      </c>
      <c r="H34" s="6">
        <v>0</v>
      </c>
      <c r="I34" s="6">
        <v>0</v>
      </c>
      <c r="J34" s="6">
        <v>0</v>
      </c>
      <c r="K34" s="6">
        <v>12</v>
      </c>
      <c r="L34" s="6">
        <v>11</v>
      </c>
      <c r="M34" s="6">
        <v>10</v>
      </c>
      <c r="N34" s="6">
        <v>10</v>
      </c>
      <c r="O34" s="6">
        <v>8</v>
      </c>
      <c r="P34" s="6">
        <v>7</v>
      </c>
      <c r="Q34" s="6">
        <v>6</v>
      </c>
      <c r="R34" s="6">
        <v>1</v>
      </c>
      <c r="S34" s="6">
        <v>36</v>
      </c>
      <c r="T34" s="6">
        <v>29</v>
      </c>
      <c r="U34" s="6">
        <v>56</v>
      </c>
      <c r="V34" s="6">
        <v>80.599999999999994</v>
      </c>
      <c r="W34" s="6">
        <v>36</v>
      </c>
      <c r="X34" s="6">
        <v>33</v>
      </c>
      <c r="Y34" s="6">
        <v>91.7</v>
      </c>
      <c r="Z34" s="6">
        <v>81</v>
      </c>
      <c r="AA34" s="6">
        <v>5095</v>
      </c>
      <c r="AB34" s="6">
        <v>71</v>
      </c>
      <c r="AC34" s="6">
        <v>87.7</v>
      </c>
      <c r="AD34" s="6">
        <v>63</v>
      </c>
      <c r="AE34" s="6">
        <v>2</v>
      </c>
      <c r="AF34" s="70">
        <v>7.6</v>
      </c>
      <c r="AG34" s="71">
        <v>122</v>
      </c>
      <c r="AH34" s="8"/>
    </row>
    <row r="35" spans="1:34">
      <c r="A35" t="s">
        <v>59</v>
      </c>
      <c r="B35" s="5">
        <v>2021</v>
      </c>
      <c r="C35" s="6">
        <v>25</v>
      </c>
      <c r="D35" s="6" t="s">
        <v>61</v>
      </c>
      <c r="E35" s="7" t="s">
        <v>33</v>
      </c>
      <c r="F35" s="6" t="s">
        <v>34</v>
      </c>
      <c r="G35" s="6">
        <v>12</v>
      </c>
      <c r="H35" s="6">
        <v>0</v>
      </c>
      <c r="I35" s="6">
        <v>0</v>
      </c>
      <c r="J35" s="6">
        <v>0</v>
      </c>
      <c r="K35" s="6">
        <v>9</v>
      </c>
      <c r="L35" s="6">
        <v>9</v>
      </c>
      <c r="M35" s="6">
        <v>5</v>
      </c>
      <c r="N35" s="6">
        <v>5</v>
      </c>
      <c r="O35" s="6">
        <v>7</v>
      </c>
      <c r="P35" s="6">
        <v>5</v>
      </c>
      <c r="Q35" s="6">
        <v>4</v>
      </c>
      <c r="R35" s="6">
        <v>4</v>
      </c>
      <c r="S35" s="6">
        <v>25</v>
      </c>
      <c r="T35" s="6">
        <v>23</v>
      </c>
      <c r="U35" s="6">
        <v>56</v>
      </c>
      <c r="V35" s="6">
        <v>92</v>
      </c>
      <c r="W35" s="6">
        <v>22</v>
      </c>
      <c r="X35" s="6">
        <v>18</v>
      </c>
      <c r="Y35" s="6">
        <v>81.8</v>
      </c>
      <c r="Z35" s="6">
        <v>58</v>
      </c>
      <c r="AA35" s="6">
        <v>3690</v>
      </c>
      <c r="AB35" s="6">
        <v>37</v>
      </c>
      <c r="AC35" s="6">
        <v>63.8</v>
      </c>
      <c r="AD35" s="6">
        <v>64</v>
      </c>
      <c r="AE35" s="6">
        <v>3</v>
      </c>
      <c r="AF35" s="70">
        <v>7.9</v>
      </c>
      <c r="AG35" s="71">
        <v>95</v>
      </c>
      <c r="AH35" s="9"/>
    </row>
    <row r="36" spans="1:34">
      <c r="A36" s="12" t="s">
        <v>62</v>
      </c>
      <c r="B36" s="1">
        <v>2019</v>
      </c>
      <c r="C36" s="2">
        <v>23</v>
      </c>
      <c r="D36" s="2" t="s">
        <v>61</v>
      </c>
      <c r="E36" s="3" t="s">
        <v>33</v>
      </c>
      <c r="F36" s="2" t="s">
        <v>34</v>
      </c>
      <c r="G36" s="2">
        <v>11</v>
      </c>
      <c r="H36" s="2">
        <v>0</v>
      </c>
      <c r="I36" s="2">
        <v>1</v>
      </c>
      <c r="J36" s="2">
        <v>1</v>
      </c>
      <c r="K36" s="2">
        <v>5</v>
      </c>
      <c r="L36" s="2">
        <v>5</v>
      </c>
      <c r="M36" s="2">
        <v>4</v>
      </c>
      <c r="N36" s="2">
        <v>4</v>
      </c>
      <c r="O36" s="2">
        <v>10</v>
      </c>
      <c r="P36" s="2">
        <v>5</v>
      </c>
      <c r="Q36" s="2">
        <v>3</v>
      </c>
      <c r="R36" s="2">
        <v>3</v>
      </c>
      <c r="S36" s="2">
        <v>23</v>
      </c>
      <c r="T36" s="2">
        <v>18</v>
      </c>
      <c r="U36" s="2">
        <v>50</v>
      </c>
      <c r="V36" s="2">
        <v>78.3</v>
      </c>
      <c r="W36" s="2">
        <v>26</v>
      </c>
      <c r="X36" s="2">
        <v>26</v>
      </c>
      <c r="Y36" s="2">
        <v>100</v>
      </c>
      <c r="Z36" s="2">
        <v>18</v>
      </c>
      <c r="AA36" s="2">
        <v>1064</v>
      </c>
      <c r="AB36" s="2">
        <v>7</v>
      </c>
      <c r="AC36" s="2">
        <v>38.9</v>
      </c>
      <c r="AD36" s="2">
        <v>59</v>
      </c>
      <c r="AE36" s="4"/>
      <c r="AF36" s="70">
        <v>7.8</v>
      </c>
      <c r="AG36" s="71">
        <v>86</v>
      </c>
    </row>
    <row r="37" spans="1:34">
      <c r="A37" s="12" t="s">
        <v>62</v>
      </c>
      <c r="B37" s="14">
        <v>2020</v>
      </c>
      <c r="C37" s="15">
        <v>24</v>
      </c>
      <c r="D37" s="15" t="s">
        <v>37</v>
      </c>
      <c r="E37" s="16" t="s">
        <v>33</v>
      </c>
      <c r="F37" s="15" t="s">
        <v>34</v>
      </c>
      <c r="G37" s="15">
        <v>4</v>
      </c>
      <c r="H37" s="15">
        <v>0</v>
      </c>
      <c r="I37" s="15">
        <v>0</v>
      </c>
      <c r="J37" s="15">
        <v>0</v>
      </c>
      <c r="K37" s="15">
        <v>1</v>
      </c>
      <c r="L37" s="15">
        <v>1</v>
      </c>
      <c r="M37" s="15">
        <v>1</v>
      </c>
      <c r="N37" s="15">
        <v>1</v>
      </c>
      <c r="O37" s="15">
        <v>1</v>
      </c>
      <c r="P37" s="15">
        <v>1</v>
      </c>
      <c r="Q37" s="15">
        <v>2</v>
      </c>
      <c r="R37" s="15">
        <v>1</v>
      </c>
      <c r="S37" s="15">
        <v>5</v>
      </c>
      <c r="T37" s="15">
        <v>4</v>
      </c>
      <c r="U37" s="15">
        <v>52</v>
      </c>
      <c r="V37" s="15">
        <v>80</v>
      </c>
      <c r="W37" s="15">
        <v>6</v>
      </c>
      <c r="X37" s="15">
        <v>5</v>
      </c>
      <c r="Y37" s="15">
        <v>83.3</v>
      </c>
      <c r="Z37" s="15">
        <v>3</v>
      </c>
      <c r="AA37" s="15">
        <v>177</v>
      </c>
      <c r="AB37" s="15">
        <v>0</v>
      </c>
      <c r="AC37" s="15">
        <v>0</v>
      </c>
      <c r="AD37" s="15">
        <v>59</v>
      </c>
      <c r="AE37" s="17">
        <v>0</v>
      </c>
      <c r="AF37" s="72">
        <v>4.8</v>
      </c>
      <c r="AG37" s="71">
        <v>19</v>
      </c>
    </row>
    <row r="38" spans="1:34">
      <c r="A38" s="12" t="s">
        <v>62</v>
      </c>
      <c r="B38" s="14">
        <v>2021</v>
      </c>
      <c r="C38" s="15">
        <v>25</v>
      </c>
      <c r="D38" s="16" t="s">
        <v>63</v>
      </c>
      <c r="E38" s="16" t="s">
        <v>33</v>
      </c>
      <c r="F38" s="15" t="s">
        <v>34</v>
      </c>
      <c r="G38" s="15">
        <v>16</v>
      </c>
      <c r="H38" s="15">
        <v>0</v>
      </c>
      <c r="I38" s="15">
        <v>0</v>
      </c>
      <c r="J38" s="15">
        <v>0</v>
      </c>
      <c r="K38" s="15">
        <v>3</v>
      </c>
      <c r="L38" s="15">
        <v>3</v>
      </c>
      <c r="M38" s="15">
        <v>4</v>
      </c>
      <c r="N38" s="15">
        <v>4</v>
      </c>
      <c r="O38" s="15">
        <v>10</v>
      </c>
      <c r="P38" s="15">
        <v>4</v>
      </c>
      <c r="Q38" s="15">
        <v>4</v>
      </c>
      <c r="R38" s="15">
        <v>4</v>
      </c>
      <c r="S38" s="15">
        <v>21</v>
      </c>
      <c r="T38" s="15">
        <v>15</v>
      </c>
      <c r="U38" s="15">
        <v>57</v>
      </c>
      <c r="V38" s="15">
        <v>71.400000000000006</v>
      </c>
      <c r="W38" s="15">
        <v>37</v>
      </c>
      <c r="X38" s="15">
        <v>36</v>
      </c>
      <c r="Y38" s="15">
        <v>97.3</v>
      </c>
      <c r="Z38" s="15">
        <v>69</v>
      </c>
      <c r="AA38" s="15">
        <v>4347</v>
      </c>
      <c r="AB38" s="15">
        <v>31</v>
      </c>
      <c r="AC38" s="15">
        <v>44.9</v>
      </c>
      <c r="AD38" s="15">
        <v>63</v>
      </c>
      <c r="AE38" s="17">
        <v>2</v>
      </c>
      <c r="AF38" s="70">
        <v>5.6</v>
      </c>
      <c r="AG38" s="71">
        <v>89</v>
      </c>
    </row>
    <row r="39" spans="1:34">
      <c r="A39" s="12" t="s">
        <v>64</v>
      </c>
      <c r="B39" s="1">
        <v>2023</v>
      </c>
      <c r="C39" s="2">
        <v>24</v>
      </c>
      <c r="D39" s="3" t="s">
        <v>65</v>
      </c>
      <c r="E39" s="3" t="s">
        <v>33</v>
      </c>
      <c r="F39" s="2" t="s">
        <v>34</v>
      </c>
      <c r="G39" s="2">
        <v>17</v>
      </c>
      <c r="H39" s="2">
        <v>0</v>
      </c>
      <c r="I39" s="2">
        <v>0</v>
      </c>
      <c r="J39" s="2">
        <v>0</v>
      </c>
      <c r="K39" s="2">
        <v>4</v>
      </c>
      <c r="L39" s="2">
        <v>4</v>
      </c>
      <c r="M39" s="2">
        <v>7</v>
      </c>
      <c r="N39" s="2">
        <v>5</v>
      </c>
      <c r="O39" s="2">
        <v>10</v>
      </c>
      <c r="P39" s="2">
        <v>5</v>
      </c>
      <c r="Q39" s="2">
        <v>4</v>
      </c>
      <c r="R39" s="2">
        <v>2</v>
      </c>
      <c r="S39" s="2">
        <v>25</v>
      </c>
      <c r="T39" s="2">
        <v>16</v>
      </c>
      <c r="U39" s="2">
        <v>56</v>
      </c>
      <c r="V39" s="2">
        <v>64</v>
      </c>
      <c r="W39" s="2">
        <v>25</v>
      </c>
      <c r="X39" s="2">
        <v>24</v>
      </c>
      <c r="Y39" s="2">
        <v>96</v>
      </c>
      <c r="Z39" s="2">
        <v>60</v>
      </c>
      <c r="AA39" s="2">
        <v>3814</v>
      </c>
      <c r="AB39" s="2">
        <v>39</v>
      </c>
      <c r="AC39" s="2">
        <v>65</v>
      </c>
      <c r="AD39" s="2">
        <v>64</v>
      </c>
      <c r="AE39" s="2">
        <v>0</v>
      </c>
      <c r="AF39" s="70">
        <v>4.5</v>
      </c>
      <c r="AG39" s="71">
        <v>76</v>
      </c>
      <c r="AH39" s="4"/>
    </row>
    <row r="40" spans="1:34">
      <c r="A40" s="12" t="s">
        <v>64</v>
      </c>
      <c r="B40" s="23">
        <v>2024</v>
      </c>
      <c r="C40" s="24">
        <v>25</v>
      </c>
      <c r="D40" s="25" t="s">
        <v>66</v>
      </c>
      <c r="E40" s="25" t="s">
        <v>33</v>
      </c>
      <c r="F40" s="24" t="s">
        <v>34</v>
      </c>
      <c r="G40" s="24">
        <v>13</v>
      </c>
      <c r="H40" s="24">
        <v>0</v>
      </c>
      <c r="I40" s="24">
        <v>0</v>
      </c>
      <c r="J40" s="24">
        <v>0</v>
      </c>
      <c r="K40" s="24">
        <v>6</v>
      </c>
      <c r="L40" s="24">
        <v>6</v>
      </c>
      <c r="M40" s="24">
        <v>11</v>
      </c>
      <c r="N40" s="24">
        <v>11</v>
      </c>
      <c r="O40" s="24">
        <v>11</v>
      </c>
      <c r="P40" s="24">
        <v>7</v>
      </c>
      <c r="Q40" s="24">
        <v>4</v>
      </c>
      <c r="R40" s="24">
        <v>4</v>
      </c>
      <c r="S40" s="24">
        <v>32</v>
      </c>
      <c r="T40" s="24">
        <v>28</v>
      </c>
      <c r="U40" s="24">
        <v>58</v>
      </c>
      <c r="V40" s="24">
        <v>87.5</v>
      </c>
      <c r="W40" s="24">
        <v>27</v>
      </c>
      <c r="X40" s="24">
        <v>26</v>
      </c>
      <c r="Y40" s="24">
        <v>96.3</v>
      </c>
      <c r="Z40" s="24">
        <v>67</v>
      </c>
      <c r="AA40" s="24">
        <v>4374</v>
      </c>
      <c r="AB40" s="24">
        <v>54</v>
      </c>
      <c r="AC40" s="24">
        <v>80.599999999999994</v>
      </c>
      <c r="AD40" s="24">
        <v>65</v>
      </c>
      <c r="AE40" s="24">
        <v>3</v>
      </c>
      <c r="AF40" s="70">
        <v>9.1</v>
      </c>
      <c r="AG40" s="71">
        <v>118</v>
      </c>
      <c r="AH40" s="9"/>
    </row>
    <row r="41" spans="1:34">
      <c r="A41" t="s">
        <v>67</v>
      </c>
      <c r="B41" s="1">
        <v>2023</v>
      </c>
      <c r="C41" s="2">
        <v>25</v>
      </c>
      <c r="D41" s="3" t="s">
        <v>56</v>
      </c>
      <c r="E41" s="3" t="s">
        <v>33</v>
      </c>
      <c r="F41" s="2" t="s">
        <v>34</v>
      </c>
      <c r="G41" s="2">
        <v>17</v>
      </c>
      <c r="H41" s="2">
        <v>0</v>
      </c>
      <c r="I41" s="2">
        <v>0</v>
      </c>
      <c r="J41" s="2">
        <v>0</v>
      </c>
      <c r="K41" s="2">
        <v>12</v>
      </c>
      <c r="L41" s="2">
        <v>10</v>
      </c>
      <c r="M41" s="2">
        <v>6</v>
      </c>
      <c r="N41" s="2">
        <v>6</v>
      </c>
      <c r="O41" s="2">
        <v>10</v>
      </c>
      <c r="P41" s="2">
        <v>8</v>
      </c>
      <c r="Q41" s="2">
        <v>9</v>
      </c>
      <c r="R41" s="2">
        <v>6</v>
      </c>
      <c r="S41" s="2">
        <v>37</v>
      </c>
      <c r="T41" s="2">
        <v>30</v>
      </c>
      <c r="U41" s="2">
        <v>55</v>
      </c>
      <c r="V41" s="2">
        <v>81.099999999999994</v>
      </c>
      <c r="W41" s="2">
        <v>40</v>
      </c>
      <c r="X41" s="2">
        <v>40</v>
      </c>
      <c r="Y41" s="2">
        <v>100</v>
      </c>
      <c r="Z41" s="2">
        <v>91</v>
      </c>
      <c r="AA41" s="2">
        <v>5828</v>
      </c>
      <c r="AB41" s="2">
        <v>76</v>
      </c>
      <c r="AC41" s="2">
        <v>83.5</v>
      </c>
      <c r="AD41" s="2">
        <v>64</v>
      </c>
      <c r="AE41" s="2">
        <v>3</v>
      </c>
      <c r="AF41" s="70">
        <v>8.4</v>
      </c>
      <c r="AG41" s="71">
        <v>142</v>
      </c>
      <c r="AH41" s="4"/>
    </row>
    <row r="42" spans="1:34">
      <c r="A42" t="s">
        <v>67</v>
      </c>
      <c r="B42" s="23">
        <v>2024</v>
      </c>
      <c r="C42" s="24">
        <v>26</v>
      </c>
      <c r="D42" s="25" t="s">
        <v>56</v>
      </c>
      <c r="E42" s="25" t="s">
        <v>33</v>
      </c>
      <c r="F42" s="24" t="s">
        <v>34</v>
      </c>
      <c r="G42" s="24">
        <v>17</v>
      </c>
      <c r="H42" s="24">
        <v>0</v>
      </c>
      <c r="I42" s="24">
        <v>0</v>
      </c>
      <c r="J42" s="24">
        <v>0</v>
      </c>
      <c r="K42" s="24">
        <v>4</v>
      </c>
      <c r="L42" s="24">
        <v>4</v>
      </c>
      <c r="M42" s="24">
        <v>11</v>
      </c>
      <c r="N42" s="24">
        <v>10</v>
      </c>
      <c r="O42" s="24">
        <v>8</v>
      </c>
      <c r="P42" s="24">
        <v>7</v>
      </c>
      <c r="Q42" s="24">
        <v>8</v>
      </c>
      <c r="R42" s="24">
        <v>6</v>
      </c>
      <c r="S42" s="24">
        <v>31</v>
      </c>
      <c r="T42" s="24">
        <v>27</v>
      </c>
      <c r="U42" s="24">
        <v>57</v>
      </c>
      <c r="V42" s="24">
        <v>87.1</v>
      </c>
      <c r="W42" s="24">
        <v>33</v>
      </c>
      <c r="X42" s="24">
        <v>31</v>
      </c>
      <c r="Y42" s="24">
        <v>93.9</v>
      </c>
      <c r="Z42" s="24">
        <v>78</v>
      </c>
      <c r="AA42" s="24">
        <v>4975</v>
      </c>
      <c r="AB42" s="24">
        <v>21</v>
      </c>
      <c r="AC42" s="24">
        <v>26.9</v>
      </c>
      <c r="AD42" s="24">
        <v>64</v>
      </c>
      <c r="AE42" s="24">
        <v>4</v>
      </c>
      <c r="AF42" s="72">
        <v>7.3</v>
      </c>
      <c r="AG42" s="71">
        <v>124</v>
      </c>
      <c r="AH42" s="9"/>
    </row>
    <row r="43" spans="1:34">
      <c r="A43" t="s">
        <v>68</v>
      </c>
      <c r="B43" s="1">
        <v>2015</v>
      </c>
      <c r="C43" s="2">
        <v>24</v>
      </c>
      <c r="D43" s="3" t="s">
        <v>69</v>
      </c>
      <c r="E43" s="3" t="s">
        <v>33</v>
      </c>
      <c r="F43" s="2" t="s">
        <v>34</v>
      </c>
      <c r="G43" s="2">
        <v>16</v>
      </c>
      <c r="H43" s="2">
        <v>0</v>
      </c>
      <c r="I43" s="2">
        <v>0</v>
      </c>
      <c r="J43" s="2">
        <v>0</v>
      </c>
      <c r="K43" s="2">
        <v>10</v>
      </c>
      <c r="L43" s="2">
        <v>9</v>
      </c>
      <c r="M43" s="2">
        <v>8</v>
      </c>
      <c r="N43" s="2">
        <v>8</v>
      </c>
      <c r="O43" s="2">
        <v>8</v>
      </c>
      <c r="P43" s="2">
        <v>6</v>
      </c>
      <c r="Q43" s="2">
        <v>4</v>
      </c>
      <c r="R43" s="2">
        <v>3</v>
      </c>
      <c r="S43" s="2">
        <v>30</v>
      </c>
      <c r="T43" s="2">
        <v>26</v>
      </c>
      <c r="U43" s="2">
        <v>58</v>
      </c>
      <c r="V43" s="2">
        <v>86.7</v>
      </c>
      <c r="W43" s="2">
        <v>39</v>
      </c>
      <c r="X43" s="2">
        <v>32</v>
      </c>
      <c r="Y43" s="2">
        <v>82.1</v>
      </c>
      <c r="Z43" s="2">
        <v>84</v>
      </c>
      <c r="AA43" s="2">
        <v>5208</v>
      </c>
      <c r="AB43" s="2">
        <v>55</v>
      </c>
      <c r="AC43" s="2">
        <v>65.5</v>
      </c>
      <c r="AD43" s="2">
        <v>62</v>
      </c>
      <c r="AE43" s="2">
        <v>2</v>
      </c>
      <c r="AF43" s="70">
        <v>7.2</v>
      </c>
      <c r="AG43" s="71">
        <v>116</v>
      </c>
      <c r="AH43" s="4"/>
    </row>
    <row r="44" spans="1:34">
      <c r="A44" t="s">
        <v>68</v>
      </c>
      <c r="B44" s="5">
        <v>2016</v>
      </c>
      <c r="C44" s="6">
        <v>25</v>
      </c>
      <c r="D44" s="7" t="s">
        <v>69</v>
      </c>
      <c r="E44" s="7" t="s">
        <v>33</v>
      </c>
      <c r="F44" s="6" t="s">
        <v>34</v>
      </c>
      <c r="G44" s="6">
        <v>16</v>
      </c>
      <c r="H44" s="6">
        <v>0</v>
      </c>
      <c r="I44" s="6">
        <v>0</v>
      </c>
      <c r="J44" s="6">
        <v>0</v>
      </c>
      <c r="K44" s="6">
        <v>7</v>
      </c>
      <c r="L44" s="6">
        <v>7</v>
      </c>
      <c r="M44" s="6">
        <v>4</v>
      </c>
      <c r="N44" s="6">
        <v>3</v>
      </c>
      <c r="O44" s="6">
        <v>11</v>
      </c>
      <c r="P44" s="6">
        <v>10</v>
      </c>
      <c r="Q44" s="6">
        <v>12</v>
      </c>
      <c r="R44" s="6">
        <v>7</v>
      </c>
      <c r="S44" s="6">
        <v>34</v>
      </c>
      <c r="T44" s="6">
        <v>27</v>
      </c>
      <c r="U44" s="6">
        <v>56</v>
      </c>
      <c r="V44" s="6">
        <v>79.400000000000006</v>
      </c>
      <c r="W44" s="6">
        <v>32</v>
      </c>
      <c r="X44" s="6">
        <v>29</v>
      </c>
      <c r="Y44" s="6">
        <v>90.6</v>
      </c>
      <c r="Z44" s="6">
        <v>76</v>
      </c>
      <c r="AA44" s="6">
        <v>4673</v>
      </c>
      <c r="AB44" s="6">
        <v>60</v>
      </c>
      <c r="AC44" s="6">
        <v>78.900000000000006</v>
      </c>
      <c r="AD44" s="6">
        <v>62</v>
      </c>
      <c r="AE44" s="6">
        <v>4</v>
      </c>
      <c r="AF44" s="70">
        <v>7.8</v>
      </c>
      <c r="AG44" s="71">
        <v>124</v>
      </c>
      <c r="AH44" s="8"/>
    </row>
    <row r="45" spans="1:34">
      <c r="A45" t="s">
        <v>68</v>
      </c>
      <c r="B45" s="5">
        <v>2017</v>
      </c>
      <c r="C45" s="6">
        <v>26</v>
      </c>
      <c r="D45" s="7" t="s">
        <v>69</v>
      </c>
      <c r="E45" s="7" t="s">
        <v>33</v>
      </c>
      <c r="F45" s="6" t="s">
        <v>34</v>
      </c>
      <c r="G45" s="6">
        <v>6</v>
      </c>
      <c r="H45" s="6">
        <v>0</v>
      </c>
      <c r="I45" s="6">
        <v>0</v>
      </c>
      <c r="J45" s="6">
        <v>0</v>
      </c>
      <c r="K45" s="6">
        <v>4</v>
      </c>
      <c r="L45" s="6">
        <v>4</v>
      </c>
      <c r="M45" s="6">
        <v>3</v>
      </c>
      <c r="N45" s="6">
        <v>2</v>
      </c>
      <c r="O45" s="6">
        <v>5</v>
      </c>
      <c r="P45" s="6">
        <v>5</v>
      </c>
      <c r="Q45" s="6">
        <v>3</v>
      </c>
      <c r="R45" s="6">
        <v>0</v>
      </c>
      <c r="S45" s="6">
        <v>15</v>
      </c>
      <c r="T45" s="6">
        <v>11</v>
      </c>
      <c r="U45" s="6">
        <v>47</v>
      </c>
      <c r="V45" s="6">
        <v>73.3</v>
      </c>
      <c r="W45" s="6">
        <v>17</v>
      </c>
      <c r="X45" s="6">
        <v>15</v>
      </c>
      <c r="Y45" s="6">
        <v>88.2</v>
      </c>
      <c r="Z45" s="6">
        <v>35</v>
      </c>
      <c r="AA45" s="6">
        <v>2117</v>
      </c>
      <c r="AB45" s="6">
        <v>26</v>
      </c>
      <c r="AC45" s="6">
        <v>74.3</v>
      </c>
      <c r="AD45" s="6">
        <v>61</v>
      </c>
      <c r="AE45" s="6">
        <v>0</v>
      </c>
      <c r="AF45" s="70">
        <v>8</v>
      </c>
      <c r="AG45" s="71">
        <v>48</v>
      </c>
      <c r="AH45" s="9"/>
    </row>
    <row r="46" spans="1:34">
      <c r="A46" s="12" t="s">
        <v>70</v>
      </c>
      <c r="B46" s="26">
        <v>2024</v>
      </c>
      <c r="C46" s="27">
        <v>23</v>
      </c>
      <c r="D46" s="28" t="s">
        <v>71</v>
      </c>
      <c r="E46" s="28" t="s">
        <v>33</v>
      </c>
      <c r="F46" s="27" t="s">
        <v>34</v>
      </c>
      <c r="G46" s="27">
        <v>13</v>
      </c>
      <c r="H46" s="27">
        <v>0</v>
      </c>
      <c r="I46" s="27">
        <v>0</v>
      </c>
      <c r="J46" s="27">
        <v>0</v>
      </c>
      <c r="K46" s="27">
        <v>5</v>
      </c>
      <c r="L46" s="27">
        <v>5</v>
      </c>
      <c r="M46" s="27">
        <v>7</v>
      </c>
      <c r="N46" s="27">
        <v>6</v>
      </c>
      <c r="O46" s="27">
        <v>7</v>
      </c>
      <c r="P46" s="27">
        <v>5</v>
      </c>
      <c r="Q46" s="27">
        <v>11</v>
      </c>
      <c r="R46" s="27">
        <v>8</v>
      </c>
      <c r="S46" s="27">
        <v>30</v>
      </c>
      <c r="T46" s="27">
        <v>24</v>
      </c>
      <c r="U46" s="27">
        <v>58</v>
      </c>
      <c r="V46" s="27">
        <v>80</v>
      </c>
      <c r="W46" s="27">
        <v>38</v>
      </c>
      <c r="X46" s="27">
        <v>38</v>
      </c>
      <c r="Y46" s="27">
        <v>100</v>
      </c>
      <c r="Z46" s="27">
        <v>74</v>
      </c>
      <c r="AA46" s="27">
        <v>4720</v>
      </c>
      <c r="AB46" s="27">
        <v>62</v>
      </c>
      <c r="AC46" s="27">
        <v>83.8</v>
      </c>
      <c r="AD46" s="27">
        <v>64</v>
      </c>
      <c r="AE46" s="29">
        <v>2</v>
      </c>
      <c r="AF46" s="70">
        <v>9.6999999999999993</v>
      </c>
      <c r="AG46" s="71">
        <v>126</v>
      </c>
    </row>
    <row r="47" spans="1:34">
      <c r="A47" s="12" t="s">
        <v>72</v>
      </c>
      <c r="B47" s="1">
        <v>2019</v>
      </c>
      <c r="C47" s="2">
        <v>23</v>
      </c>
      <c r="D47" s="3" t="s">
        <v>63</v>
      </c>
      <c r="E47" s="3" t="s">
        <v>33</v>
      </c>
      <c r="F47" s="2" t="s">
        <v>34</v>
      </c>
      <c r="G47" s="2">
        <v>16</v>
      </c>
      <c r="H47" s="2">
        <v>0</v>
      </c>
      <c r="I47" s="2">
        <v>0</v>
      </c>
      <c r="J47" s="2">
        <v>0</v>
      </c>
      <c r="K47" s="2">
        <v>6</v>
      </c>
      <c r="L47" s="2">
        <v>6</v>
      </c>
      <c r="M47" s="2">
        <v>9</v>
      </c>
      <c r="N47" s="2">
        <v>9</v>
      </c>
      <c r="O47" s="2">
        <v>12</v>
      </c>
      <c r="P47" s="2">
        <v>9</v>
      </c>
      <c r="Q47" s="2">
        <v>2</v>
      </c>
      <c r="R47" s="2">
        <v>1</v>
      </c>
      <c r="S47" s="2">
        <v>29</v>
      </c>
      <c r="T47" s="2">
        <v>25</v>
      </c>
      <c r="U47" s="2">
        <v>53</v>
      </c>
      <c r="V47" s="2">
        <v>86.2</v>
      </c>
      <c r="W47" s="2">
        <v>35</v>
      </c>
      <c r="X47" s="2">
        <v>30</v>
      </c>
      <c r="Y47" s="2">
        <v>85.7</v>
      </c>
      <c r="Z47" s="2">
        <v>75</v>
      </c>
      <c r="AA47" s="2">
        <v>4753</v>
      </c>
      <c r="AB47" s="2">
        <v>30</v>
      </c>
      <c r="AC47" s="2">
        <v>40</v>
      </c>
      <c r="AD47" s="2">
        <v>63</v>
      </c>
      <c r="AE47" s="2">
        <v>3</v>
      </c>
      <c r="AF47" s="72">
        <v>6.7</v>
      </c>
      <c r="AG47" s="71">
        <v>107</v>
      </c>
      <c r="AH47" s="4"/>
    </row>
    <row r="48" spans="1:34">
      <c r="A48" s="12" t="s">
        <v>72</v>
      </c>
      <c r="B48" s="5">
        <v>2020</v>
      </c>
      <c r="C48" s="6">
        <v>24</v>
      </c>
      <c r="D48" s="6" t="s">
        <v>37</v>
      </c>
      <c r="E48" s="7" t="s">
        <v>33</v>
      </c>
      <c r="F48" s="6" t="s">
        <v>34</v>
      </c>
      <c r="G48" s="6">
        <v>5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5</v>
      </c>
      <c r="N48" s="6">
        <v>5</v>
      </c>
      <c r="O48" s="6">
        <v>3</v>
      </c>
      <c r="P48" s="6">
        <v>1</v>
      </c>
      <c r="Q48" s="6">
        <v>1</v>
      </c>
      <c r="R48" s="6">
        <v>0</v>
      </c>
      <c r="S48" s="6">
        <v>9</v>
      </c>
      <c r="T48" s="6">
        <v>6</v>
      </c>
      <c r="U48" s="6">
        <v>48</v>
      </c>
      <c r="V48" s="6">
        <v>66.7</v>
      </c>
      <c r="W48" s="6">
        <v>9</v>
      </c>
      <c r="X48" s="6">
        <v>8</v>
      </c>
      <c r="Y48" s="6">
        <v>88.9</v>
      </c>
      <c r="Z48" s="6">
        <v>20</v>
      </c>
      <c r="AA48" s="6">
        <v>1290</v>
      </c>
      <c r="AB48" s="6">
        <v>13</v>
      </c>
      <c r="AC48" s="6">
        <v>65</v>
      </c>
      <c r="AD48" s="6">
        <v>65</v>
      </c>
      <c r="AE48" s="6">
        <v>0</v>
      </c>
      <c r="AF48" s="72">
        <v>5.2</v>
      </c>
      <c r="AG48" s="71">
        <v>26</v>
      </c>
      <c r="AH48" s="8"/>
    </row>
    <row r="49" spans="1:34">
      <c r="A49" s="12" t="s">
        <v>72</v>
      </c>
      <c r="B49" s="14">
        <v>2021</v>
      </c>
      <c r="C49" s="15">
        <v>25</v>
      </c>
      <c r="D49" s="16" t="s">
        <v>73</v>
      </c>
      <c r="E49" s="16" t="s">
        <v>33</v>
      </c>
      <c r="F49" s="15" t="s">
        <v>34</v>
      </c>
      <c r="G49" s="15">
        <v>6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4</v>
      </c>
      <c r="N49" s="15">
        <v>4</v>
      </c>
      <c r="O49" s="15">
        <v>6</v>
      </c>
      <c r="P49" s="15">
        <v>5</v>
      </c>
      <c r="Q49" s="15">
        <v>2</v>
      </c>
      <c r="R49" s="15">
        <v>1</v>
      </c>
      <c r="S49" s="15">
        <v>12</v>
      </c>
      <c r="T49" s="15">
        <v>10</v>
      </c>
      <c r="U49" s="15">
        <v>52</v>
      </c>
      <c r="V49" s="15">
        <v>83.3</v>
      </c>
      <c r="W49" s="15">
        <v>5</v>
      </c>
      <c r="X49" s="15">
        <v>5</v>
      </c>
      <c r="Y49" s="15">
        <v>100</v>
      </c>
      <c r="Z49" s="15">
        <v>26</v>
      </c>
      <c r="AA49" s="15">
        <v>1324</v>
      </c>
      <c r="AB49" s="15">
        <v>5</v>
      </c>
      <c r="AC49" s="15">
        <v>19.2</v>
      </c>
      <c r="AD49" s="15">
        <v>51</v>
      </c>
      <c r="AE49" s="17">
        <v>1</v>
      </c>
      <c r="AF49" s="72">
        <v>6.2</v>
      </c>
      <c r="AG49" s="71">
        <v>37</v>
      </c>
      <c r="AH49" s="9"/>
    </row>
    <row r="50" spans="1:34">
      <c r="A50" s="12" t="s">
        <v>74</v>
      </c>
      <c r="B50" s="1">
        <v>2012</v>
      </c>
      <c r="C50" s="2">
        <v>23</v>
      </c>
      <c r="D50" s="3" t="s">
        <v>75</v>
      </c>
      <c r="E50" s="3" t="s">
        <v>33</v>
      </c>
      <c r="F50" s="2" t="s">
        <v>34</v>
      </c>
      <c r="G50" s="2">
        <v>16</v>
      </c>
      <c r="H50" s="2">
        <v>0</v>
      </c>
      <c r="I50" s="2">
        <v>0</v>
      </c>
      <c r="J50" s="2">
        <v>0</v>
      </c>
      <c r="K50" s="2">
        <v>8</v>
      </c>
      <c r="L50" s="2">
        <v>8</v>
      </c>
      <c r="M50" s="2">
        <v>8</v>
      </c>
      <c r="N50" s="2">
        <v>8</v>
      </c>
      <c r="O50" s="2">
        <v>13</v>
      </c>
      <c r="P50" s="2">
        <v>10</v>
      </c>
      <c r="Q50" s="2">
        <v>4</v>
      </c>
      <c r="R50" s="2">
        <v>4</v>
      </c>
      <c r="S50" s="2">
        <v>33</v>
      </c>
      <c r="T50" s="2">
        <v>30</v>
      </c>
      <c r="U50" s="2">
        <v>56</v>
      </c>
      <c r="V50" s="2">
        <v>90.9</v>
      </c>
      <c r="W50" s="2">
        <v>42</v>
      </c>
      <c r="X50" s="2">
        <v>42</v>
      </c>
      <c r="Y50" s="2">
        <v>100</v>
      </c>
      <c r="Z50" s="2">
        <v>88</v>
      </c>
      <c r="AA50" s="2">
        <v>5607</v>
      </c>
      <c r="AB50" s="2">
        <v>49</v>
      </c>
      <c r="AC50" s="2">
        <v>55.7</v>
      </c>
      <c r="AD50" s="2">
        <v>64</v>
      </c>
      <c r="AE50" s="2">
        <v>5</v>
      </c>
      <c r="AF50" s="70">
        <v>8.8000000000000007</v>
      </c>
      <c r="AG50" s="71">
        <v>140</v>
      </c>
      <c r="AH50" s="4"/>
    </row>
    <row r="51" spans="1:34">
      <c r="A51" s="12" t="s">
        <v>74</v>
      </c>
      <c r="B51" s="5">
        <v>2013</v>
      </c>
      <c r="C51" s="6">
        <v>24</v>
      </c>
      <c r="D51" s="7" t="s">
        <v>75</v>
      </c>
      <c r="E51" s="7" t="s">
        <v>33</v>
      </c>
      <c r="F51" s="6" t="s">
        <v>34</v>
      </c>
      <c r="G51" s="6">
        <v>16</v>
      </c>
      <c r="H51" s="6">
        <v>0</v>
      </c>
      <c r="I51" s="6">
        <v>0</v>
      </c>
      <c r="J51" s="6">
        <v>0</v>
      </c>
      <c r="K51" s="6">
        <v>9</v>
      </c>
      <c r="L51" s="6">
        <v>9</v>
      </c>
      <c r="M51" s="6">
        <v>14</v>
      </c>
      <c r="N51" s="6">
        <v>13</v>
      </c>
      <c r="O51" s="6">
        <v>11</v>
      </c>
      <c r="P51" s="6">
        <v>10</v>
      </c>
      <c r="Q51" s="6">
        <v>7</v>
      </c>
      <c r="R51" s="6">
        <v>6</v>
      </c>
      <c r="S51" s="22">
        <v>41</v>
      </c>
      <c r="T51" s="22">
        <v>38</v>
      </c>
      <c r="U51" s="6">
        <v>61</v>
      </c>
      <c r="V51" s="6">
        <v>92.7</v>
      </c>
      <c r="W51" s="6">
        <v>26</v>
      </c>
      <c r="X51" s="6">
        <v>26</v>
      </c>
      <c r="Y51" s="6">
        <v>100</v>
      </c>
      <c r="Z51" s="6">
        <v>82</v>
      </c>
      <c r="AA51" s="6">
        <v>5114</v>
      </c>
      <c r="AB51" s="6">
        <v>42</v>
      </c>
      <c r="AC51" s="6">
        <v>51.2</v>
      </c>
      <c r="AD51" s="6">
        <v>62</v>
      </c>
      <c r="AE51" s="6">
        <v>5</v>
      </c>
      <c r="AF51" s="72">
        <v>9.4</v>
      </c>
      <c r="AG51" s="71">
        <v>150</v>
      </c>
      <c r="AH51" s="30" t="s">
        <v>76</v>
      </c>
    </row>
    <row r="52" spans="1:34">
      <c r="A52" s="12" t="s">
        <v>74</v>
      </c>
      <c r="B52" s="5">
        <v>2014</v>
      </c>
      <c r="C52" s="6">
        <v>25</v>
      </c>
      <c r="D52" s="7" t="s">
        <v>75</v>
      </c>
      <c r="E52" s="7" t="s">
        <v>33</v>
      </c>
      <c r="F52" s="6" t="s">
        <v>34</v>
      </c>
      <c r="G52" s="6">
        <v>16</v>
      </c>
      <c r="H52" s="6">
        <v>0</v>
      </c>
      <c r="I52" s="6">
        <v>0</v>
      </c>
      <c r="J52" s="6">
        <v>0</v>
      </c>
      <c r="K52" s="6">
        <v>10</v>
      </c>
      <c r="L52" s="6">
        <v>10</v>
      </c>
      <c r="M52" s="6">
        <v>11</v>
      </c>
      <c r="N52" s="6">
        <v>11</v>
      </c>
      <c r="O52" s="6">
        <v>4</v>
      </c>
      <c r="P52" s="6">
        <v>4</v>
      </c>
      <c r="Q52" s="6">
        <v>9</v>
      </c>
      <c r="R52" s="6">
        <v>4</v>
      </c>
      <c r="S52" s="6">
        <v>34</v>
      </c>
      <c r="T52" s="6">
        <v>29</v>
      </c>
      <c r="U52" s="6">
        <v>55</v>
      </c>
      <c r="V52" s="6">
        <v>85.3</v>
      </c>
      <c r="W52" s="6">
        <v>42</v>
      </c>
      <c r="X52" s="6">
        <v>42</v>
      </c>
      <c r="Y52" s="6">
        <v>100</v>
      </c>
      <c r="Z52" s="6">
        <v>88</v>
      </c>
      <c r="AA52" s="6">
        <v>5704</v>
      </c>
      <c r="AB52" s="6">
        <v>60</v>
      </c>
      <c r="AC52" s="6">
        <v>68.2</v>
      </c>
      <c r="AD52" s="6">
        <v>65</v>
      </c>
      <c r="AE52" s="6">
        <v>4</v>
      </c>
      <c r="AF52" s="72">
        <v>8.4</v>
      </c>
      <c r="AG52" s="71">
        <v>135</v>
      </c>
      <c r="AH52" s="8"/>
    </row>
    <row r="53" spans="1:34">
      <c r="A53" s="12" t="s">
        <v>77</v>
      </c>
      <c r="B53" s="1">
        <v>2020</v>
      </c>
      <c r="C53" s="2">
        <v>23</v>
      </c>
      <c r="D53" s="3" t="s">
        <v>78</v>
      </c>
      <c r="E53" s="3" t="s">
        <v>33</v>
      </c>
      <c r="F53" s="2" t="s">
        <v>34</v>
      </c>
      <c r="G53" s="2">
        <v>16</v>
      </c>
      <c r="H53" s="2">
        <v>0</v>
      </c>
      <c r="I53" s="2">
        <v>1</v>
      </c>
      <c r="J53" s="2">
        <v>1</v>
      </c>
      <c r="K53" s="2">
        <v>9</v>
      </c>
      <c r="L53" s="2">
        <v>9</v>
      </c>
      <c r="M53" s="2">
        <v>9</v>
      </c>
      <c r="N53" s="2">
        <v>6</v>
      </c>
      <c r="O53" s="2">
        <v>9</v>
      </c>
      <c r="P53" s="2">
        <v>8</v>
      </c>
      <c r="Q53" s="2">
        <v>6</v>
      </c>
      <c r="R53" s="2">
        <v>4</v>
      </c>
      <c r="S53" s="2">
        <v>34</v>
      </c>
      <c r="T53" s="2">
        <v>28</v>
      </c>
      <c r="U53" s="2">
        <v>58</v>
      </c>
      <c r="V53" s="2">
        <v>82.4</v>
      </c>
      <c r="W53" s="2">
        <v>59</v>
      </c>
      <c r="X53" s="2">
        <v>57</v>
      </c>
      <c r="Y53" s="2">
        <v>96.6</v>
      </c>
      <c r="Z53" s="2">
        <v>101</v>
      </c>
      <c r="AA53" s="2">
        <v>6469</v>
      </c>
      <c r="AB53" s="2">
        <v>71</v>
      </c>
      <c r="AC53" s="2">
        <v>70.3</v>
      </c>
      <c r="AD53" s="2">
        <v>64</v>
      </c>
      <c r="AE53" s="2">
        <v>3</v>
      </c>
      <c r="AF53" s="70">
        <v>9.3000000000000007</v>
      </c>
      <c r="AG53" s="71">
        <v>149</v>
      </c>
      <c r="AH53" s="4"/>
    </row>
    <row r="54" spans="1:34">
      <c r="A54" s="12" t="s">
        <v>77</v>
      </c>
      <c r="B54" s="5">
        <v>2021</v>
      </c>
      <c r="C54" s="6">
        <v>24</v>
      </c>
      <c r="D54" s="7" t="s">
        <v>78</v>
      </c>
      <c r="E54" s="7" t="s">
        <v>33</v>
      </c>
      <c r="F54" s="6" t="s">
        <v>34</v>
      </c>
      <c r="G54" s="6">
        <v>17</v>
      </c>
      <c r="H54" s="6">
        <v>0</v>
      </c>
      <c r="I54" s="6">
        <v>0</v>
      </c>
      <c r="J54" s="6">
        <v>0</v>
      </c>
      <c r="K54" s="6">
        <v>15</v>
      </c>
      <c r="L54" s="6">
        <v>15</v>
      </c>
      <c r="M54" s="6">
        <v>8</v>
      </c>
      <c r="N54" s="6">
        <v>7</v>
      </c>
      <c r="O54" s="6">
        <v>5</v>
      </c>
      <c r="P54" s="6">
        <v>4</v>
      </c>
      <c r="Q54" s="6">
        <v>4</v>
      </c>
      <c r="R54" s="6">
        <v>2</v>
      </c>
      <c r="S54" s="6">
        <v>32</v>
      </c>
      <c r="T54" s="6">
        <v>28</v>
      </c>
      <c r="U54" s="6">
        <v>57</v>
      </c>
      <c r="V54" s="6">
        <v>87.5</v>
      </c>
      <c r="W54" s="6">
        <v>51</v>
      </c>
      <c r="X54" s="6">
        <v>51</v>
      </c>
      <c r="Y54" s="6">
        <v>100</v>
      </c>
      <c r="Z54" s="6">
        <v>99</v>
      </c>
      <c r="AA54" s="6">
        <v>6213</v>
      </c>
      <c r="AB54" s="6">
        <v>56</v>
      </c>
      <c r="AC54" s="6">
        <v>56.6</v>
      </c>
      <c r="AD54" s="6">
        <v>63</v>
      </c>
      <c r="AE54" s="6">
        <v>3</v>
      </c>
      <c r="AF54" s="70">
        <v>8.1999999999999993</v>
      </c>
      <c r="AG54" s="71">
        <v>139</v>
      </c>
      <c r="AH54" s="8"/>
    </row>
    <row r="55" spans="1:34">
      <c r="A55" s="12" t="s">
        <v>77</v>
      </c>
      <c r="B55" s="5">
        <v>2022</v>
      </c>
      <c r="C55" s="6">
        <v>25</v>
      </c>
      <c r="D55" s="7" t="s">
        <v>78</v>
      </c>
      <c r="E55" s="7" t="s">
        <v>33</v>
      </c>
      <c r="F55" s="6" t="s">
        <v>34</v>
      </c>
      <c r="G55" s="6">
        <v>16</v>
      </c>
      <c r="H55" s="6">
        <v>0</v>
      </c>
      <c r="I55" s="6">
        <v>0</v>
      </c>
      <c r="J55" s="6">
        <v>0</v>
      </c>
      <c r="K55" s="6">
        <v>4</v>
      </c>
      <c r="L55" s="6">
        <v>4</v>
      </c>
      <c r="M55" s="6">
        <v>13</v>
      </c>
      <c r="N55" s="6">
        <v>11</v>
      </c>
      <c r="O55" s="6">
        <v>11</v>
      </c>
      <c r="P55" s="6">
        <v>10</v>
      </c>
      <c r="Q55" s="6">
        <v>3</v>
      </c>
      <c r="R55" s="6">
        <v>2</v>
      </c>
      <c r="S55" s="6">
        <v>31</v>
      </c>
      <c r="T55" s="6">
        <v>27</v>
      </c>
      <c r="U55" s="6">
        <v>56</v>
      </c>
      <c r="V55" s="6">
        <v>87.1</v>
      </c>
      <c r="W55" s="6">
        <v>50</v>
      </c>
      <c r="X55" s="6">
        <v>48</v>
      </c>
      <c r="Y55" s="6">
        <v>96</v>
      </c>
      <c r="Z55" s="6">
        <v>92</v>
      </c>
      <c r="AA55" s="6">
        <v>5759</v>
      </c>
      <c r="AB55" s="6">
        <v>43</v>
      </c>
      <c r="AC55" s="6">
        <v>46.7</v>
      </c>
      <c r="AD55" s="6">
        <v>63</v>
      </c>
      <c r="AE55" s="6">
        <v>3</v>
      </c>
      <c r="AF55" s="72">
        <v>8.3000000000000007</v>
      </c>
      <c r="AG55" s="71">
        <v>133</v>
      </c>
      <c r="AH55" s="9"/>
    </row>
    <row r="56" spans="1:34">
      <c r="A56" s="12" t="s">
        <v>79</v>
      </c>
      <c r="B56" s="18">
        <v>2024</v>
      </c>
      <c r="C56" s="19">
        <v>25</v>
      </c>
      <c r="D56" s="20" t="s">
        <v>73</v>
      </c>
      <c r="E56" s="20" t="s">
        <v>33</v>
      </c>
      <c r="F56" s="19" t="s">
        <v>34</v>
      </c>
      <c r="G56" s="19">
        <v>17</v>
      </c>
      <c r="H56" s="19">
        <v>0</v>
      </c>
      <c r="I56" s="19">
        <v>0</v>
      </c>
      <c r="J56" s="19">
        <v>0</v>
      </c>
      <c r="K56" s="19">
        <v>3</v>
      </c>
      <c r="L56" s="19">
        <v>3</v>
      </c>
      <c r="M56" s="19">
        <v>10</v>
      </c>
      <c r="N56" s="19">
        <v>10</v>
      </c>
      <c r="O56" s="19">
        <v>8</v>
      </c>
      <c r="P56" s="19">
        <v>7</v>
      </c>
      <c r="Q56" s="19">
        <v>8</v>
      </c>
      <c r="R56" s="19">
        <v>6</v>
      </c>
      <c r="S56" s="19">
        <v>29</v>
      </c>
      <c r="T56" s="19">
        <v>26</v>
      </c>
      <c r="U56" s="19">
        <v>58</v>
      </c>
      <c r="V56" s="19">
        <v>89.7</v>
      </c>
      <c r="W56" s="31">
        <v>67</v>
      </c>
      <c r="X56" s="31">
        <v>64</v>
      </c>
      <c r="Y56" s="19">
        <v>95.5</v>
      </c>
      <c r="Z56" s="19">
        <v>110</v>
      </c>
      <c r="AA56" s="19">
        <v>7053</v>
      </c>
      <c r="AB56" s="19">
        <v>85</v>
      </c>
      <c r="AC56" s="19">
        <v>77.3</v>
      </c>
      <c r="AD56" s="19">
        <v>64</v>
      </c>
      <c r="AE56" s="21">
        <v>4</v>
      </c>
      <c r="AF56" s="72">
        <v>9.1</v>
      </c>
      <c r="AG56" s="71">
        <v>154</v>
      </c>
    </row>
    <row r="57" spans="1:34">
      <c r="A57" s="12" t="s">
        <v>80</v>
      </c>
      <c r="B57" s="18">
        <v>2024</v>
      </c>
      <c r="C57" s="19">
        <v>21</v>
      </c>
      <c r="D57" s="20" t="s">
        <v>69</v>
      </c>
      <c r="E57" s="20" t="s">
        <v>33</v>
      </c>
      <c r="F57" s="19" t="s">
        <v>34</v>
      </c>
      <c r="G57" s="19">
        <v>17</v>
      </c>
      <c r="H57" s="19">
        <v>0</v>
      </c>
      <c r="I57" s="19">
        <v>0</v>
      </c>
      <c r="J57" s="19">
        <v>0</v>
      </c>
      <c r="K57" s="19">
        <v>8</v>
      </c>
      <c r="L57" s="19">
        <v>8</v>
      </c>
      <c r="M57" s="19">
        <v>6</v>
      </c>
      <c r="N57" s="19">
        <v>6</v>
      </c>
      <c r="O57" s="19">
        <v>9</v>
      </c>
      <c r="P57" s="19">
        <v>8</v>
      </c>
      <c r="Q57" s="19">
        <v>6</v>
      </c>
      <c r="R57" s="19">
        <v>5</v>
      </c>
      <c r="S57" s="19">
        <v>29</v>
      </c>
      <c r="T57" s="19">
        <v>27</v>
      </c>
      <c r="U57" s="19">
        <v>59</v>
      </c>
      <c r="V57" s="19">
        <v>93.1</v>
      </c>
      <c r="W57" s="19">
        <v>27</v>
      </c>
      <c r="X57" s="19">
        <v>27</v>
      </c>
      <c r="Y57" s="19">
        <v>100</v>
      </c>
      <c r="Z57" s="19">
        <v>76</v>
      </c>
      <c r="AA57" s="19">
        <v>4860</v>
      </c>
      <c r="AB57" s="19">
        <v>65</v>
      </c>
      <c r="AC57" s="19">
        <v>85.5</v>
      </c>
      <c r="AD57" s="19">
        <v>64</v>
      </c>
      <c r="AE57" s="21">
        <v>5</v>
      </c>
      <c r="AF57" s="72">
        <v>6.9</v>
      </c>
      <c r="AG57" s="71">
        <v>118</v>
      </c>
    </row>
    <row r="58" spans="1:34">
      <c r="A58" s="12" t="s">
        <v>81</v>
      </c>
      <c r="B58" s="1">
        <v>2015</v>
      </c>
      <c r="C58" s="2">
        <v>25</v>
      </c>
      <c r="D58" s="3" t="s">
        <v>82</v>
      </c>
      <c r="E58" s="3" t="s">
        <v>33</v>
      </c>
      <c r="F58" s="2" t="s">
        <v>34</v>
      </c>
      <c r="G58" s="2">
        <v>15</v>
      </c>
      <c r="H58" s="2">
        <v>0</v>
      </c>
      <c r="I58" s="2">
        <v>0</v>
      </c>
      <c r="J58" s="2">
        <v>0</v>
      </c>
      <c r="K58" s="2">
        <v>7</v>
      </c>
      <c r="L58" s="2">
        <v>7</v>
      </c>
      <c r="M58" s="2">
        <v>9</v>
      </c>
      <c r="N58" s="2">
        <v>9</v>
      </c>
      <c r="O58" s="2">
        <v>8</v>
      </c>
      <c r="P58" s="2">
        <v>7</v>
      </c>
      <c r="Q58" s="2">
        <v>4</v>
      </c>
      <c r="R58" s="2">
        <v>2</v>
      </c>
      <c r="S58" s="2">
        <v>28</v>
      </c>
      <c r="T58" s="2">
        <v>25</v>
      </c>
      <c r="U58" s="2">
        <v>54</v>
      </c>
      <c r="V58" s="2">
        <v>89.3</v>
      </c>
      <c r="W58" s="2">
        <v>40</v>
      </c>
      <c r="X58" s="2">
        <v>39</v>
      </c>
      <c r="Y58" s="2">
        <v>97.5</v>
      </c>
      <c r="Z58" s="2">
        <v>80</v>
      </c>
      <c r="AA58" s="2">
        <v>4967</v>
      </c>
      <c r="AB58" s="2">
        <v>52</v>
      </c>
      <c r="AC58" s="2">
        <v>65</v>
      </c>
      <c r="AD58" s="2">
        <v>62</v>
      </c>
      <c r="AE58" s="2">
        <v>4</v>
      </c>
      <c r="AF58" s="72">
        <v>7.9</v>
      </c>
      <c r="AG58" s="71">
        <v>118</v>
      </c>
      <c r="AH58" s="4"/>
    </row>
    <row r="59" spans="1:34">
      <c r="A59" s="12" t="s">
        <v>81</v>
      </c>
      <c r="B59" s="5">
        <v>2016</v>
      </c>
      <c r="C59" s="6">
        <v>26</v>
      </c>
      <c r="D59" s="7" t="s">
        <v>82</v>
      </c>
      <c r="E59" s="7" t="s">
        <v>33</v>
      </c>
      <c r="F59" s="6" t="s">
        <v>34</v>
      </c>
      <c r="G59" s="6">
        <v>16</v>
      </c>
      <c r="H59" s="6">
        <v>0</v>
      </c>
      <c r="I59" s="6">
        <v>0</v>
      </c>
      <c r="J59" s="6">
        <v>0</v>
      </c>
      <c r="K59" s="6">
        <v>12</v>
      </c>
      <c r="L59" s="6">
        <v>12</v>
      </c>
      <c r="M59" s="6">
        <v>14</v>
      </c>
      <c r="N59" s="6">
        <v>12</v>
      </c>
      <c r="O59" s="6">
        <v>9</v>
      </c>
      <c r="P59" s="6">
        <v>7</v>
      </c>
      <c r="Q59" s="6">
        <v>7</v>
      </c>
      <c r="R59" s="6">
        <v>3</v>
      </c>
      <c r="S59" s="22">
        <v>42</v>
      </c>
      <c r="T59" s="6">
        <v>34</v>
      </c>
      <c r="U59" s="6">
        <v>53</v>
      </c>
      <c r="V59" s="6">
        <v>81</v>
      </c>
      <c r="W59" s="6">
        <v>39</v>
      </c>
      <c r="X59" s="6">
        <v>36</v>
      </c>
      <c r="Y59" s="6">
        <v>92.3</v>
      </c>
      <c r="Z59" s="6">
        <v>92</v>
      </c>
      <c r="AA59" s="6">
        <v>5788</v>
      </c>
      <c r="AB59" s="6">
        <v>65</v>
      </c>
      <c r="AC59" s="6">
        <v>70.7</v>
      </c>
      <c r="AD59" s="6">
        <v>63</v>
      </c>
      <c r="AE59" s="6">
        <v>2</v>
      </c>
      <c r="AF59" s="72">
        <v>9</v>
      </c>
      <c r="AG59" s="71">
        <v>144</v>
      </c>
      <c r="AH59" s="8"/>
    </row>
    <row r="60" spans="1:34">
      <c r="A60" s="12" t="s">
        <v>81</v>
      </c>
      <c r="B60" s="5">
        <v>2017</v>
      </c>
      <c r="C60" s="6">
        <v>27</v>
      </c>
      <c r="D60" s="7" t="s">
        <v>82</v>
      </c>
      <c r="E60" s="7" t="s">
        <v>33</v>
      </c>
      <c r="F60" s="6" t="s">
        <v>34</v>
      </c>
      <c r="G60" s="6">
        <v>8</v>
      </c>
      <c r="H60" s="6">
        <v>0</v>
      </c>
      <c r="I60" s="6">
        <v>1</v>
      </c>
      <c r="J60" s="6">
        <v>1</v>
      </c>
      <c r="K60" s="6">
        <v>7</v>
      </c>
      <c r="L60" s="6">
        <v>7</v>
      </c>
      <c r="M60" s="6">
        <v>2</v>
      </c>
      <c r="N60" s="6">
        <v>2</v>
      </c>
      <c r="O60" s="6">
        <v>5</v>
      </c>
      <c r="P60" s="6">
        <v>4</v>
      </c>
      <c r="Q60" s="6">
        <v>2</v>
      </c>
      <c r="R60" s="6">
        <v>0</v>
      </c>
      <c r="S60" s="6">
        <v>17</v>
      </c>
      <c r="T60" s="6">
        <v>14</v>
      </c>
      <c r="U60" s="6">
        <v>49</v>
      </c>
      <c r="V60" s="6">
        <v>82.4</v>
      </c>
      <c r="W60" s="6">
        <v>19</v>
      </c>
      <c r="X60" s="6">
        <v>18</v>
      </c>
      <c r="Y60" s="6">
        <v>94.7</v>
      </c>
      <c r="Z60" s="6">
        <v>40</v>
      </c>
      <c r="AA60" s="6">
        <v>2574</v>
      </c>
      <c r="AB60" s="6">
        <v>29</v>
      </c>
      <c r="AC60" s="6">
        <v>72.5</v>
      </c>
      <c r="AD60" s="6">
        <v>64</v>
      </c>
      <c r="AE60" s="6">
        <v>1</v>
      </c>
      <c r="AF60" s="70">
        <v>7.5</v>
      </c>
      <c r="AG60" s="71">
        <v>60</v>
      </c>
      <c r="AH60" s="9"/>
    </row>
    <row r="61" spans="1:34">
      <c r="A61" s="12" t="s">
        <v>83</v>
      </c>
      <c r="B61" s="14">
        <v>2019</v>
      </c>
      <c r="C61" s="15">
        <v>24</v>
      </c>
      <c r="D61" s="16" t="s">
        <v>84</v>
      </c>
      <c r="E61" s="16" t="s">
        <v>33</v>
      </c>
      <c r="F61" s="15" t="s">
        <v>34</v>
      </c>
      <c r="G61" s="15">
        <v>16</v>
      </c>
      <c r="H61" s="15">
        <v>0</v>
      </c>
      <c r="I61" s="15">
        <v>1</v>
      </c>
      <c r="J61" s="15">
        <v>1</v>
      </c>
      <c r="K61" s="15">
        <v>8</v>
      </c>
      <c r="L61" s="15">
        <v>8</v>
      </c>
      <c r="M61" s="15">
        <v>10</v>
      </c>
      <c r="N61" s="15">
        <v>9</v>
      </c>
      <c r="O61" s="15">
        <v>7</v>
      </c>
      <c r="P61" s="15">
        <v>3</v>
      </c>
      <c r="Q61" s="15">
        <v>2</v>
      </c>
      <c r="R61" s="15">
        <v>2</v>
      </c>
      <c r="S61" s="15">
        <v>28</v>
      </c>
      <c r="T61" s="15">
        <v>23</v>
      </c>
      <c r="U61" s="15">
        <v>53</v>
      </c>
      <c r="V61" s="15">
        <v>82.1</v>
      </c>
      <c r="W61" s="15">
        <v>29</v>
      </c>
      <c r="X61" s="15">
        <v>27</v>
      </c>
      <c r="Y61" s="15">
        <v>93.1</v>
      </c>
      <c r="Z61" s="15">
        <v>52</v>
      </c>
      <c r="AA61" s="15">
        <v>3141</v>
      </c>
      <c r="AB61" s="15">
        <v>26</v>
      </c>
      <c r="AC61" s="15">
        <v>50</v>
      </c>
      <c r="AD61" s="15">
        <v>60</v>
      </c>
      <c r="AE61" s="17">
        <v>2</v>
      </c>
      <c r="AF61" s="72">
        <v>6.2</v>
      </c>
      <c r="AG61" s="71">
        <v>100</v>
      </c>
    </row>
    <row r="62" spans="1:34">
      <c r="A62" s="12" t="s">
        <v>83</v>
      </c>
      <c r="B62" s="1">
        <v>2021</v>
      </c>
      <c r="C62" s="2">
        <v>26</v>
      </c>
      <c r="D62" s="3" t="s">
        <v>85</v>
      </c>
      <c r="E62" s="3" t="s">
        <v>33</v>
      </c>
      <c r="F62" s="2" t="s">
        <v>34</v>
      </c>
      <c r="G62" s="2">
        <v>5</v>
      </c>
      <c r="H62" s="2">
        <v>0</v>
      </c>
      <c r="I62" s="2">
        <v>0</v>
      </c>
      <c r="J62" s="2">
        <v>0</v>
      </c>
      <c r="K62" s="2">
        <v>2</v>
      </c>
      <c r="L62" s="2">
        <v>2</v>
      </c>
      <c r="M62" s="2">
        <v>2</v>
      </c>
      <c r="N62" s="2">
        <v>2</v>
      </c>
      <c r="O62" s="2">
        <v>3</v>
      </c>
      <c r="P62" s="2">
        <v>3</v>
      </c>
      <c r="Q62" s="2">
        <v>1</v>
      </c>
      <c r="R62" s="2">
        <v>1</v>
      </c>
      <c r="S62" s="2">
        <v>8</v>
      </c>
      <c r="T62" s="2">
        <v>8</v>
      </c>
      <c r="U62" s="2">
        <v>51</v>
      </c>
      <c r="V62" s="2">
        <v>100</v>
      </c>
      <c r="W62" s="2">
        <v>10</v>
      </c>
      <c r="X62" s="2">
        <v>9</v>
      </c>
      <c r="Y62" s="2">
        <v>90</v>
      </c>
      <c r="Z62" s="2">
        <v>0</v>
      </c>
      <c r="AA62" s="2">
        <v>0</v>
      </c>
      <c r="AB62" s="2">
        <v>0</v>
      </c>
      <c r="AC62" s="2"/>
      <c r="AD62" s="2"/>
      <c r="AE62" s="2">
        <v>2</v>
      </c>
      <c r="AF62" s="70">
        <v>7</v>
      </c>
      <c r="AG62" s="71">
        <v>35</v>
      </c>
      <c r="AH62" s="4"/>
    </row>
    <row r="63" spans="1:34">
      <c r="A63" s="12" t="s">
        <v>83</v>
      </c>
      <c r="B63" s="5">
        <v>2022</v>
      </c>
      <c r="C63" s="6">
        <v>27</v>
      </c>
      <c r="D63" s="7" t="s">
        <v>60</v>
      </c>
      <c r="E63" s="7" t="s">
        <v>33</v>
      </c>
      <c r="F63" s="6" t="s">
        <v>34</v>
      </c>
      <c r="G63" s="6">
        <v>17</v>
      </c>
      <c r="H63" s="6">
        <v>0</v>
      </c>
      <c r="I63" s="6">
        <v>0</v>
      </c>
      <c r="J63" s="6">
        <v>0</v>
      </c>
      <c r="K63" s="6">
        <v>2</v>
      </c>
      <c r="L63" s="6">
        <v>2</v>
      </c>
      <c r="M63" s="6">
        <v>17</v>
      </c>
      <c r="N63" s="6">
        <v>16</v>
      </c>
      <c r="O63" s="6">
        <v>14</v>
      </c>
      <c r="P63" s="6">
        <v>13</v>
      </c>
      <c r="Q63" s="6">
        <v>2</v>
      </c>
      <c r="R63" s="6">
        <v>2</v>
      </c>
      <c r="S63" s="6">
        <v>35</v>
      </c>
      <c r="T63" s="6">
        <v>33</v>
      </c>
      <c r="U63" s="6">
        <v>54</v>
      </c>
      <c r="V63" s="6">
        <v>94.3</v>
      </c>
      <c r="W63" s="6">
        <v>32</v>
      </c>
      <c r="X63" s="6">
        <v>30</v>
      </c>
      <c r="Y63" s="6">
        <v>93.8</v>
      </c>
      <c r="Z63" s="6">
        <v>83</v>
      </c>
      <c r="AA63" s="6">
        <v>5146</v>
      </c>
      <c r="AB63" s="6">
        <v>46</v>
      </c>
      <c r="AC63" s="6">
        <v>55.4</v>
      </c>
      <c r="AD63" s="6">
        <v>62</v>
      </c>
      <c r="AE63" s="6">
        <v>5</v>
      </c>
      <c r="AF63" s="70">
        <v>7.8</v>
      </c>
      <c r="AG63" s="71">
        <v>133</v>
      </c>
      <c r="AH63" s="9"/>
    </row>
    <row r="64" spans="1:34">
      <c r="A64" s="12" t="s">
        <v>86</v>
      </c>
      <c r="B64" s="1">
        <v>2017</v>
      </c>
      <c r="C64" s="2">
        <v>22</v>
      </c>
      <c r="D64" s="3" t="s">
        <v>87</v>
      </c>
      <c r="E64" s="3" t="s">
        <v>33</v>
      </c>
      <c r="F64" s="2" t="s">
        <v>34</v>
      </c>
      <c r="G64" s="2">
        <v>13</v>
      </c>
      <c r="H64" s="2">
        <v>0</v>
      </c>
      <c r="I64" s="2">
        <v>0</v>
      </c>
      <c r="J64" s="2">
        <v>0</v>
      </c>
      <c r="K64" s="2">
        <v>8</v>
      </c>
      <c r="L64" s="2">
        <v>8</v>
      </c>
      <c r="M64" s="2">
        <v>17</v>
      </c>
      <c r="N64" s="2">
        <v>16</v>
      </c>
      <c r="O64" s="2">
        <v>12</v>
      </c>
      <c r="P64" s="2">
        <v>10</v>
      </c>
      <c r="Q64" s="2">
        <v>5</v>
      </c>
      <c r="R64" s="2">
        <v>4</v>
      </c>
      <c r="S64" s="13">
        <v>42</v>
      </c>
      <c r="T64" s="2">
        <v>38</v>
      </c>
      <c r="U64" s="2">
        <v>53</v>
      </c>
      <c r="V64" s="2">
        <v>90.5</v>
      </c>
      <c r="W64" s="2">
        <v>28</v>
      </c>
      <c r="X64" s="2">
        <v>28</v>
      </c>
      <c r="Y64" s="2">
        <v>100</v>
      </c>
      <c r="Z64" s="2">
        <v>78</v>
      </c>
      <c r="AA64" s="2">
        <v>5006</v>
      </c>
      <c r="AB64" s="2">
        <v>61</v>
      </c>
      <c r="AC64" s="2">
        <v>78.2</v>
      </c>
      <c r="AD64" s="2">
        <v>64</v>
      </c>
      <c r="AE64" s="2">
        <v>5</v>
      </c>
      <c r="AF64" s="70">
        <v>11.5</v>
      </c>
      <c r="AG64" s="71">
        <v>150</v>
      </c>
      <c r="AH64" s="4"/>
    </row>
    <row r="65" spans="1:34">
      <c r="A65" s="12" t="s">
        <v>86</v>
      </c>
      <c r="B65" s="5">
        <v>2018</v>
      </c>
      <c r="C65" s="6">
        <v>23</v>
      </c>
      <c r="D65" s="7" t="s">
        <v>87</v>
      </c>
      <c r="E65" s="7" t="s">
        <v>33</v>
      </c>
      <c r="F65" s="6" t="s">
        <v>34</v>
      </c>
      <c r="G65" s="6">
        <v>16</v>
      </c>
      <c r="H65" s="6">
        <v>0</v>
      </c>
      <c r="I65" s="6">
        <v>0</v>
      </c>
      <c r="J65" s="6">
        <v>0</v>
      </c>
      <c r="K65" s="6">
        <v>9</v>
      </c>
      <c r="L65" s="6">
        <v>9</v>
      </c>
      <c r="M65" s="6">
        <v>7</v>
      </c>
      <c r="N65" s="6">
        <v>7</v>
      </c>
      <c r="O65" s="6">
        <v>7</v>
      </c>
      <c r="P65" s="6">
        <v>6</v>
      </c>
      <c r="Q65" s="6">
        <v>4</v>
      </c>
      <c r="R65" s="6">
        <v>2</v>
      </c>
      <c r="S65" s="6">
        <v>27</v>
      </c>
      <c r="T65" s="6">
        <v>24</v>
      </c>
      <c r="U65" s="6">
        <v>54</v>
      </c>
      <c r="V65" s="6">
        <v>88.9</v>
      </c>
      <c r="W65" s="22">
        <v>69</v>
      </c>
      <c r="X65" s="22">
        <v>65</v>
      </c>
      <c r="Y65" s="6">
        <v>94.2</v>
      </c>
      <c r="Z65" s="6">
        <v>110</v>
      </c>
      <c r="AA65" s="6">
        <v>7000</v>
      </c>
      <c r="AB65" s="6">
        <v>72</v>
      </c>
      <c r="AC65" s="6">
        <v>65.5</v>
      </c>
      <c r="AD65" s="6">
        <v>64</v>
      </c>
      <c r="AE65" s="6">
        <v>4</v>
      </c>
      <c r="AF65" s="70">
        <v>8.8000000000000007</v>
      </c>
      <c r="AG65" s="71">
        <v>141</v>
      </c>
      <c r="AH65" s="8"/>
    </row>
    <row r="66" spans="1:34">
      <c r="A66" s="12" t="s">
        <v>86</v>
      </c>
      <c r="B66" s="5">
        <v>2019</v>
      </c>
      <c r="C66" s="6">
        <v>24</v>
      </c>
      <c r="D66" s="7" t="s">
        <v>87</v>
      </c>
      <c r="E66" s="7" t="s">
        <v>33</v>
      </c>
      <c r="F66" s="6" t="s">
        <v>34</v>
      </c>
      <c r="G66" s="6">
        <v>16</v>
      </c>
      <c r="H66" s="6">
        <v>0</v>
      </c>
      <c r="I66" s="6">
        <v>0</v>
      </c>
      <c r="J66" s="6">
        <v>0</v>
      </c>
      <c r="K66" s="6">
        <v>9</v>
      </c>
      <c r="L66" s="6">
        <v>9</v>
      </c>
      <c r="M66" s="6">
        <v>9</v>
      </c>
      <c r="N66" s="6">
        <v>8</v>
      </c>
      <c r="O66" s="6">
        <v>14</v>
      </c>
      <c r="P66" s="6">
        <v>14</v>
      </c>
      <c r="Q66" s="6">
        <v>6</v>
      </c>
      <c r="R66" s="6">
        <v>3</v>
      </c>
      <c r="S66" s="22">
        <v>38</v>
      </c>
      <c r="T66" s="22">
        <v>34</v>
      </c>
      <c r="U66" s="6">
        <v>56</v>
      </c>
      <c r="V66" s="6">
        <v>89.5</v>
      </c>
      <c r="W66" s="6">
        <v>48</v>
      </c>
      <c r="X66" s="6">
        <v>45</v>
      </c>
      <c r="Y66" s="6">
        <v>93.8</v>
      </c>
      <c r="Z66" s="6">
        <v>98</v>
      </c>
      <c r="AA66" s="6">
        <v>6157</v>
      </c>
      <c r="AB66" s="6">
        <v>60</v>
      </c>
      <c r="AC66" s="6">
        <v>61.2</v>
      </c>
      <c r="AD66" s="6">
        <v>63</v>
      </c>
      <c r="AE66" s="6">
        <v>5</v>
      </c>
      <c r="AF66" s="72">
        <v>9.6</v>
      </c>
      <c r="AG66" s="71">
        <v>153</v>
      </c>
      <c r="AH66" s="9"/>
    </row>
    <row r="67" spans="1:34">
      <c r="A67" s="12" t="s">
        <v>88</v>
      </c>
      <c r="B67" s="1">
        <v>2014</v>
      </c>
      <c r="C67" s="2">
        <v>23</v>
      </c>
      <c r="D67" s="3" t="s">
        <v>87</v>
      </c>
      <c r="E67" s="3" t="s">
        <v>33</v>
      </c>
      <c r="F67" s="2" t="s">
        <v>34</v>
      </c>
      <c r="G67" s="2">
        <v>16</v>
      </c>
      <c r="H67" s="2">
        <v>0</v>
      </c>
      <c r="I67" s="2">
        <v>1</v>
      </c>
      <c r="J67" s="2">
        <v>1</v>
      </c>
      <c r="K67" s="2">
        <v>10</v>
      </c>
      <c r="L67" s="2">
        <v>10</v>
      </c>
      <c r="M67" s="2">
        <v>6</v>
      </c>
      <c r="N67" s="2">
        <v>5</v>
      </c>
      <c r="O67" s="2">
        <v>11</v>
      </c>
      <c r="P67" s="2">
        <v>8</v>
      </c>
      <c r="Q67" s="2">
        <v>2</v>
      </c>
      <c r="R67" s="2">
        <v>1</v>
      </c>
      <c r="S67" s="2">
        <v>30</v>
      </c>
      <c r="T67" s="2">
        <v>25</v>
      </c>
      <c r="U67" s="2">
        <v>53</v>
      </c>
      <c r="V67" s="2">
        <v>83.3</v>
      </c>
      <c r="W67" s="2">
        <v>38</v>
      </c>
      <c r="X67" s="2">
        <v>38</v>
      </c>
      <c r="Y67" s="2">
        <v>100</v>
      </c>
      <c r="Z67" s="2">
        <v>80</v>
      </c>
      <c r="AA67" s="2">
        <v>5085</v>
      </c>
      <c r="AB67" s="2">
        <v>26</v>
      </c>
      <c r="AC67" s="2">
        <v>32.5</v>
      </c>
      <c r="AD67" s="2">
        <v>64</v>
      </c>
      <c r="AE67" s="2">
        <v>3</v>
      </c>
      <c r="AF67" s="72">
        <v>7.2</v>
      </c>
      <c r="AG67" s="71">
        <v>115</v>
      </c>
      <c r="AH67" s="4"/>
    </row>
    <row r="68" spans="1:34">
      <c r="A68" s="12" t="s">
        <v>88</v>
      </c>
      <c r="B68" s="5">
        <v>2015</v>
      </c>
      <c r="C68" s="6">
        <v>24</v>
      </c>
      <c r="D68" s="7" t="s">
        <v>87</v>
      </c>
      <c r="E68" s="7" t="s">
        <v>33</v>
      </c>
      <c r="F68" s="6" t="s">
        <v>34</v>
      </c>
      <c r="G68" s="6">
        <v>16</v>
      </c>
      <c r="H68" s="6">
        <v>0</v>
      </c>
      <c r="I68" s="6">
        <v>0</v>
      </c>
      <c r="J68" s="6">
        <v>0</v>
      </c>
      <c r="K68" s="6">
        <v>8</v>
      </c>
      <c r="L68" s="6">
        <v>7</v>
      </c>
      <c r="M68" s="6">
        <v>10</v>
      </c>
      <c r="N68" s="6">
        <v>10</v>
      </c>
      <c r="O68" s="6">
        <v>11</v>
      </c>
      <c r="P68" s="6">
        <v>9</v>
      </c>
      <c r="Q68" s="6">
        <v>8</v>
      </c>
      <c r="R68" s="6">
        <v>4</v>
      </c>
      <c r="S68" s="6">
        <v>37</v>
      </c>
      <c r="T68" s="6">
        <v>30</v>
      </c>
      <c r="U68" s="6">
        <v>53</v>
      </c>
      <c r="V68" s="6">
        <v>81.099999999999994</v>
      </c>
      <c r="W68" s="6">
        <v>41</v>
      </c>
      <c r="X68" s="6">
        <v>39</v>
      </c>
      <c r="Y68" s="6">
        <v>95.1</v>
      </c>
      <c r="Z68" s="6">
        <v>90</v>
      </c>
      <c r="AA68" s="6">
        <v>5721</v>
      </c>
      <c r="AB68" s="6">
        <v>40</v>
      </c>
      <c r="AC68" s="6">
        <v>44.4</v>
      </c>
      <c r="AD68" s="6">
        <v>64</v>
      </c>
      <c r="AE68" s="6">
        <v>3</v>
      </c>
      <c r="AF68" s="72">
        <v>8.6</v>
      </c>
      <c r="AG68" s="71">
        <v>137.1</v>
      </c>
      <c r="AH68" s="8"/>
    </row>
    <row r="69" spans="1:34">
      <c r="A69" s="12" t="s">
        <v>88</v>
      </c>
      <c r="B69" s="5">
        <v>2016</v>
      </c>
      <c r="C69" s="6">
        <v>25</v>
      </c>
      <c r="D69" s="7" t="s">
        <v>87</v>
      </c>
      <c r="E69" s="7" t="s">
        <v>33</v>
      </c>
      <c r="F69" s="6" t="s">
        <v>34</v>
      </c>
      <c r="G69" s="6">
        <v>16</v>
      </c>
      <c r="H69" s="6">
        <v>0</v>
      </c>
      <c r="I69" s="6">
        <v>0</v>
      </c>
      <c r="J69" s="6">
        <v>0</v>
      </c>
      <c r="K69" s="6">
        <v>9</v>
      </c>
      <c r="L69" s="6">
        <v>8</v>
      </c>
      <c r="M69" s="6">
        <v>17</v>
      </c>
      <c r="N69" s="6">
        <v>15</v>
      </c>
      <c r="O69" s="6">
        <v>7</v>
      </c>
      <c r="P69" s="6">
        <v>6</v>
      </c>
      <c r="Q69" s="6">
        <v>2</v>
      </c>
      <c r="R69" s="6">
        <v>2</v>
      </c>
      <c r="S69" s="6">
        <v>35</v>
      </c>
      <c r="T69" s="6">
        <v>31</v>
      </c>
      <c r="U69" s="6">
        <v>53</v>
      </c>
      <c r="V69" s="6">
        <v>88.6</v>
      </c>
      <c r="W69" s="6">
        <v>39</v>
      </c>
      <c r="X69" s="6">
        <v>36</v>
      </c>
      <c r="Y69" s="6">
        <v>92.3</v>
      </c>
      <c r="Z69" s="6">
        <v>86</v>
      </c>
      <c r="AA69" s="6">
        <v>5355</v>
      </c>
      <c r="AB69" s="6">
        <v>48</v>
      </c>
      <c r="AC69" s="6">
        <v>55.8</v>
      </c>
      <c r="AD69" s="6">
        <v>62</v>
      </c>
      <c r="AE69" s="6">
        <v>3</v>
      </c>
      <c r="AF69" s="72">
        <v>8.3000000000000007</v>
      </c>
      <c r="AG69" s="71">
        <v>133</v>
      </c>
      <c r="AH69" s="9"/>
    </row>
    <row r="70" spans="1:34">
      <c r="A70" s="12" t="s">
        <v>89</v>
      </c>
      <c r="B70" s="32">
        <v>2007</v>
      </c>
      <c r="C70" s="33">
        <v>23</v>
      </c>
      <c r="D70" s="34" t="s">
        <v>90</v>
      </c>
      <c r="E70" s="34" t="s">
        <v>33</v>
      </c>
      <c r="F70" s="33" t="s">
        <v>34</v>
      </c>
      <c r="G70" s="33">
        <v>16</v>
      </c>
      <c r="H70" s="33">
        <v>0</v>
      </c>
      <c r="I70" s="33">
        <v>0</v>
      </c>
      <c r="J70" s="33">
        <v>0</v>
      </c>
      <c r="K70" s="33">
        <v>12</v>
      </c>
      <c r="L70" s="33">
        <v>10</v>
      </c>
      <c r="M70" s="33">
        <v>7</v>
      </c>
      <c r="N70" s="33">
        <v>7</v>
      </c>
      <c r="O70" s="33">
        <v>7</v>
      </c>
      <c r="P70" s="33">
        <v>7</v>
      </c>
      <c r="Q70" s="33">
        <v>5</v>
      </c>
      <c r="R70" s="33">
        <v>2</v>
      </c>
      <c r="S70" s="33">
        <v>31</v>
      </c>
      <c r="T70" s="33">
        <v>26</v>
      </c>
      <c r="U70" s="33">
        <v>53</v>
      </c>
      <c r="V70" s="33">
        <v>83.9</v>
      </c>
      <c r="W70" s="33">
        <v>53</v>
      </c>
      <c r="X70" s="33">
        <v>53</v>
      </c>
      <c r="Y70" s="33">
        <v>100</v>
      </c>
      <c r="Z70" s="33">
        <v>94</v>
      </c>
      <c r="AA70" s="33">
        <v>5800</v>
      </c>
      <c r="AB70" s="33">
        <v>4</v>
      </c>
      <c r="AC70" s="33">
        <v>4.3</v>
      </c>
      <c r="AD70" s="33">
        <v>62</v>
      </c>
      <c r="AE70" s="33">
        <v>4</v>
      </c>
      <c r="AF70" s="70">
        <v>8.4</v>
      </c>
      <c r="AG70" s="71">
        <v>135</v>
      </c>
      <c r="AH70" s="35" t="s">
        <v>35</v>
      </c>
    </row>
    <row r="71" spans="1:34">
      <c r="A71" s="12" t="s">
        <v>89</v>
      </c>
      <c r="B71" s="36">
        <v>2008</v>
      </c>
      <c r="C71" s="37">
        <v>24</v>
      </c>
      <c r="D71" s="38" t="s">
        <v>90</v>
      </c>
      <c r="E71" s="38" t="s">
        <v>33</v>
      </c>
      <c r="F71" s="37" t="s">
        <v>34</v>
      </c>
      <c r="G71" s="37">
        <v>16</v>
      </c>
      <c r="H71" s="37">
        <v>0</v>
      </c>
      <c r="I71" s="37">
        <v>0</v>
      </c>
      <c r="J71" s="37">
        <v>0</v>
      </c>
      <c r="K71" s="37">
        <v>1</v>
      </c>
      <c r="L71" s="37">
        <v>1</v>
      </c>
      <c r="M71" s="37">
        <v>8</v>
      </c>
      <c r="N71" s="37">
        <v>7</v>
      </c>
      <c r="O71" s="37">
        <v>11</v>
      </c>
      <c r="P71" s="37">
        <v>10</v>
      </c>
      <c r="Q71" s="37">
        <v>2</v>
      </c>
      <c r="R71" s="37">
        <v>2</v>
      </c>
      <c r="S71" s="37">
        <v>22</v>
      </c>
      <c r="T71" s="37">
        <v>20</v>
      </c>
      <c r="U71" s="37">
        <v>52</v>
      </c>
      <c r="V71" s="37">
        <v>90.9</v>
      </c>
      <c r="W71" s="37">
        <v>42</v>
      </c>
      <c r="X71" s="37">
        <v>42</v>
      </c>
      <c r="Y71" s="37">
        <v>100</v>
      </c>
      <c r="Z71" s="37">
        <v>75</v>
      </c>
      <c r="AA71" s="37">
        <v>4509</v>
      </c>
      <c r="AB71" s="37">
        <v>0</v>
      </c>
      <c r="AC71" s="37">
        <v>0</v>
      </c>
      <c r="AD71" s="37">
        <v>60</v>
      </c>
      <c r="AE71" s="37">
        <v>5</v>
      </c>
      <c r="AF71" s="72">
        <v>6.6</v>
      </c>
      <c r="AG71" s="71">
        <v>106</v>
      </c>
      <c r="AH71" s="39"/>
    </row>
    <row r="72" spans="1:34">
      <c r="A72" s="12" t="s">
        <v>89</v>
      </c>
      <c r="B72" s="40">
        <v>2009</v>
      </c>
      <c r="C72" s="41">
        <v>25</v>
      </c>
      <c r="D72" s="42" t="s">
        <v>90</v>
      </c>
      <c r="E72" s="42" t="s">
        <v>33</v>
      </c>
      <c r="F72" s="41" t="s">
        <v>34</v>
      </c>
      <c r="G72" s="41">
        <v>14</v>
      </c>
      <c r="H72" s="41">
        <v>0</v>
      </c>
      <c r="I72" s="41">
        <v>1</v>
      </c>
      <c r="J72" s="41">
        <v>1</v>
      </c>
      <c r="K72" s="41">
        <v>6</v>
      </c>
      <c r="L72" s="41">
        <v>5</v>
      </c>
      <c r="M72" s="41">
        <v>7</v>
      </c>
      <c r="N72" s="41">
        <v>6</v>
      </c>
      <c r="O72" s="41">
        <v>12</v>
      </c>
      <c r="P72" s="41">
        <v>5</v>
      </c>
      <c r="Q72" s="41">
        <v>2</v>
      </c>
      <c r="R72" s="41">
        <v>1</v>
      </c>
      <c r="S72" s="41">
        <v>28</v>
      </c>
      <c r="T72" s="41">
        <v>18</v>
      </c>
      <c r="U72" s="41">
        <v>51</v>
      </c>
      <c r="V72" s="41">
        <v>64.3</v>
      </c>
      <c r="W72" s="41">
        <v>36</v>
      </c>
      <c r="X72" s="41">
        <v>36</v>
      </c>
      <c r="Y72" s="41">
        <v>100</v>
      </c>
      <c r="Z72" s="41">
        <v>2</v>
      </c>
      <c r="AA72" s="41">
        <v>17</v>
      </c>
      <c r="AB72" s="41">
        <v>0</v>
      </c>
      <c r="AC72" s="41">
        <v>0</v>
      </c>
      <c r="AD72" s="41">
        <v>9</v>
      </c>
      <c r="AE72" s="41">
        <v>0</v>
      </c>
      <c r="AF72" s="70">
        <v>6.6</v>
      </c>
      <c r="AG72" s="71">
        <v>92</v>
      </c>
      <c r="AH72" s="9"/>
    </row>
    <row r="73" spans="1:34">
      <c r="A73" s="12" t="s">
        <v>91</v>
      </c>
      <c r="B73" s="32">
        <v>2021</v>
      </c>
      <c r="C73" s="33">
        <v>22</v>
      </c>
      <c r="D73" s="34" t="s">
        <v>92</v>
      </c>
      <c r="E73" s="34" t="s">
        <v>33</v>
      </c>
      <c r="F73" s="33" t="s">
        <v>34</v>
      </c>
      <c r="G73" s="33">
        <v>16</v>
      </c>
      <c r="H73" s="33">
        <v>0</v>
      </c>
      <c r="I73" s="33">
        <v>0</v>
      </c>
      <c r="J73" s="33">
        <v>0</v>
      </c>
      <c r="K73" s="33">
        <v>5</v>
      </c>
      <c r="L73" s="33">
        <v>5</v>
      </c>
      <c r="M73" s="33">
        <v>8</v>
      </c>
      <c r="N73" s="33">
        <v>8</v>
      </c>
      <c r="O73" s="33">
        <v>9</v>
      </c>
      <c r="P73" s="33">
        <v>6</v>
      </c>
      <c r="Q73" s="33">
        <v>11</v>
      </c>
      <c r="R73" s="33">
        <v>9</v>
      </c>
      <c r="S73" s="33">
        <v>33</v>
      </c>
      <c r="T73" s="33">
        <v>28</v>
      </c>
      <c r="U73" s="33">
        <v>58</v>
      </c>
      <c r="V73" s="33">
        <v>84.8</v>
      </c>
      <c r="W73" s="33">
        <v>48</v>
      </c>
      <c r="X73" s="33">
        <v>46</v>
      </c>
      <c r="Y73" s="33">
        <v>95.8</v>
      </c>
      <c r="Z73" s="33">
        <v>91</v>
      </c>
      <c r="AA73" s="33">
        <v>5814</v>
      </c>
      <c r="AB73" s="33">
        <v>55</v>
      </c>
      <c r="AC73" s="33">
        <v>60.4</v>
      </c>
      <c r="AD73" s="33">
        <v>64</v>
      </c>
      <c r="AE73" s="33">
        <v>4</v>
      </c>
      <c r="AF73" s="70">
        <v>9.1999999999999993</v>
      </c>
      <c r="AG73" s="71">
        <v>148</v>
      </c>
      <c r="AH73" s="43"/>
    </row>
    <row r="74" spans="1:34">
      <c r="A74" s="12" t="s">
        <v>91</v>
      </c>
      <c r="B74" s="36">
        <v>2022</v>
      </c>
      <c r="C74" s="37">
        <v>23</v>
      </c>
      <c r="D74" s="38" t="s">
        <v>92</v>
      </c>
      <c r="E74" s="38" t="s">
        <v>33</v>
      </c>
      <c r="F74" s="37" t="s">
        <v>34</v>
      </c>
      <c r="G74" s="37">
        <v>16</v>
      </c>
      <c r="H74" s="37">
        <v>0</v>
      </c>
      <c r="I74" s="37">
        <v>1</v>
      </c>
      <c r="J74" s="37">
        <v>1</v>
      </c>
      <c r="K74" s="37">
        <v>6</v>
      </c>
      <c r="L74" s="37">
        <v>5</v>
      </c>
      <c r="M74" s="37">
        <v>4</v>
      </c>
      <c r="N74" s="37">
        <v>4</v>
      </c>
      <c r="O74" s="37">
        <v>13</v>
      </c>
      <c r="P74" s="37">
        <v>9</v>
      </c>
      <c r="Q74" s="37">
        <v>5</v>
      </c>
      <c r="R74" s="37">
        <v>5</v>
      </c>
      <c r="S74" s="37">
        <v>29</v>
      </c>
      <c r="T74" s="37">
        <v>24</v>
      </c>
      <c r="U74" s="37">
        <v>59</v>
      </c>
      <c r="V74" s="37">
        <v>82.8</v>
      </c>
      <c r="W74" s="37">
        <v>44</v>
      </c>
      <c r="X74" s="37">
        <v>40</v>
      </c>
      <c r="Y74" s="37">
        <v>90.9</v>
      </c>
      <c r="Z74" s="37">
        <v>90</v>
      </c>
      <c r="AA74" s="37">
        <v>5604</v>
      </c>
      <c r="AB74" s="37">
        <v>51</v>
      </c>
      <c r="AC74" s="37">
        <v>56.7</v>
      </c>
      <c r="AD74" s="37">
        <v>62</v>
      </c>
      <c r="AE74" s="37">
        <v>3</v>
      </c>
      <c r="AF74" s="72">
        <v>7.6</v>
      </c>
      <c r="AG74" s="71">
        <v>122</v>
      </c>
      <c r="AH74" s="39"/>
    </row>
    <row r="75" spans="1:34">
      <c r="A75" s="12" t="s">
        <v>91</v>
      </c>
      <c r="B75" s="36">
        <v>2023</v>
      </c>
      <c r="C75" s="37">
        <v>24</v>
      </c>
      <c r="D75" s="38" t="s">
        <v>92</v>
      </c>
      <c r="E75" s="38" t="s">
        <v>33</v>
      </c>
      <c r="F75" s="37" t="s">
        <v>34</v>
      </c>
      <c r="G75" s="37">
        <v>17</v>
      </c>
      <c r="H75" s="37">
        <v>0</v>
      </c>
      <c r="I75" s="37">
        <v>0</v>
      </c>
      <c r="J75" s="37">
        <v>0</v>
      </c>
      <c r="K75" s="37">
        <v>5</v>
      </c>
      <c r="L75" s="37">
        <v>5</v>
      </c>
      <c r="M75" s="37">
        <v>6</v>
      </c>
      <c r="N75" s="37">
        <v>6</v>
      </c>
      <c r="O75" s="37">
        <v>8</v>
      </c>
      <c r="P75" s="37">
        <v>8</v>
      </c>
      <c r="Q75" s="37">
        <v>12</v>
      </c>
      <c r="R75" s="37">
        <v>7</v>
      </c>
      <c r="S75" s="37">
        <v>31</v>
      </c>
      <c r="T75" s="37">
        <v>26</v>
      </c>
      <c r="U75" s="37">
        <v>56</v>
      </c>
      <c r="V75" s="37">
        <v>83.9</v>
      </c>
      <c r="W75" s="37">
        <v>40</v>
      </c>
      <c r="X75" s="37">
        <v>40</v>
      </c>
      <c r="Y75" s="37">
        <v>100</v>
      </c>
      <c r="Z75" s="37">
        <v>82</v>
      </c>
      <c r="AA75" s="37">
        <v>5162</v>
      </c>
      <c r="AB75" s="37">
        <v>63</v>
      </c>
      <c r="AC75" s="37">
        <v>76.8</v>
      </c>
      <c r="AD75" s="37">
        <v>63</v>
      </c>
      <c r="AE75" s="37">
        <v>4</v>
      </c>
      <c r="AF75" s="70">
        <v>7.8</v>
      </c>
      <c r="AG75" s="71">
        <v>132</v>
      </c>
      <c r="AH75" s="9"/>
    </row>
    <row r="76" spans="1:34">
      <c r="A76" s="12" t="s">
        <v>93</v>
      </c>
      <c r="B76" s="1">
        <v>2014</v>
      </c>
      <c r="C76" s="2">
        <v>23</v>
      </c>
      <c r="D76" s="3" t="s">
        <v>94</v>
      </c>
      <c r="E76" s="3" t="s">
        <v>33</v>
      </c>
      <c r="F76" s="2" t="s">
        <v>34</v>
      </c>
      <c r="G76" s="2">
        <v>15</v>
      </c>
      <c r="H76" s="2">
        <v>0</v>
      </c>
      <c r="I76" s="2">
        <v>0</v>
      </c>
      <c r="J76" s="2">
        <v>0</v>
      </c>
      <c r="K76" s="2">
        <v>5</v>
      </c>
      <c r="L76" s="2">
        <v>5</v>
      </c>
      <c r="M76" s="2">
        <v>3</v>
      </c>
      <c r="N76" s="2">
        <v>2</v>
      </c>
      <c r="O76" s="2">
        <v>3</v>
      </c>
      <c r="P76" s="2">
        <v>2</v>
      </c>
      <c r="Q76" s="2">
        <v>2</v>
      </c>
      <c r="R76" s="2">
        <v>0</v>
      </c>
      <c r="S76" s="2">
        <v>13</v>
      </c>
      <c r="T76" s="2">
        <v>9</v>
      </c>
      <c r="U76" s="2">
        <v>44</v>
      </c>
      <c r="V76" s="2">
        <v>69.2</v>
      </c>
      <c r="W76" s="2">
        <v>41</v>
      </c>
      <c r="X76" s="2">
        <v>41</v>
      </c>
      <c r="Y76" s="2">
        <v>100</v>
      </c>
      <c r="Z76" s="2">
        <v>91</v>
      </c>
      <c r="AA76" s="2">
        <v>5981</v>
      </c>
      <c r="AB76" s="2">
        <v>64</v>
      </c>
      <c r="AC76" s="2">
        <v>70.3</v>
      </c>
      <c r="AD76" s="2">
        <v>66</v>
      </c>
      <c r="AE76" s="2">
        <v>1</v>
      </c>
      <c r="AF76" s="72">
        <v>4.5</v>
      </c>
      <c r="AG76" s="71">
        <v>68</v>
      </c>
      <c r="AH76" s="4"/>
    </row>
    <row r="77" spans="1:34">
      <c r="A77" s="12" t="s">
        <v>93</v>
      </c>
      <c r="B77" s="5">
        <v>2015</v>
      </c>
      <c r="C77" s="6">
        <v>24</v>
      </c>
      <c r="D77" s="7" t="s">
        <v>94</v>
      </c>
      <c r="E77" s="7" t="s">
        <v>33</v>
      </c>
      <c r="F77" s="6" t="s">
        <v>34</v>
      </c>
      <c r="G77" s="6">
        <v>16</v>
      </c>
      <c r="H77" s="6">
        <v>0</v>
      </c>
      <c r="I77" s="6">
        <v>0</v>
      </c>
      <c r="J77" s="6">
        <v>0</v>
      </c>
      <c r="K77" s="6">
        <v>12</v>
      </c>
      <c r="L77" s="6">
        <v>12</v>
      </c>
      <c r="M77" s="6">
        <v>8</v>
      </c>
      <c r="N77" s="6">
        <v>8</v>
      </c>
      <c r="O77" s="6">
        <v>8</v>
      </c>
      <c r="P77" s="6">
        <v>5</v>
      </c>
      <c r="Q77" s="6">
        <v>7</v>
      </c>
      <c r="R77" s="6">
        <v>5</v>
      </c>
      <c r="S77" s="6">
        <v>35</v>
      </c>
      <c r="T77" s="6">
        <v>30</v>
      </c>
      <c r="U77" s="6">
        <v>57</v>
      </c>
      <c r="V77" s="6">
        <v>85.7</v>
      </c>
      <c r="W77" s="6">
        <v>36</v>
      </c>
      <c r="X77" s="6">
        <v>35</v>
      </c>
      <c r="Y77" s="6">
        <v>97.2</v>
      </c>
      <c r="Z77" s="6">
        <v>81</v>
      </c>
      <c r="AA77" s="6">
        <v>5046</v>
      </c>
      <c r="AB77" s="6">
        <v>55</v>
      </c>
      <c r="AC77" s="6">
        <v>67.900000000000006</v>
      </c>
      <c r="AD77" s="6">
        <v>62</v>
      </c>
      <c r="AE77" s="6">
        <v>3</v>
      </c>
      <c r="AF77" s="70">
        <v>8.4</v>
      </c>
      <c r="AG77" s="71">
        <v>135</v>
      </c>
      <c r="AH77" s="8"/>
    </row>
    <row r="78" spans="1:34">
      <c r="A78" s="12" t="s">
        <v>93</v>
      </c>
      <c r="B78" s="5">
        <v>2016</v>
      </c>
      <c r="C78" s="6">
        <v>25</v>
      </c>
      <c r="D78" s="7" t="s">
        <v>94</v>
      </c>
      <c r="E78" s="7" t="s">
        <v>33</v>
      </c>
      <c r="F78" s="6" t="s">
        <v>34</v>
      </c>
      <c r="G78" s="6">
        <v>16</v>
      </c>
      <c r="H78" s="6">
        <v>0</v>
      </c>
      <c r="I78" s="6">
        <v>0</v>
      </c>
      <c r="J78" s="6">
        <v>0</v>
      </c>
      <c r="K78" s="6">
        <v>9</v>
      </c>
      <c r="L78" s="6">
        <v>9</v>
      </c>
      <c r="M78" s="6">
        <v>10</v>
      </c>
      <c r="N78" s="6">
        <v>10</v>
      </c>
      <c r="O78" s="6">
        <v>9</v>
      </c>
      <c r="P78" s="6">
        <v>7</v>
      </c>
      <c r="Q78" s="6">
        <v>6</v>
      </c>
      <c r="R78" s="6">
        <v>3</v>
      </c>
      <c r="S78" s="6">
        <v>34</v>
      </c>
      <c r="T78" s="6">
        <v>29</v>
      </c>
      <c r="U78" s="6">
        <v>55</v>
      </c>
      <c r="V78" s="6">
        <v>85.3</v>
      </c>
      <c r="W78" s="6">
        <v>33</v>
      </c>
      <c r="X78" s="6">
        <v>32</v>
      </c>
      <c r="Y78" s="6">
        <v>97</v>
      </c>
      <c r="Z78" s="6">
        <v>79</v>
      </c>
      <c r="AA78" s="6">
        <v>4836</v>
      </c>
      <c r="AB78" s="6">
        <v>51</v>
      </c>
      <c r="AC78" s="6">
        <v>64.599999999999994</v>
      </c>
      <c r="AD78" s="6">
        <v>61</v>
      </c>
      <c r="AE78" s="6">
        <v>4</v>
      </c>
      <c r="AF78" s="72">
        <v>7.8</v>
      </c>
      <c r="AG78" s="71">
        <v>125.6</v>
      </c>
      <c r="AH78" s="9"/>
    </row>
    <row r="79" spans="1:34">
      <c r="A79" s="12" t="s">
        <v>95</v>
      </c>
      <c r="B79" s="14">
        <v>2024</v>
      </c>
      <c r="C79" s="15">
        <v>25</v>
      </c>
      <c r="D79" s="15" t="s">
        <v>37</v>
      </c>
      <c r="E79" s="16" t="s">
        <v>33</v>
      </c>
      <c r="F79" s="15" t="s">
        <v>34</v>
      </c>
      <c r="G79" s="15">
        <v>7</v>
      </c>
      <c r="H79" s="15">
        <v>0</v>
      </c>
      <c r="I79" s="15">
        <v>0</v>
      </c>
      <c r="J79" s="15">
        <v>0</v>
      </c>
      <c r="K79" s="15">
        <v>4</v>
      </c>
      <c r="L79" s="15">
        <v>4</v>
      </c>
      <c r="M79" s="15">
        <v>4</v>
      </c>
      <c r="N79" s="15">
        <v>3</v>
      </c>
      <c r="O79" s="15">
        <v>9</v>
      </c>
      <c r="P79" s="15">
        <v>5</v>
      </c>
      <c r="Q79" s="15">
        <v>1</v>
      </c>
      <c r="R79" s="15">
        <v>0</v>
      </c>
      <c r="S79" s="15">
        <v>18</v>
      </c>
      <c r="T79" s="15">
        <v>12</v>
      </c>
      <c r="U79" s="15">
        <v>47</v>
      </c>
      <c r="V79" s="15">
        <v>66.7</v>
      </c>
      <c r="W79" s="15">
        <v>18</v>
      </c>
      <c r="X79" s="15">
        <v>18</v>
      </c>
      <c r="Y79" s="15">
        <v>100</v>
      </c>
      <c r="Z79" s="15">
        <v>38</v>
      </c>
      <c r="AA79" s="15">
        <v>2443</v>
      </c>
      <c r="AB79" s="15">
        <v>18</v>
      </c>
      <c r="AC79" s="15">
        <v>47.4</v>
      </c>
      <c r="AD79" s="15">
        <v>64</v>
      </c>
      <c r="AE79" s="17">
        <v>0</v>
      </c>
      <c r="AF79" s="72">
        <v>7.7</v>
      </c>
      <c r="AG79" s="71">
        <v>54</v>
      </c>
    </row>
    <row r="80" spans="1:34">
      <c r="A80" s="12" t="s">
        <v>96</v>
      </c>
      <c r="B80" s="1">
        <v>2018</v>
      </c>
      <c r="C80" s="2">
        <v>24</v>
      </c>
      <c r="D80" s="3" t="s">
        <v>63</v>
      </c>
      <c r="E80" s="3" t="s">
        <v>33</v>
      </c>
      <c r="F80" s="2" t="s">
        <v>34</v>
      </c>
      <c r="G80" s="2">
        <v>14</v>
      </c>
      <c r="H80" s="2">
        <v>0</v>
      </c>
      <c r="I80" s="2">
        <v>0</v>
      </c>
      <c r="J80" s="2">
        <v>0</v>
      </c>
      <c r="K80" s="2">
        <v>4</v>
      </c>
      <c r="L80" s="2">
        <v>4</v>
      </c>
      <c r="M80" s="2">
        <v>7</v>
      </c>
      <c r="N80" s="2">
        <v>7</v>
      </c>
      <c r="O80" s="2">
        <v>7</v>
      </c>
      <c r="P80" s="2">
        <v>5</v>
      </c>
      <c r="Q80" s="2">
        <v>2</v>
      </c>
      <c r="R80" s="2">
        <v>1</v>
      </c>
      <c r="S80" s="2">
        <v>20</v>
      </c>
      <c r="T80" s="2">
        <v>17</v>
      </c>
      <c r="U80" s="2">
        <v>51</v>
      </c>
      <c r="V80" s="2">
        <v>85</v>
      </c>
      <c r="W80" s="2">
        <v>29</v>
      </c>
      <c r="X80" s="2">
        <v>25</v>
      </c>
      <c r="Y80" s="2">
        <v>86.2</v>
      </c>
      <c r="Z80" s="2">
        <v>69</v>
      </c>
      <c r="AA80" s="2">
        <v>4340</v>
      </c>
      <c r="AB80" s="2">
        <v>47</v>
      </c>
      <c r="AC80" s="2">
        <v>68.099999999999994</v>
      </c>
      <c r="AD80" s="2">
        <v>63</v>
      </c>
      <c r="AE80" s="2">
        <v>2</v>
      </c>
      <c r="AF80" s="72">
        <v>5.6</v>
      </c>
      <c r="AG80" s="71">
        <v>78</v>
      </c>
      <c r="AH80" s="4"/>
    </row>
    <row r="81" spans="1:34">
      <c r="A81" s="12" t="s">
        <v>96</v>
      </c>
      <c r="B81" s="5">
        <v>2019</v>
      </c>
      <c r="C81" s="6">
        <v>25</v>
      </c>
      <c r="D81" s="7" t="s">
        <v>97</v>
      </c>
      <c r="E81" s="7" t="s">
        <v>33</v>
      </c>
      <c r="F81" s="6" t="s">
        <v>34</v>
      </c>
      <c r="G81" s="6">
        <v>2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/>
      <c r="V81" s="6"/>
      <c r="W81" s="6">
        <v>9</v>
      </c>
      <c r="X81" s="6">
        <v>9</v>
      </c>
      <c r="Y81" s="6">
        <v>100</v>
      </c>
      <c r="Z81" s="6">
        <v>11</v>
      </c>
      <c r="AA81" s="6">
        <v>689</v>
      </c>
      <c r="AB81" s="6">
        <v>6</v>
      </c>
      <c r="AC81" s="6">
        <v>54.5</v>
      </c>
      <c r="AD81" s="6">
        <v>63</v>
      </c>
      <c r="AE81" s="6">
        <v>0</v>
      </c>
      <c r="AF81" s="72">
        <v>4.5</v>
      </c>
      <c r="AG81" s="71">
        <v>9</v>
      </c>
      <c r="AH81" s="9"/>
    </row>
    <row r="82" spans="1:34">
      <c r="A82" s="12" t="s">
        <v>96</v>
      </c>
      <c r="B82" s="14">
        <v>2021</v>
      </c>
      <c r="C82" s="15">
        <v>27</v>
      </c>
      <c r="D82" s="16" t="s">
        <v>71</v>
      </c>
      <c r="E82" s="16" t="s">
        <v>33</v>
      </c>
      <c r="F82" s="15" t="s">
        <v>34</v>
      </c>
      <c r="G82" s="15">
        <v>17</v>
      </c>
      <c r="H82" s="15">
        <v>0</v>
      </c>
      <c r="I82" s="15">
        <v>0</v>
      </c>
      <c r="J82" s="15">
        <v>0</v>
      </c>
      <c r="K82" s="15">
        <v>8</v>
      </c>
      <c r="L82" s="15">
        <v>8</v>
      </c>
      <c r="M82" s="15">
        <v>12</v>
      </c>
      <c r="N82" s="15">
        <v>11</v>
      </c>
      <c r="O82" s="15">
        <v>9</v>
      </c>
      <c r="P82" s="15">
        <v>7</v>
      </c>
      <c r="Q82" s="15">
        <v>9</v>
      </c>
      <c r="R82" s="15">
        <v>7</v>
      </c>
      <c r="S82" s="15">
        <v>38</v>
      </c>
      <c r="T82" s="15">
        <v>33</v>
      </c>
      <c r="U82" s="15">
        <v>55</v>
      </c>
      <c r="V82" s="15">
        <v>86.8</v>
      </c>
      <c r="W82" s="15">
        <v>40</v>
      </c>
      <c r="X82" s="15">
        <v>36</v>
      </c>
      <c r="Y82" s="15">
        <v>90</v>
      </c>
      <c r="Z82" s="15">
        <v>94</v>
      </c>
      <c r="AA82" s="15">
        <v>6004</v>
      </c>
      <c r="AB82" s="15">
        <v>76</v>
      </c>
      <c r="AC82" s="15">
        <v>80.900000000000006</v>
      </c>
      <c r="AD82" s="15">
        <v>64</v>
      </c>
      <c r="AE82" s="17">
        <v>3</v>
      </c>
      <c r="AF82" s="70">
        <v>8.8000000000000007</v>
      </c>
      <c r="AG82" s="71">
        <v>149</v>
      </c>
    </row>
    <row r="83" spans="1:34">
      <c r="A83" s="12" t="s">
        <v>98</v>
      </c>
      <c r="B83" s="1">
        <v>2012</v>
      </c>
      <c r="C83" s="2">
        <v>25</v>
      </c>
      <c r="D83" s="3" t="s">
        <v>99</v>
      </c>
      <c r="E83" s="3" t="s">
        <v>33</v>
      </c>
      <c r="F83" s="2" t="s">
        <v>34</v>
      </c>
      <c r="G83" s="2">
        <v>16</v>
      </c>
      <c r="H83" s="2">
        <v>0</v>
      </c>
      <c r="I83" s="2">
        <v>1</v>
      </c>
      <c r="J83" s="2">
        <v>1</v>
      </c>
      <c r="K83" s="2">
        <v>4</v>
      </c>
      <c r="L83" s="2">
        <v>4</v>
      </c>
      <c r="M83" s="2">
        <v>6</v>
      </c>
      <c r="N83" s="2">
        <v>4</v>
      </c>
      <c r="O83" s="2">
        <v>7</v>
      </c>
      <c r="P83" s="2">
        <v>7</v>
      </c>
      <c r="Q83" s="2">
        <v>13</v>
      </c>
      <c r="R83" s="2">
        <v>7</v>
      </c>
      <c r="S83" s="2">
        <v>31</v>
      </c>
      <c r="T83" s="2">
        <v>23</v>
      </c>
      <c r="U83" s="2">
        <v>60</v>
      </c>
      <c r="V83" s="2">
        <v>74.2</v>
      </c>
      <c r="W83" s="2">
        <v>26</v>
      </c>
      <c r="X83" s="2">
        <v>26</v>
      </c>
      <c r="Y83" s="2">
        <v>100</v>
      </c>
      <c r="Z83" s="2">
        <v>67</v>
      </c>
      <c r="AA83" s="2">
        <v>4388</v>
      </c>
      <c r="AB83" s="2">
        <v>37</v>
      </c>
      <c r="AC83" s="2">
        <v>55.2</v>
      </c>
      <c r="AD83" s="2">
        <v>66</v>
      </c>
      <c r="AE83" s="2">
        <v>3</v>
      </c>
      <c r="AF83" s="70">
        <v>6.7</v>
      </c>
      <c r="AG83" s="71">
        <v>107</v>
      </c>
      <c r="AH83" s="4"/>
    </row>
    <row r="84" spans="1:34">
      <c r="A84" s="12" t="s">
        <v>98</v>
      </c>
      <c r="B84" s="5">
        <v>2013</v>
      </c>
      <c r="C84" s="6">
        <v>26</v>
      </c>
      <c r="D84" s="7" t="s">
        <v>99</v>
      </c>
      <c r="E84" s="7" t="s">
        <v>33</v>
      </c>
      <c r="F84" s="6" t="s">
        <v>34</v>
      </c>
      <c r="G84" s="6">
        <v>16</v>
      </c>
      <c r="H84" s="6">
        <v>0</v>
      </c>
      <c r="I84" s="6">
        <v>0</v>
      </c>
      <c r="J84" s="6">
        <v>0</v>
      </c>
      <c r="K84" s="6">
        <v>7</v>
      </c>
      <c r="L84" s="6">
        <v>7</v>
      </c>
      <c r="M84" s="6">
        <v>10</v>
      </c>
      <c r="N84" s="6">
        <v>10</v>
      </c>
      <c r="O84" s="6">
        <v>9</v>
      </c>
      <c r="P84" s="6">
        <v>8</v>
      </c>
      <c r="Q84" s="6">
        <v>2</v>
      </c>
      <c r="R84" s="6">
        <v>1</v>
      </c>
      <c r="S84" s="6">
        <v>28</v>
      </c>
      <c r="T84" s="6">
        <v>26</v>
      </c>
      <c r="U84" s="6">
        <v>54</v>
      </c>
      <c r="V84" s="6">
        <v>92.9</v>
      </c>
      <c r="W84" s="6">
        <v>34</v>
      </c>
      <c r="X84" s="6">
        <v>34</v>
      </c>
      <c r="Y84" s="6">
        <v>100</v>
      </c>
      <c r="Z84" s="6">
        <v>78</v>
      </c>
      <c r="AA84" s="6">
        <v>5094</v>
      </c>
      <c r="AB84" s="6">
        <v>52</v>
      </c>
      <c r="AC84" s="6">
        <v>66.7</v>
      </c>
      <c r="AD84" s="6">
        <v>65</v>
      </c>
      <c r="AE84" s="6">
        <v>4</v>
      </c>
      <c r="AF84" s="70">
        <v>7.1</v>
      </c>
      <c r="AG84" s="71">
        <v>114</v>
      </c>
      <c r="AH84" s="8"/>
    </row>
    <row r="85" spans="1:34">
      <c r="A85" s="12" t="s">
        <v>98</v>
      </c>
      <c r="B85" s="5">
        <v>2014</v>
      </c>
      <c r="C85" s="6">
        <v>27</v>
      </c>
      <c r="D85" s="7" t="s">
        <v>99</v>
      </c>
      <c r="E85" s="7" t="s">
        <v>33</v>
      </c>
      <c r="F85" s="6" t="s">
        <v>34</v>
      </c>
      <c r="G85" s="6">
        <v>16</v>
      </c>
      <c r="H85" s="6">
        <v>0</v>
      </c>
      <c r="I85" s="6">
        <v>1</v>
      </c>
      <c r="J85" s="6">
        <v>1</v>
      </c>
      <c r="K85" s="6">
        <v>7</v>
      </c>
      <c r="L85" s="6">
        <v>6</v>
      </c>
      <c r="M85" s="6">
        <v>12</v>
      </c>
      <c r="N85" s="6">
        <v>10</v>
      </c>
      <c r="O85" s="6">
        <v>3</v>
      </c>
      <c r="P85" s="6">
        <v>2</v>
      </c>
      <c r="Q85" s="6">
        <v>7</v>
      </c>
      <c r="R85" s="6">
        <v>5</v>
      </c>
      <c r="S85" s="6">
        <v>30</v>
      </c>
      <c r="T85" s="6">
        <v>24</v>
      </c>
      <c r="U85" s="6">
        <v>56</v>
      </c>
      <c r="V85" s="6">
        <v>80</v>
      </c>
      <c r="W85" s="6">
        <v>35</v>
      </c>
      <c r="X85" s="6">
        <v>34</v>
      </c>
      <c r="Y85" s="6">
        <v>97.1</v>
      </c>
      <c r="Z85" s="6">
        <v>73</v>
      </c>
      <c r="AA85" s="6">
        <v>4862</v>
      </c>
      <c r="AB85" s="6">
        <v>38</v>
      </c>
      <c r="AC85" s="6">
        <v>52.1</v>
      </c>
      <c r="AD85" s="6">
        <v>67</v>
      </c>
      <c r="AE85" s="6">
        <v>2</v>
      </c>
      <c r="AF85" s="72">
        <v>7.2</v>
      </c>
      <c r="AG85" s="71">
        <v>116</v>
      </c>
      <c r="AH85" s="9"/>
    </row>
    <row r="86" spans="1:34">
      <c r="A86" s="12" t="s">
        <v>100</v>
      </c>
      <c r="B86" s="18">
        <v>2024</v>
      </c>
      <c r="C86" s="19">
        <v>27</v>
      </c>
      <c r="D86" s="20" t="s">
        <v>71</v>
      </c>
      <c r="E86" s="20" t="s">
        <v>33</v>
      </c>
      <c r="F86" s="19" t="s">
        <v>34</v>
      </c>
      <c r="G86" s="19">
        <v>4</v>
      </c>
      <c r="H86" s="19">
        <v>0</v>
      </c>
      <c r="I86" s="19">
        <v>0</v>
      </c>
      <c r="J86" s="19">
        <v>0</v>
      </c>
      <c r="K86" s="19">
        <v>3</v>
      </c>
      <c r="L86" s="19">
        <v>3</v>
      </c>
      <c r="M86" s="19">
        <v>3</v>
      </c>
      <c r="N86" s="19">
        <v>3</v>
      </c>
      <c r="O86" s="19">
        <v>5</v>
      </c>
      <c r="P86" s="19">
        <v>4</v>
      </c>
      <c r="Q86" s="19">
        <v>1</v>
      </c>
      <c r="R86" s="19">
        <v>1</v>
      </c>
      <c r="S86" s="19">
        <v>12</v>
      </c>
      <c r="T86" s="19">
        <v>11</v>
      </c>
      <c r="U86" s="19">
        <v>55</v>
      </c>
      <c r="V86" s="19">
        <v>91.7</v>
      </c>
      <c r="W86" s="19">
        <v>8</v>
      </c>
      <c r="X86" s="19">
        <v>7</v>
      </c>
      <c r="Y86" s="19">
        <v>87.5</v>
      </c>
      <c r="Z86" s="19">
        <v>23</v>
      </c>
      <c r="AA86" s="19">
        <v>1488</v>
      </c>
      <c r="AB86" s="19">
        <v>19</v>
      </c>
      <c r="AC86" s="19">
        <v>82.6</v>
      </c>
      <c r="AD86" s="19">
        <v>65</v>
      </c>
      <c r="AE86" s="21">
        <v>1</v>
      </c>
      <c r="AF86" s="72">
        <v>10.5</v>
      </c>
      <c r="AG86" s="71">
        <v>42</v>
      </c>
    </row>
    <row r="87" spans="1:34">
      <c r="A87" s="12" t="s">
        <v>101</v>
      </c>
      <c r="B87" s="32">
        <v>2009</v>
      </c>
      <c r="C87" s="33">
        <v>22</v>
      </c>
      <c r="D87" s="34" t="s">
        <v>82</v>
      </c>
      <c r="E87" s="34" t="s">
        <v>33</v>
      </c>
      <c r="F87" s="33" t="s">
        <v>34</v>
      </c>
      <c r="G87" s="33">
        <v>4</v>
      </c>
      <c r="H87" s="33">
        <v>0</v>
      </c>
      <c r="I87" s="33">
        <v>0</v>
      </c>
      <c r="J87" s="33">
        <v>0</v>
      </c>
      <c r="K87" s="33">
        <v>2</v>
      </c>
      <c r="L87" s="33">
        <v>2</v>
      </c>
      <c r="M87" s="33">
        <v>0</v>
      </c>
      <c r="N87" s="33">
        <v>0</v>
      </c>
      <c r="O87" s="33">
        <v>2</v>
      </c>
      <c r="P87" s="33">
        <v>2</v>
      </c>
      <c r="Q87" s="33">
        <v>0</v>
      </c>
      <c r="R87" s="33">
        <v>0</v>
      </c>
      <c r="S87" s="33">
        <v>4</v>
      </c>
      <c r="T87" s="33">
        <v>4</v>
      </c>
      <c r="U87" s="33">
        <v>46</v>
      </c>
      <c r="V87" s="33">
        <v>100</v>
      </c>
      <c r="W87" s="33">
        <v>7</v>
      </c>
      <c r="X87" s="33">
        <v>6</v>
      </c>
      <c r="Y87" s="33">
        <v>85.7</v>
      </c>
      <c r="Z87" s="33">
        <v>15</v>
      </c>
      <c r="AA87" s="33">
        <v>986</v>
      </c>
      <c r="AB87" s="33">
        <v>3</v>
      </c>
      <c r="AC87" s="33">
        <v>20</v>
      </c>
      <c r="AD87" s="33">
        <v>66</v>
      </c>
      <c r="AE87" s="33">
        <v>1</v>
      </c>
      <c r="AF87" s="70">
        <v>4.5</v>
      </c>
      <c r="AG87" s="71">
        <v>18</v>
      </c>
      <c r="AH87" s="43"/>
    </row>
    <row r="88" spans="1:34">
      <c r="A88" s="12" t="s">
        <v>101</v>
      </c>
      <c r="B88" s="36">
        <v>2010</v>
      </c>
      <c r="C88" s="37">
        <v>23</v>
      </c>
      <c r="D88" s="38" t="s">
        <v>82</v>
      </c>
      <c r="E88" s="38" t="s">
        <v>33</v>
      </c>
      <c r="F88" s="37" t="s">
        <v>34</v>
      </c>
      <c r="G88" s="37">
        <v>16</v>
      </c>
      <c r="H88" s="37">
        <v>0</v>
      </c>
      <c r="I88" s="37">
        <v>1</v>
      </c>
      <c r="J88" s="37">
        <v>1</v>
      </c>
      <c r="K88" s="37">
        <v>10</v>
      </c>
      <c r="L88" s="37">
        <v>8</v>
      </c>
      <c r="M88" s="37">
        <v>7</v>
      </c>
      <c r="N88" s="37">
        <v>4</v>
      </c>
      <c r="O88" s="37">
        <v>14</v>
      </c>
      <c r="P88" s="37">
        <v>11</v>
      </c>
      <c r="Q88" s="37">
        <v>3</v>
      </c>
      <c r="R88" s="37">
        <v>0</v>
      </c>
      <c r="S88" s="37">
        <v>35</v>
      </c>
      <c r="T88" s="37">
        <v>24</v>
      </c>
      <c r="U88" s="37">
        <v>49</v>
      </c>
      <c r="V88" s="37">
        <v>68.599999999999994</v>
      </c>
      <c r="W88" s="37">
        <v>28</v>
      </c>
      <c r="X88" s="37">
        <v>28</v>
      </c>
      <c r="Y88" s="37">
        <v>100</v>
      </c>
      <c r="Z88" s="37">
        <v>71</v>
      </c>
      <c r="AA88" s="37">
        <v>4617</v>
      </c>
      <c r="AB88" s="37">
        <v>9</v>
      </c>
      <c r="AC88" s="37">
        <v>12.7</v>
      </c>
      <c r="AD88" s="37">
        <v>65</v>
      </c>
      <c r="AE88" s="37">
        <v>0</v>
      </c>
      <c r="AF88" s="72">
        <v>6.2</v>
      </c>
      <c r="AG88" s="71">
        <v>100</v>
      </c>
      <c r="AH88" s="39"/>
    </row>
    <row r="89" spans="1:34">
      <c r="A89" s="12" t="s">
        <v>101</v>
      </c>
      <c r="B89" s="40">
        <v>2011</v>
      </c>
      <c r="C89" s="41">
        <v>24</v>
      </c>
      <c r="D89" s="42" t="s">
        <v>82</v>
      </c>
      <c r="E89" s="42" t="s">
        <v>33</v>
      </c>
      <c r="F89" s="41" t="s">
        <v>34</v>
      </c>
      <c r="G89" s="41">
        <v>16</v>
      </c>
      <c r="H89" s="41">
        <v>0</v>
      </c>
      <c r="I89" s="41">
        <v>0</v>
      </c>
      <c r="J89" s="41">
        <v>0</v>
      </c>
      <c r="K89" s="41">
        <v>15</v>
      </c>
      <c r="L89" s="41">
        <v>14</v>
      </c>
      <c r="M89" s="41">
        <v>9</v>
      </c>
      <c r="N89" s="41">
        <v>5</v>
      </c>
      <c r="O89" s="41">
        <v>11</v>
      </c>
      <c r="P89" s="41">
        <v>8</v>
      </c>
      <c r="Q89" s="41">
        <v>6</v>
      </c>
      <c r="R89" s="41">
        <v>4</v>
      </c>
      <c r="S89" s="41">
        <v>41</v>
      </c>
      <c r="T89" s="41">
        <v>31</v>
      </c>
      <c r="U89" s="41">
        <v>59</v>
      </c>
      <c r="V89" s="41">
        <v>75.599999999999994</v>
      </c>
      <c r="W89" s="41">
        <v>26</v>
      </c>
      <c r="X89" s="41">
        <v>25</v>
      </c>
      <c r="Y89" s="41">
        <v>96.2</v>
      </c>
      <c r="Z89" s="41">
        <v>73</v>
      </c>
      <c r="AA89" s="41">
        <v>4426</v>
      </c>
      <c r="AB89" s="41">
        <v>32</v>
      </c>
      <c r="AC89" s="41">
        <v>43.8</v>
      </c>
      <c r="AD89" s="41">
        <v>61</v>
      </c>
      <c r="AE89" s="41">
        <v>1</v>
      </c>
      <c r="AF89" s="72">
        <v>7.6</v>
      </c>
      <c r="AG89" s="71">
        <v>122</v>
      </c>
      <c r="AH89" s="9"/>
    </row>
    <row r="90" spans="1:34">
      <c r="A90" s="12" t="s">
        <v>102</v>
      </c>
      <c r="B90" s="14">
        <v>2022</v>
      </c>
      <c r="C90" s="15">
        <v>21</v>
      </c>
      <c r="D90" s="16" t="s">
        <v>63</v>
      </c>
      <c r="E90" s="16" t="s">
        <v>33</v>
      </c>
      <c r="F90" s="15" t="s">
        <v>34</v>
      </c>
      <c r="G90" s="15">
        <v>17</v>
      </c>
      <c r="H90" s="15">
        <v>0</v>
      </c>
      <c r="I90" s="15">
        <v>0</v>
      </c>
      <c r="J90" s="15">
        <v>0</v>
      </c>
      <c r="K90" s="15">
        <v>5</v>
      </c>
      <c r="L90" s="15">
        <v>5</v>
      </c>
      <c r="M90" s="15">
        <v>12</v>
      </c>
      <c r="N90" s="15">
        <v>9</v>
      </c>
      <c r="O90" s="15">
        <v>8</v>
      </c>
      <c r="P90" s="15">
        <v>6</v>
      </c>
      <c r="Q90" s="15">
        <v>7</v>
      </c>
      <c r="R90" s="15">
        <v>4</v>
      </c>
      <c r="S90" s="15">
        <v>32</v>
      </c>
      <c r="T90" s="15">
        <v>24</v>
      </c>
      <c r="U90" s="15">
        <v>58</v>
      </c>
      <c r="V90" s="15">
        <v>75</v>
      </c>
      <c r="W90" s="15">
        <v>37</v>
      </c>
      <c r="X90" s="15">
        <v>35</v>
      </c>
      <c r="Y90" s="15">
        <v>94.6</v>
      </c>
      <c r="Z90" s="15">
        <v>81</v>
      </c>
      <c r="AA90" s="15">
        <v>5032</v>
      </c>
      <c r="AB90" s="15">
        <v>50</v>
      </c>
      <c r="AC90" s="15">
        <v>61.7</v>
      </c>
      <c r="AD90" s="15">
        <v>62</v>
      </c>
      <c r="AE90" s="15">
        <v>1</v>
      </c>
      <c r="AF90" s="70">
        <v>6.8</v>
      </c>
      <c r="AG90" s="71">
        <v>115</v>
      </c>
      <c r="AH90" s="17"/>
    </row>
    <row r="91" spans="1:34">
      <c r="A91" s="12" t="s">
        <v>102</v>
      </c>
      <c r="B91" s="14">
        <v>2024</v>
      </c>
      <c r="C91" s="15">
        <v>23</v>
      </c>
      <c r="D91" s="15" t="s">
        <v>37</v>
      </c>
      <c r="E91" s="16" t="s">
        <v>33</v>
      </c>
      <c r="F91" s="15" t="s">
        <v>34</v>
      </c>
      <c r="G91" s="15">
        <v>6</v>
      </c>
      <c r="H91" s="15">
        <v>0</v>
      </c>
      <c r="I91" s="15">
        <v>0</v>
      </c>
      <c r="J91" s="15">
        <v>0</v>
      </c>
      <c r="K91" s="15">
        <v>5</v>
      </c>
      <c r="L91" s="15">
        <v>5</v>
      </c>
      <c r="M91" s="15">
        <v>3</v>
      </c>
      <c r="N91" s="15">
        <v>2</v>
      </c>
      <c r="O91" s="15">
        <v>3</v>
      </c>
      <c r="P91" s="15">
        <v>1</v>
      </c>
      <c r="Q91" s="15">
        <v>2</v>
      </c>
      <c r="R91" s="15">
        <v>1</v>
      </c>
      <c r="S91" s="15">
        <v>13</v>
      </c>
      <c r="T91" s="15">
        <v>9</v>
      </c>
      <c r="U91" s="15">
        <v>59</v>
      </c>
      <c r="V91" s="15">
        <v>69.2</v>
      </c>
      <c r="W91" s="15">
        <v>17</v>
      </c>
      <c r="X91" s="15">
        <v>16</v>
      </c>
      <c r="Y91" s="15">
        <v>94.1</v>
      </c>
      <c r="Z91" s="15">
        <v>32</v>
      </c>
      <c r="AA91" s="15">
        <v>1968</v>
      </c>
      <c r="AB91" s="15">
        <v>21</v>
      </c>
      <c r="AC91" s="15">
        <v>65.599999999999994</v>
      </c>
      <c r="AD91" s="15">
        <v>62</v>
      </c>
      <c r="AE91" s="15">
        <v>0</v>
      </c>
      <c r="AF91" s="70">
        <v>7.5</v>
      </c>
      <c r="AG91" s="71">
        <v>45</v>
      </c>
      <c r="AH91" s="17"/>
    </row>
    <row r="92" spans="1:34">
      <c r="A92" s="12" t="s">
        <v>103</v>
      </c>
      <c r="B92" s="14">
        <v>2023</v>
      </c>
      <c r="C92" s="15">
        <v>25</v>
      </c>
      <c r="D92" s="16" t="s">
        <v>104</v>
      </c>
      <c r="E92" s="16" t="s">
        <v>33</v>
      </c>
      <c r="F92" s="15" t="s">
        <v>34</v>
      </c>
      <c r="G92" s="15">
        <v>17</v>
      </c>
      <c r="H92" s="15">
        <v>0</v>
      </c>
      <c r="I92" s="15">
        <v>0</v>
      </c>
      <c r="J92" s="15">
        <v>0</v>
      </c>
      <c r="K92" s="15">
        <v>6</v>
      </c>
      <c r="L92" s="15">
        <v>6</v>
      </c>
      <c r="M92" s="15">
        <v>14</v>
      </c>
      <c r="N92" s="15">
        <v>14</v>
      </c>
      <c r="O92" s="15">
        <v>8</v>
      </c>
      <c r="P92" s="15">
        <v>4</v>
      </c>
      <c r="Q92" s="15">
        <v>5</v>
      </c>
      <c r="R92" s="15">
        <v>3</v>
      </c>
      <c r="S92" s="15">
        <v>33</v>
      </c>
      <c r="T92" s="15">
        <v>27</v>
      </c>
      <c r="U92" s="15">
        <v>53</v>
      </c>
      <c r="V92" s="15">
        <v>81.8</v>
      </c>
      <c r="W92" s="15">
        <v>39</v>
      </c>
      <c r="X92" s="15">
        <v>34</v>
      </c>
      <c r="Y92" s="15">
        <v>87.2</v>
      </c>
      <c r="Z92" s="15">
        <v>86</v>
      </c>
      <c r="AA92" s="15">
        <v>5466</v>
      </c>
      <c r="AB92" s="15">
        <v>37</v>
      </c>
      <c r="AC92" s="15">
        <v>43</v>
      </c>
      <c r="AD92" s="15">
        <v>64</v>
      </c>
      <c r="AE92" s="17">
        <v>1</v>
      </c>
      <c r="AF92" s="72">
        <v>7.1</v>
      </c>
      <c r="AG92" s="71">
        <v>121</v>
      </c>
    </row>
    <row r="93" spans="1:34">
      <c r="A93" s="12" t="s">
        <v>103</v>
      </c>
      <c r="B93" s="14">
        <v>2024</v>
      </c>
      <c r="C93" s="15">
        <v>26</v>
      </c>
      <c r="D93" s="15" t="s">
        <v>37</v>
      </c>
      <c r="E93" s="16" t="s">
        <v>33</v>
      </c>
      <c r="F93" s="15" t="s">
        <v>34</v>
      </c>
      <c r="G93" s="15">
        <v>7</v>
      </c>
      <c r="H93" s="15">
        <v>0</v>
      </c>
      <c r="I93" s="15">
        <v>0</v>
      </c>
      <c r="J93" s="15">
        <v>0</v>
      </c>
      <c r="K93" s="15">
        <v>3</v>
      </c>
      <c r="L93" s="15">
        <v>3</v>
      </c>
      <c r="M93" s="15">
        <v>2</v>
      </c>
      <c r="N93" s="15">
        <v>2</v>
      </c>
      <c r="O93" s="15">
        <v>7</v>
      </c>
      <c r="P93" s="15">
        <v>5</v>
      </c>
      <c r="Q93" s="15">
        <v>3</v>
      </c>
      <c r="R93" s="15">
        <v>3</v>
      </c>
      <c r="S93" s="15">
        <v>15</v>
      </c>
      <c r="T93" s="15">
        <v>13</v>
      </c>
      <c r="U93" s="15">
        <v>58</v>
      </c>
      <c r="V93" s="15">
        <v>86.7</v>
      </c>
      <c r="W93" s="15">
        <v>15</v>
      </c>
      <c r="X93" s="15">
        <v>12</v>
      </c>
      <c r="Y93" s="15">
        <v>80</v>
      </c>
      <c r="Z93" s="15">
        <v>36</v>
      </c>
      <c r="AA93" s="15">
        <v>2248</v>
      </c>
      <c r="AB93" s="15">
        <v>13</v>
      </c>
      <c r="AC93" s="15">
        <v>36.1</v>
      </c>
      <c r="AD93" s="15">
        <v>62</v>
      </c>
      <c r="AE93" s="17">
        <v>2</v>
      </c>
      <c r="AF93" s="70">
        <v>8.1</v>
      </c>
      <c r="AG93" s="71">
        <v>57</v>
      </c>
    </row>
    <row r="94" spans="1:34">
      <c r="A94" s="12" t="s">
        <v>105</v>
      </c>
      <c r="B94" s="1">
        <v>2020</v>
      </c>
      <c r="C94" s="2">
        <v>24</v>
      </c>
      <c r="D94" s="3" t="s">
        <v>32</v>
      </c>
      <c r="E94" s="3" t="s">
        <v>33</v>
      </c>
      <c r="F94" s="2" t="s">
        <v>34</v>
      </c>
      <c r="G94" s="2">
        <v>3</v>
      </c>
      <c r="H94" s="2">
        <v>0</v>
      </c>
      <c r="I94" s="2">
        <v>0</v>
      </c>
      <c r="J94" s="2">
        <v>0</v>
      </c>
      <c r="K94" s="2">
        <v>1</v>
      </c>
      <c r="L94" s="2">
        <v>1</v>
      </c>
      <c r="M94" s="2">
        <v>1</v>
      </c>
      <c r="N94" s="2">
        <v>1</v>
      </c>
      <c r="O94" s="2">
        <v>2</v>
      </c>
      <c r="P94" s="2">
        <v>2</v>
      </c>
      <c r="Q94" s="2">
        <v>0</v>
      </c>
      <c r="R94" s="2">
        <v>0</v>
      </c>
      <c r="S94" s="2">
        <v>4</v>
      </c>
      <c r="T94" s="2">
        <v>4</v>
      </c>
      <c r="U94" s="2">
        <v>46</v>
      </c>
      <c r="V94" s="2">
        <v>100</v>
      </c>
      <c r="W94" s="2">
        <v>7</v>
      </c>
      <c r="X94" s="2">
        <v>7</v>
      </c>
      <c r="Y94" s="2">
        <v>100</v>
      </c>
      <c r="Z94" s="2">
        <v>15</v>
      </c>
      <c r="AA94" s="2">
        <v>869</v>
      </c>
      <c r="AB94" s="2">
        <v>1</v>
      </c>
      <c r="AC94" s="2">
        <v>6.7</v>
      </c>
      <c r="AD94" s="2">
        <v>58</v>
      </c>
      <c r="AE94" s="2">
        <v>1</v>
      </c>
      <c r="AF94" s="70">
        <v>6.3</v>
      </c>
      <c r="AG94" s="71">
        <v>19</v>
      </c>
      <c r="AH94" s="4"/>
    </row>
    <row r="95" spans="1:34">
      <c r="A95" s="12" t="s">
        <v>105</v>
      </c>
      <c r="B95" s="5">
        <v>2021</v>
      </c>
      <c r="C95" s="6">
        <v>25</v>
      </c>
      <c r="D95" s="7" t="s">
        <v>69</v>
      </c>
      <c r="E95" s="7" t="s">
        <v>33</v>
      </c>
      <c r="F95" s="6" t="s">
        <v>34</v>
      </c>
      <c r="G95" s="6">
        <v>14</v>
      </c>
      <c r="H95" s="6">
        <v>0</v>
      </c>
      <c r="I95" s="6">
        <v>0</v>
      </c>
      <c r="J95" s="6">
        <v>0</v>
      </c>
      <c r="K95" s="6">
        <v>7</v>
      </c>
      <c r="L95" s="6">
        <v>7</v>
      </c>
      <c r="M95" s="6">
        <v>7</v>
      </c>
      <c r="N95" s="6">
        <v>7</v>
      </c>
      <c r="O95" s="6">
        <v>4</v>
      </c>
      <c r="P95" s="6">
        <v>3</v>
      </c>
      <c r="Q95" s="6">
        <v>6</v>
      </c>
      <c r="R95" s="6">
        <v>4</v>
      </c>
      <c r="S95" s="6">
        <v>24</v>
      </c>
      <c r="T95" s="6">
        <v>21</v>
      </c>
      <c r="U95" s="6">
        <v>56</v>
      </c>
      <c r="V95" s="6">
        <v>87.5</v>
      </c>
      <c r="W95" s="6">
        <v>15</v>
      </c>
      <c r="X95" s="6">
        <v>13</v>
      </c>
      <c r="Y95" s="6">
        <v>86.7</v>
      </c>
      <c r="Z95" s="6">
        <v>31</v>
      </c>
      <c r="AA95" s="6">
        <v>1883</v>
      </c>
      <c r="AB95" s="6">
        <v>6</v>
      </c>
      <c r="AC95" s="6">
        <v>19.399999999999999</v>
      </c>
      <c r="AD95" s="6">
        <v>61</v>
      </c>
      <c r="AE95" s="6">
        <v>3</v>
      </c>
      <c r="AF95" s="70">
        <v>6</v>
      </c>
      <c r="AG95" s="71">
        <v>84</v>
      </c>
      <c r="AH95" s="8"/>
    </row>
    <row r="96" spans="1:34">
      <c r="A96" s="12" t="s">
        <v>105</v>
      </c>
      <c r="B96" s="5">
        <v>2022</v>
      </c>
      <c r="C96" s="6">
        <v>26</v>
      </c>
      <c r="D96" s="6" t="s">
        <v>37</v>
      </c>
      <c r="E96" s="7" t="s">
        <v>33</v>
      </c>
      <c r="F96" s="6" t="s">
        <v>34</v>
      </c>
      <c r="G96" s="6">
        <v>6</v>
      </c>
      <c r="H96" s="6">
        <v>0</v>
      </c>
      <c r="I96" s="6">
        <v>0</v>
      </c>
      <c r="J96" s="6">
        <v>0</v>
      </c>
      <c r="K96" s="6">
        <v>1</v>
      </c>
      <c r="L96" s="6">
        <v>1</v>
      </c>
      <c r="M96" s="6">
        <v>7</v>
      </c>
      <c r="N96" s="6">
        <v>6</v>
      </c>
      <c r="O96" s="6">
        <v>8</v>
      </c>
      <c r="P96" s="6">
        <v>6</v>
      </c>
      <c r="Q96" s="6">
        <v>2</v>
      </c>
      <c r="R96" s="6">
        <v>2</v>
      </c>
      <c r="S96" s="6">
        <v>18</v>
      </c>
      <c r="T96" s="6">
        <v>15</v>
      </c>
      <c r="U96" s="6">
        <v>59</v>
      </c>
      <c r="V96" s="6">
        <v>83.3</v>
      </c>
      <c r="W96" s="6">
        <v>15</v>
      </c>
      <c r="X96" s="6">
        <v>15</v>
      </c>
      <c r="Y96" s="6">
        <v>100</v>
      </c>
      <c r="Z96" s="6">
        <v>36</v>
      </c>
      <c r="AA96" s="6">
        <v>2244</v>
      </c>
      <c r="AB96" s="6">
        <v>15</v>
      </c>
      <c r="AC96" s="6">
        <v>41.7</v>
      </c>
      <c r="AD96" s="6">
        <v>62</v>
      </c>
      <c r="AE96" s="6">
        <v>1</v>
      </c>
      <c r="AF96" s="72">
        <v>10.7</v>
      </c>
      <c r="AG96" s="71">
        <v>64</v>
      </c>
      <c r="AH96" s="9"/>
    </row>
    <row r="97" spans="1:34">
      <c r="A97" s="12" t="s">
        <v>106</v>
      </c>
      <c r="B97" s="1">
        <v>2017</v>
      </c>
      <c r="C97" s="2">
        <v>22</v>
      </c>
      <c r="D97" s="3" t="s">
        <v>63</v>
      </c>
      <c r="E97" s="3" t="s">
        <v>33</v>
      </c>
      <c r="F97" s="2" t="s">
        <v>34</v>
      </c>
      <c r="G97" s="2">
        <v>16</v>
      </c>
      <c r="H97" s="2">
        <v>0</v>
      </c>
      <c r="I97" s="2">
        <v>0</v>
      </c>
      <c r="J97" s="2">
        <v>0</v>
      </c>
      <c r="K97" s="2">
        <v>5</v>
      </c>
      <c r="L97" s="2">
        <v>5</v>
      </c>
      <c r="M97" s="2">
        <v>6</v>
      </c>
      <c r="N97" s="2">
        <v>4</v>
      </c>
      <c r="O97" s="2">
        <v>6</v>
      </c>
      <c r="P97" s="2">
        <v>4</v>
      </c>
      <c r="Q97" s="2">
        <v>3</v>
      </c>
      <c r="R97" s="2">
        <v>2</v>
      </c>
      <c r="S97" s="2">
        <v>20</v>
      </c>
      <c r="T97" s="2">
        <v>15</v>
      </c>
      <c r="U97" s="2">
        <v>54</v>
      </c>
      <c r="V97" s="2">
        <v>75</v>
      </c>
      <c r="W97" s="2">
        <v>26</v>
      </c>
      <c r="X97" s="2">
        <v>25</v>
      </c>
      <c r="Y97" s="2">
        <v>96.2</v>
      </c>
      <c r="Z97" s="2">
        <v>56</v>
      </c>
      <c r="AA97" s="2">
        <v>3286</v>
      </c>
      <c r="AB97" s="2">
        <v>33</v>
      </c>
      <c r="AC97" s="2">
        <v>58.9</v>
      </c>
      <c r="AD97" s="2">
        <v>59</v>
      </c>
      <c r="AE97" s="2">
        <v>2</v>
      </c>
      <c r="AF97" s="72">
        <v>4.5999999999999996</v>
      </c>
      <c r="AG97" s="71">
        <v>74</v>
      </c>
      <c r="AH97" s="4"/>
    </row>
    <row r="98" spans="1:34">
      <c r="A98" s="12" t="s">
        <v>106</v>
      </c>
      <c r="B98" s="5">
        <v>2018</v>
      </c>
      <c r="C98" s="6">
        <v>23</v>
      </c>
      <c r="D98" s="6" t="s">
        <v>37</v>
      </c>
      <c r="E98" s="7" t="s">
        <v>33</v>
      </c>
      <c r="F98" s="6" t="s">
        <v>34</v>
      </c>
      <c r="G98" s="6">
        <v>7</v>
      </c>
      <c r="H98" s="6">
        <v>0</v>
      </c>
      <c r="I98" s="6">
        <v>0</v>
      </c>
      <c r="J98" s="6">
        <v>0</v>
      </c>
      <c r="K98" s="6">
        <v>1</v>
      </c>
      <c r="L98" s="6">
        <v>1</v>
      </c>
      <c r="M98" s="6">
        <v>4</v>
      </c>
      <c r="N98" s="6">
        <v>4</v>
      </c>
      <c r="O98" s="6">
        <v>4</v>
      </c>
      <c r="P98" s="6">
        <v>2</v>
      </c>
      <c r="Q98" s="6">
        <v>5</v>
      </c>
      <c r="R98" s="6">
        <v>2</v>
      </c>
      <c r="S98" s="6">
        <v>14</v>
      </c>
      <c r="T98" s="6">
        <v>9</v>
      </c>
      <c r="U98" s="6">
        <v>55</v>
      </c>
      <c r="V98" s="6">
        <v>64.3</v>
      </c>
      <c r="W98" s="6">
        <v>11</v>
      </c>
      <c r="X98" s="6">
        <v>8</v>
      </c>
      <c r="Y98" s="6">
        <v>72.7</v>
      </c>
      <c r="Z98" s="6">
        <v>28</v>
      </c>
      <c r="AA98" s="6">
        <v>1802</v>
      </c>
      <c r="AB98" s="6">
        <v>17</v>
      </c>
      <c r="AC98" s="6">
        <v>60.7</v>
      </c>
      <c r="AD98" s="6">
        <v>64</v>
      </c>
      <c r="AE98" s="6">
        <v>0</v>
      </c>
      <c r="AF98" s="72">
        <v>5.6</v>
      </c>
      <c r="AG98" s="71">
        <v>39</v>
      </c>
      <c r="AH98" s="9"/>
    </row>
    <row r="99" spans="1:34">
      <c r="A99" s="12" t="s">
        <v>106</v>
      </c>
      <c r="B99" s="14">
        <v>2019</v>
      </c>
      <c r="C99" s="15">
        <v>24</v>
      </c>
      <c r="D99" s="16" t="s">
        <v>66</v>
      </c>
      <c r="E99" s="16" t="s">
        <v>33</v>
      </c>
      <c r="F99" s="15" t="s">
        <v>34</v>
      </c>
      <c r="G99" s="15">
        <v>16</v>
      </c>
      <c r="H99" s="15">
        <v>0</v>
      </c>
      <c r="I99" s="15">
        <v>0</v>
      </c>
      <c r="J99" s="15">
        <v>0</v>
      </c>
      <c r="K99" s="15">
        <v>12</v>
      </c>
      <c r="L99" s="15">
        <v>12</v>
      </c>
      <c r="M99" s="15">
        <v>13</v>
      </c>
      <c r="N99" s="15">
        <v>12</v>
      </c>
      <c r="O99" s="15">
        <v>8</v>
      </c>
      <c r="P99" s="15">
        <v>5</v>
      </c>
      <c r="Q99" s="15">
        <v>2</v>
      </c>
      <c r="R99" s="15">
        <v>2</v>
      </c>
      <c r="S99" s="15">
        <v>35</v>
      </c>
      <c r="T99" s="15">
        <v>31</v>
      </c>
      <c r="U99" s="15">
        <v>54</v>
      </c>
      <c r="V99" s="15">
        <v>88.6</v>
      </c>
      <c r="W99" s="15">
        <v>35</v>
      </c>
      <c r="X99" s="15">
        <v>34</v>
      </c>
      <c r="Y99" s="15">
        <v>97.1</v>
      </c>
      <c r="Z99" s="15">
        <v>83</v>
      </c>
      <c r="AA99" s="15">
        <v>5241</v>
      </c>
      <c r="AB99" s="15">
        <v>45</v>
      </c>
      <c r="AC99" s="15">
        <v>54.2</v>
      </c>
      <c r="AD99" s="15">
        <v>63</v>
      </c>
      <c r="AE99" s="17">
        <v>4</v>
      </c>
      <c r="AF99" s="72">
        <v>8.1999999999999993</v>
      </c>
      <c r="AG99" s="71">
        <v>131</v>
      </c>
    </row>
    <row r="100" spans="1:34">
      <c r="A100" s="12" t="s">
        <v>107</v>
      </c>
      <c r="B100" s="1">
        <v>2021</v>
      </c>
      <c r="C100" s="2">
        <v>22</v>
      </c>
      <c r="D100" s="3" t="s">
        <v>73</v>
      </c>
      <c r="E100" s="3" t="s">
        <v>33</v>
      </c>
      <c r="F100" s="2" t="s">
        <v>34</v>
      </c>
      <c r="G100" s="2">
        <v>7</v>
      </c>
      <c r="H100" s="2">
        <v>0</v>
      </c>
      <c r="I100" s="2">
        <v>0</v>
      </c>
      <c r="J100" s="2">
        <v>0</v>
      </c>
      <c r="K100" s="2">
        <v>3</v>
      </c>
      <c r="L100" s="2">
        <v>3</v>
      </c>
      <c r="M100" s="2">
        <v>6</v>
      </c>
      <c r="N100" s="2">
        <v>6</v>
      </c>
      <c r="O100" s="2">
        <v>4</v>
      </c>
      <c r="P100" s="2">
        <v>4</v>
      </c>
      <c r="Q100" s="2">
        <v>1</v>
      </c>
      <c r="R100" s="2">
        <v>0</v>
      </c>
      <c r="S100" s="2">
        <v>14</v>
      </c>
      <c r="T100" s="2">
        <v>13</v>
      </c>
      <c r="U100" s="2">
        <v>49</v>
      </c>
      <c r="V100" s="2">
        <v>92.9</v>
      </c>
      <c r="W100" s="2">
        <v>16</v>
      </c>
      <c r="X100" s="2">
        <v>16</v>
      </c>
      <c r="Y100" s="2">
        <v>100</v>
      </c>
      <c r="Z100" s="2">
        <v>2</v>
      </c>
      <c r="AA100" s="2">
        <v>14</v>
      </c>
      <c r="AB100" s="2">
        <v>0</v>
      </c>
      <c r="AC100" s="2">
        <v>0</v>
      </c>
      <c r="AD100" s="2">
        <v>7</v>
      </c>
      <c r="AE100" s="2">
        <v>2</v>
      </c>
      <c r="AF100" s="72">
        <v>7.9</v>
      </c>
      <c r="AG100" s="71">
        <v>55</v>
      </c>
      <c r="AH100" s="4"/>
    </row>
    <row r="101" spans="1:34">
      <c r="A101" s="12" t="s">
        <v>107</v>
      </c>
      <c r="B101" s="5">
        <v>2022</v>
      </c>
      <c r="C101" s="6">
        <v>23</v>
      </c>
      <c r="D101" s="7" t="s">
        <v>69</v>
      </c>
      <c r="E101" s="7" t="s">
        <v>33</v>
      </c>
      <c r="F101" s="6" t="s">
        <v>34</v>
      </c>
      <c r="G101" s="6">
        <v>17</v>
      </c>
      <c r="H101" s="6">
        <v>0</v>
      </c>
      <c r="I101" s="6">
        <v>0</v>
      </c>
      <c r="J101" s="6">
        <v>0</v>
      </c>
      <c r="K101" s="6">
        <v>8</v>
      </c>
      <c r="L101" s="6">
        <v>8</v>
      </c>
      <c r="M101" s="6">
        <v>11</v>
      </c>
      <c r="N101" s="6">
        <v>10</v>
      </c>
      <c r="O101" s="6">
        <v>13</v>
      </c>
      <c r="P101" s="6">
        <v>10</v>
      </c>
      <c r="Q101" s="6">
        <v>3</v>
      </c>
      <c r="R101" s="6">
        <v>2</v>
      </c>
      <c r="S101" s="6">
        <v>35</v>
      </c>
      <c r="T101" s="6">
        <v>30</v>
      </c>
      <c r="U101" s="6">
        <v>53</v>
      </c>
      <c r="V101" s="6">
        <v>85.7</v>
      </c>
      <c r="W101" s="6">
        <v>37</v>
      </c>
      <c r="X101" s="6">
        <v>36</v>
      </c>
      <c r="Y101" s="6">
        <v>97.3</v>
      </c>
      <c r="Z101" s="6">
        <v>88</v>
      </c>
      <c r="AA101" s="6">
        <v>5492</v>
      </c>
      <c r="AB101" s="6">
        <v>44</v>
      </c>
      <c r="AC101" s="6">
        <v>50</v>
      </c>
      <c r="AD101" s="6">
        <v>62</v>
      </c>
      <c r="AE101" s="6">
        <v>3</v>
      </c>
      <c r="AF101" s="70">
        <v>7.6</v>
      </c>
      <c r="AG101" s="71">
        <v>130</v>
      </c>
      <c r="AH101" s="8"/>
    </row>
    <row r="102" spans="1:34">
      <c r="A102" s="12" t="s">
        <v>107</v>
      </c>
      <c r="B102" s="5">
        <v>2023</v>
      </c>
      <c r="C102" s="6">
        <v>24</v>
      </c>
      <c r="D102" s="6" t="s">
        <v>37</v>
      </c>
      <c r="E102" s="7" t="s">
        <v>33</v>
      </c>
      <c r="F102" s="6" t="s">
        <v>34</v>
      </c>
      <c r="G102" s="6">
        <v>15</v>
      </c>
      <c r="H102" s="6">
        <v>0</v>
      </c>
      <c r="I102" s="6">
        <v>0</v>
      </c>
      <c r="J102" s="6">
        <v>0</v>
      </c>
      <c r="K102" s="6">
        <v>3</v>
      </c>
      <c r="L102" s="6">
        <v>2</v>
      </c>
      <c r="M102" s="6">
        <v>11</v>
      </c>
      <c r="N102" s="6">
        <v>11</v>
      </c>
      <c r="O102" s="6">
        <v>2</v>
      </c>
      <c r="P102" s="6">
        <v>2</v>
      </c>
      <c r="Q102" s="6">
        <v>2</v>
      </c>
      <c r="R102" s="6">
        <v>1</v>
      </c>
      <c r="S102" s="6">
        <v>18</v>
      </c>
      <c r="T102" s="6">
        <v>16</v>
      </c>
      <c r="U102" s="6">
        <v>52</v>
      </c>
      <c r="V102" s="6">
        <v>88.9</v>
      </c>
      <c r="W102" s="6">
        <v>44</v>
      </c>
      <c r="X102" s="6">
        <v>41</v>
      </c>
      <c r="Y102" s="6">
        <v>93.2</v>
      </c>
      <c r="Z102" s="6">
        <v>16</v>
      </c>
      <c r="AA102" s="6">
        <v>969</v>
      </c>
      <c r="AB102" s="6">
        <v>6</v>
      </c>
      <c r="AC102" s="6">
        <v>37.5</v>
      </c>
      <c r="AD102" s="6">
        <v>61</v>
      </c>
      <c r="AE102" s="6">
        <v>2</v>
      </c>
      <c r="AF102" s="72">
        <v>6.1</v>
      </c>
      <c r="AG102" s="71">
        <v>91</v>
      </c>
      <c r="AH102" s="9"/>
    </row>
    <row r="103" spans="1:34">
      <c r="A103" s="12" t="s">
        <v>108</v>
      </c>
      <c r="B103" s="14">
        <v>2007</v>
      </c>
      <c r="C103" s="15">
        <v>23</v>
      </c>
      <c r="D103" s="15" t="s">
        <v>37</v>
      </c>
      <c r="E103" s="16" t="s">
        <v>33</v>
      </c>
      <c r="F103" s="15" t="s">
        <v>34</v>
      </c>
      <c r="G103" s="15">
        <v>4</v>
      </c>
      <c r="H103" s="15">
        <v>0</v>
      </c>
      <c r="I103" s="15">
        <v>0</v>
      </c>
      <c r="J103" s="15">
        <v>0</v>
      </c>
      <c r="K103" s="15">
        <v>1</v>
      </c>
      <c r="L103" s="15">
        <v>0</v>
      </c>
      <c r="M103" s="15">
        <v>0</v>
      </c>
      <c r="N103" s="15">
        <v>0</v>
      </c>
      <c r="O103" s="15">
        <v>3</v>
      </c>
      <c r="P103" s="15">
        <v>1</v>
      </c>
      <c r="Q103" s="15">
        <v>0</v>
      </c>
      <c r="R103" s="15">
        <v>0</v>
      </c>
      <c r="S103" s="15">
        <v>4</v>
      </c>
      <c r="T103" s="15">
        <v>1</v>
      </c>
      <c r="U103" s="15">
        <v>45</v>
      </c>
      <c r="V103" s="15">
        <v>25</v>
      </c>
      <c r="W103" s="15">
        <v>1</v>
      </c>
      <c r="X103" s="15">
        <v>1</v>
      </c>
      <c r="Y103" s="15">
        <v>100</v>
      </c>
      <c r="Z103" s="15">
        <v>4</v>
      </c>
      <c r="AA103" s="15">
        <v>277</v>
      </c>
      <c r="AB103" s="15">
        <v>3</v>
      </c>
      <c r="AC103" s="15">
        <v>75</v>
      </c>
      <c r="AD103" s="15">
        <v>69</v>
      </c>
      <c r="AE103" s="17">
        <v>-1</v>
      </c>
      <c r="AF103" s="72">
        <v>0</v>
      </c>
      <c r="AG103" s="71">
        <v>0</v>
      </c>
    </row>
    <row r="104" spans="1:34">
      <c r="A104" s="12" t="s">
        <v>108</v>
      </c>
      <c r="B104" s="1">
        <v>2008</v>
      </c>
      <c r="C104" s="2">
        <v>24</v>
      </c>
      <c r="D104" s="3" t="s">
        <v>94</v>
      </c>
      <c r="E104" s="3" t="s">
        <v>33</v>
      </c>
      <c r="F104" s="2" t="s">
        <v>34</v>
      </c>
      <c r="G104" s="2">
        <v>16</v>
      </c>
      <c r="H104" s="2">
        <v>0</v>
      </c>
      <c r="I104" s="2">
        <v>0</v>
      </c>
      <c r="J104" s="2">
        <v>0</v>
      </c>
      <c r="K104" s="2">
        <v>8</v>
      </c>
      <c r="L104" s="2">
        <v>7</v>
      </c>
      <c r="M104" s="2">
        <v>9</v>
      </c>
      <c r="N104" s="2">
        <v>8</v>
      </c>
      <c r="O104" s="2">
        <v>11</v>
      </c>
      <c r="P104" s="2">
        <v>5</v>
      </c>
      <c r="Q104" s="2">
        <v>6</v>
      </c>
      <c r="R104" s="2">
        <v>5</v>
      </c>
      <c r="S104" s="2">
        <v>34</v>
      </c>
      <c r="T104" s="2">
        <v>25</v>
      </c>
      <c r="U104" s="2">
        <v>56</v>
      </c>
      <c r="V104" s="2">
        <v>73.5</v>
      </c>
      <c r="W104" s="2">
        <v>40</v>
      </c>
      <c r="X104" s="2">
        <v>39</v>
      </c>
      <c r="Y104" s="2">
        <v>97.5</v>
      </c>
      <c r="Z104" s="2">
        <v>83</v>
      </c>
      <c r="AA104" s="2">
        <v>5396</v>
      </c>
      <c r="AB104" s="2">
        <v>19</v>
      </c>
      <c r="AC104" s="2">
        <v>22.9</v>
      </c>
      <c r="AD104" s="2">
        <v>65</v>
      </c>
      <c r="AE104" s="2">
        <v>1</v>
      </c>
      <c r="AF104" s="72">
        <v>7.6</v>
      </c>
      <c r="AG104" s="71">
        <v>122</v>
      </c>
      <c r="AH104" s="4"/>
    </row>
    <row r="105" spans="1:34">
      <c r="A105" s="12" t="s">
        <v>108</v>
      </c>
      <c r="B105" s="5">
        <v>2009</v>
      </c>
      <c r="C105" s="6">
        <v>25</v>
      </c>
      <c r="D105" s="7" t="s">
        <v>94</v>
      </c>
      <c r="E105" s="7" t="s">
        <v>33</v>
      </c>
      <c r="F105" s="6" t="s">
        <v>34</v>
      </c>
      <c r="G105" s="6">
        <v>16</v>
      </c>
      <c r="H105" s="6">
        <v>0</v>
      </c>
      <c r="I105" s="6">
        <v>0</v>
      </c>
      <c r="J105" s="6">
        <v>0</v>
      </c>
      <c r="K105" s="6">
        <v>14</v>
      </c>
      <c r="L105" s="6">
        <v>14</v>
      </c>
      <c r="M105" s="6">
        <v>8</v>
      </c>
      <c r="N105" s="6">
        <v>6</v>
      </c>
      <c r="O105" s="6">
        <v>10</v>
      </c>
      <c r="P105" s="6">
        <v>8</v>
      </c>
      <c r="Q105" s="6">
        <v>3</v>
      </c>
      <c r="R105" s="6">
        <v>2</v>
      </c>
      <c r="S105" s="6">
        <v>35</v>
      </c>
      <c r="T105" s="6">
        <v>30</v>
      </c>
      <c r="U105" s="6">
        <v>51</v>
      </c>
      <c r="V105" s="6">
        <v>85.7</v>
      </c>
      <c r="W105" s="6">
        <v>32</v>
      </c>
      <c r="X105" s="6">
        <v>32</v>
      </c>
      <c r="Y105" s="6">
        <v>100</v>
      </c>
      <c r="Z105" s="6">
        <v>78</v>
      </c>
      <c r="AA105" s="6">
        <v>5304</v>
      </c>
      <c r="AB105" s="6">
        <v>28</v>
      </c>
      <c r="AC105" s="6">
        <v>35.9</v>
      </c>
      <c r="AD105" s="6">
        <v>68</v>
      </c>
      <c r="AE105" s="6">
        <v>4</v>
      </c>
      <c r="AF105" s="72">
        <v>7.8</v>
      </c>
      <c r="AG105" s="71">
        <v>124</v>
      </c>
      <c r="AH105" s="9"/>
    </row>
    <row r="106" spans="1:34">
      <c r="A106" s="12" t="s">
        <v>109</v>
      </c>
      <c r="B106" s="14">
        <v>2024</v>
      </c>
      <c r="C106" s="15">
        <v>25</v>
      </c>
      <c r="D106" s="15" t="s">
        <v>61</v>
      </c>
      <c r="E106" s="16" t="s">
        <v>33</v>
      </c>
      <c r="F106" s="15" t="s">
        <v>34</v>
      </c>
      <c r="G106" s="15">
        <v>4</v>
      </c>
      <c r="H106" s="15">
        <v>0</v>
      </c>
      <c r="I106" s="15">
        <v>0</v>
      </c>
      <c r="J106" s="15">
        <v>0</v>
      </c>
      <c r="K106" s="15">
        <v>2</v>
      </c>
      <c r="L106" s="15">
        <v>2</v>
      </c>
      <c r="M106" s="15">
        <v>1</v>
      </c>
      <c r="N106" s="15">
        <v>1</v>
      </c>
      <c r="O106" s="15">
        <v>2</v>
      </c>
      <c r="P106" s="15">
        <v>2</v>
      </c>
      <c r="Q106" s="15">
        <v>0</v>
      </c>
      <c r="R106" s="15">
        <v>0</v>
      </c>
      <c r="S106" s="15">
        <v>5</v>
      </c>
      <c r="T106" s="15">
        <v>5</v>
      </c>
      <c r="U106" s="15">
        <v>45</v>
      </c>
      <c r="V106" s="15">
        <v>100</v>
      </c>
      <c r="W106" s="15">
        <v>9</v>
      </c>
      <c r="X106" s="15">
        <v>9</v>
      </c>
      <c r="Y106" s="15">
        <v>100</v>
      </c>
      <c r="Z106" s="15">
        <v>18</v>
      </c>
      <c r="AA106" s="15">
        <v>1170</v>
      </c>
      <c r="AB106" s="15">
        <v>17</v>
      </c>
      <c r="AC106" s="15">
        <v>94.4</v>
      </c>
      <c r="AD106" s="15">
        <v>65</v>
      </c>
      <c r="AE106" s="17">
        <v>1</v>
      </c>
      <c r="AF106" s="70">
        <v>6</v>
      </c>
      <c r="AG106" s="71">
        <v>24</v>
      </c>
    </row>
  </sheetData>
  <hyperlinks>
    <hyperlink ref="B3" r:id="rId1" display="2015" xr:uid="{F7AFF127-D772-4D9B-A3A8-DC3657683368}"/>
    <hyperlink ref="D3" r:id="rId2" xr:uid="{99876F05-405A-42F4-A6F5-1F257B2081A6}"/>
    <hyperlink ref="E3" r:id="rId3" xr:uid="{D012745B-278C-490C-8DE3-0F2EE2F16102}"/>
    <hyperlink ref="B4" r:id="rId4" display="2016" xr:uid="{FF378C3B-4FE5-47F9-B46C-0B22DB83A771}"/>
    <hyperlink ref="D4" r:id="rId5" xr:uid="{1AADADA4-DC8C-480F-8ADC-316F39EAE713}"/>
    <hyperlink ref="E4" r:id="rId6" xr:uid="{B9EC8606-6E9C-4DA5-9625-8B8479D2EDA9}"/>
    <hyperlink ref="B5" r:id="rId7" display="2017" xr:uid="{738C2E70-E815-485F-97B3-B1B37120EED6}"/>
    <hyperlink ref="D5" r:id="rId8" xr:uid="{771E7B23-FB0A-45AD-BAB4-75C6CD47BF49}"/>
    <hyperlink ref="E5" r:id="rId9" xr:uid="{AAB5C01B-C81E-44A7-91C3-07CDB9B1FDF5}"/>
    <hyperlink ref="B6" r:id="rId10" display="2022" xr:uid="{A361AB1D-37C6-4E1C-BDFB-6159A4C5362C}"/>
    <hyperlink ref="E6" r:id="rId11" xr:uid="{B13EA123-F44C-400E-9997-A1C2ED961D27}"/>
    <hyperlink ref="B7" r:id="rId12" display="2023" xr:uid="{139E8699-9368-48F7-8D68-F8FDAC8348EA}"/>
    <hyperlink ref="D7" r:id="rId13" xr:uid="{283E40D1-B505-454E-A1A5-5DFEF13CAFC5}"/>
    <hyperlink ref="E7" r:id="rId14" xr:uid="{7E788D53-5065-4CC3-AF8C-AC1FA365EB5F}"/>
    <hyperlink ref="B8" r:id="rId15" display="2024" xr:uid="{6516A221-0261-4366-95BF-9690C4A70705}"/>
    <hyperlink ref="D8" r:id="rId16" xr:uid="{EB933466-13BE-4A4F-AFE9-96B4FEE40D66}"/>
    <hyperlink ref="E8" r:id="rId17" xr:uid="{0A993FCA-06DB-43C7-A7C1-730C86884B2E}"/>
    <hyperlink ref="B9" r:id="rId18" display="2017" xr:uid="{40EDF4CD-CB88-410B-BF20-0BA34E259185}"/>
    <hyperlink ref="D9" r:id="rId19" xr:uid="{97449F2A-468C-417A-AE95-76746FF9A204}"/>
    <hyperlink ref="E9" r:id="rId20" xr:uid="{56362376-B06C-430C-94F5-252F7E0EF66D}"/>
    <hyperlink ref="B10" r:id="rId21" display="2018" xr:uid="{5E456FD2-FA3F-4D3B-B812-69CE0C95BD1E}"/>
    <hyperlink ref="D10" r:id="rId22" xr:uid="{C3180209-133E-4FF0-8620-D61FE333F818}"/>
    <hyperlink ref="E10" r:id="rId23" xr:uid="{37348F0B-337C-4B36-9B4B-933C91BA181D}"/>
    <hyperlink ref="B11" r:id="rId24" display="2019" xr:uid="{807F469B-FC57-408F-8FAB-3C48512BD422}"/>
    <hyperlink ref="D11" r:id="rId25" xr:uid="{DA440B77-41B8-425E-9001-9972369DF10C}"/>
    <hyperlink ref="E11" r:id="rId26" xr:uid="{D7F8F7BB-9D32-4A50-BAC2-8A30508EF945}"/>
    <hyperlink ref="B12" r:id="rId27" display="2018" xr:uid="{A977A497-BA64-44D6-B5DC-6048B93CD9A3}"/>
    <hyperlink ref="D12" r:id="rId28" xr:uid="{2A9818D6-C1FA-4E6E-956E-63D045D70717}"/>
    <hyperlink ref="E12" r:id="rId29" xr:uid="{F9023A7B-F6CD-43D6-8FB9-AD7E66FFCEC6}"/>
    <hyperlink ref="B13" r:id="rId30" display="2019" xr:uid="{0EF0CFF5-CA84-4F18-91F9-22C4BC2BBD4B}"/>
    <hyperlink ref="D13" r:id="rId31" xr:uid="{93F8F327-E80C-427E-A85E-5F53E3349495}"/>
    <hyperlink ref="E13" r:id="rId32" xr:uid="{6F01913C-10C0-459C-8C12-42D335928144}"/>
    <hyperlink ref="B14" r:id="rId33" display="2020" xr:uid="{79C83257-94E7-400D-AAB8-80E37176696E}"/>
    <hyperlink ref="D14" r:id="rId34" xr:uid="{41FF03AC-041E-4FA9-BEFB-16CCD991D933}"/>
    <hyperlink ref="E14" r:id="rId35" xr:uid="{020CEA47-C232-4C10-810C-F2178C0E3FC4}"/>
    <hyperlink ref="B15" r:id="rId36" display="2018" xr:uid="{5E4F093B-5C01-493E-9A20-7B11E1DADE8F}"/>
    <hyperlink ref="E15" r:id="rId37" xr:uid="{8E94329C-D2B2-4915-BE2F-540C4546C60C}"/>
    <hyperlink ref="B16" r:id="rId38" display="2019" xr:uid="{6498EDEB-1F4B-4780-996A-C4BB24776993}"/>
    <hyperlink ref="D16" r:id="rId39" xr:uid="{E618E950-54E5-49BC-A6E8-E2A203E3A0A4}"/>
    <hyperlink ref="E16" r:id="rId40" xr:uid="{0FF3DDBE-2360-43A8-BC94-9272BECFE4A7}"/>
    <hyperlink ref="B17" r:id="rId41" display="2020" xr:uid="{191B80F5-CDF9-4F3F-8035-825D9B4FBBA0}"/>
    <hyperlink ref="D17" r:id="rId42" xr:uid="{F2B6E9A4-684E-46A8-9CD2-AE7965B61BC9}"/>
    <hyperlink ref="E17" r:id="rId43" xr:uid="{0288EADE-0580-4CEE-A8CA-F2F0C22A942A}"/>
    <hyperlink ref="B18" r:id="rId44" display="2019" xr:uid="{8FAB454B-7C26-4370-9255-B561732BC009}"/>
    <hyperlink ref="D18" r:id="rId45" xr:uid="{FFF55341-BECE-4582-9322-C266E47D92CE}"/>
    <hyperlink ref="E18" r:id="rId46" xr:uid="{9CFFFE2F-2833-42F1-AC0D-8C62B6DC46EA}"/>
    <hyperlink ref="B19" r:id="rId47" display="2020" xr:uid="{0FFAF7F4-987F-476F-AFAB-E64685EABF18}"/>
    <hyperlink ref="D19" r:id="rId48" xr:uid="{75790CEB-0828-45CC-9727-B9EF9FF148AB}"/>
    <hyperlink ref="E19" r:id="rId49" xr:uid="{AA7F9B59-D50A-44DA-A531-6B5DC5764DC5}"/>
    <hyperlink ref="B20" r:id="rId50" display="2021" xr:uid="{B41477AE-7F8F-4F16-98E4-A0C38F13CD08}"/>
    <hyperlink ref="D20" r:id="rId51" xr:uid="{E4B82B78-EF16-44BE-A500-F1DBAAB3B0B2}"/>
    <hyperlink ref="E20" r:id="rId52" xr:uid="{4EC8664C-3D15-4CBC-A230-172FC007CE57}"/>
    <hyperlink ref="B21" r:id="rId53" display="2017" xr:uid="{D0B90E35-F43D-4E66-94CE-75D45AF95D6A}"/>
    <hyperlink ref="D21" r:id="rId54" xr:uid="{31AF5624-6309-48F9-B306-AAFCC263C73A}"/>
    <hyperlink ref="E21" r:id="rId55" xr:uid="{B34B8A84-5EDE-468B-8DF5-DF26D82D75DF}"/>
    <hyperlink ref="B22" r:id="rId56" display="2018" xr:uid="{F1DB1873-9351-4D83-B9A0-00C7E0C1D9EA}"/>
    <hyperlink ref="D22" r:id="rId57" xr:uid="{EF126CC4-F56E-4FD8-9E57-05AD90EA2C29}"/>
    <hyperlink ref="E22" r:id="rId58" xr:uid="{9D5CC116-5514-42A5-A8BA-444C4383BC72}"/>
    <hyperlink ref="B23" r:id="rId59" display="2019" xr:uid="{549467AE-1632-496D-81E9-FD5DF13FE775}"/>
    <hyperlink ref="D23" r:id="rId60" xr:uid="{84E25183-E09D-411F-9EE4-461D4F430F1A}"/>
    <hyperlink ref="E23" r:id="rId61" xr:uid="{72A6CA9D-A2F3-4EB7-8799-87D9FE9B25C7}"/>
    <hyperlink ref="B24" r:id="rId62" display="2024" xr:uid="{67BEF705-71DA-4FEC-A7D7-142C36621B46}"/>
    <hyperlink ref="D24" r:id="rId63" xr:uid="{8DAE5DAF-BA41-49EA-9341-F0DA3B446684}"/>
    <hyperlink ref="E24" r:id="rId64" xr:uid="{93723418-AF46-4DB9-A02B-42F58A809597}"/>
    <hyperlink ref="B33" r:id="rId65" display="2019" xr:uid="{66341A4A-F1BF-40A5-9211-890D480B96FC}"/>
    <hyperlink ref="D33" r:id="rId66" xr:uid="{CAAC3AA1-7F5B-4BA4-B35D-A79321357710}"/>
    <hyperlink ref="E33" r:id="rId67" xr:uid="{AC72D1B2-9BA1-4B73-9299-3E72897A044A}"/>
    <hyperlink ref="B34" r:id="rId68" display="2020" xr:uid="{C70756CF-6F18-4CDB-A2C9-2BE48BBC9C14}"/>
    <hyperlink ref="D34" r:id="rId69" xr:uid="{DCB91F5E-9246-4A7D-94E4-EA44C37BA0D0}"/>
    <hyperlink ref="E34" r:id="rId70" xr:uid="{C691E969-0575-4428-95CF-F5EFF592B410}"/>
    <hyperlink ref="B35" r:id="rId71" display="2021" xr:uid="{2D6F9670-6D7C-4B14-8F94-6FAD144B2289}"/>
    <hyperlink ref="E35" r:id="rId72" xr:uid="{3839BCF5-96EA-4B3B-8B92-729A85CB3868}"/>
    <hyperlink ref="B43" r:id="rId73" display="2015" xr:uid="{E5CCA2C2-127A-4118-B8BC-62AAA99C7A4A}"/>
    <hyperlink ref="D43" r:id="rId74" xr:uid="{8D2ACBC8-1CCF-416D-B01E-35BBF699810C}"/>
    <hyperlink ref="E43" r:id="rId75" xr:uid="{796709AE-A9A8-4335-B0AD-B512D72F1E2A}"/>
    <hyperlink ref="B44" r:id="rId76" display="2016" xr:uid="{BCB3C896-A784-4CB5-90A4-2314514BE3F4}"/>
    <hyperlink ref="D44" r:id="rId77" xr:uid="{53D684CD-4EFE-4C2E-BF8D-D29302AB6328}"/>
    <hyperlink ref="E44" r:id="rId78" xr:uid="{97F965B9-FCA5-4D3E-B065-66D694EA280C}"/>
    <hyperlink ref="B45" r:id="rId79" display="2017" xr:uid="{DDA529DE-A8E1-4FB3-B301-D3D531E4240F}"/>
    <hyperlink ref="D45" r:id="rId80" xr:uid="{ABCBC87B-E29A-44F9-9D8C-19F666242F2D}"/>
    <hyperlink ref="E45" r:id="rId81" xr:uid="{321535CB-317C-4958-A1A1-18EFF84EEB0C}"/>
    <hyperlink ref="B46" r:id="rId82" display="2024" xr:uid="{4709EC7D-FC8F-4E33-A052-DCCBAC5BFB0D}"/>
    <hyperlink ref="D46" r:id="rId83" xr:uid="{DA8ECCA5-6F7D-4B6E-BE21-29607A148E3C}"/>
    <hyperlink ref="E46" r:id="rId84" xr:uid="{814B32C0-DE9E-44B9-921C-390B0503792E}"/>
    <hyperlink ref="B50" r:id="rId85" display="2012" xr:uid="{E1AE118E-737B-42B5-A28F-3A3CEE58AAC0}"/>
    <hyperlink ref="D50" r:id="rId86" xr:uid="{42315023-D5FA-49B6-AAD3-37B4C8BE1634}"/>
    <hyperlink ref="E50" r:id="rId87" xr:uid="{C1BE2580-8EC1-408D-B66E-33126ED00370}"/>
    <hyperlink ref="B51" r:id="rId88" display="2013" xr:uid="{F993323A-7DCE-4F8E-801C-11E9F1450A19}"/>
    <hyperlink ref="D51" r:id="rId89" xr:uid="{4F28B118-F418-45E2-B376-3723E3C7E7E3}"/>
    <hyperlink ref="E51" r:id="rId90" xr:uid="{76FF3099-97C7-4D7D-A8EF-172BB4B8D709}"/>
    <hyperlink ref="B52" r:id="rId91" display="2014" xr:uid="{DC9DE514-D9CA-4C55-9902-2419BF69A9B5}"/>
    <hyperlink ref="D52" r:id="rId92" xr:uid="{A9841029-0011-4435-A0A3-3C6992213806}"/>
    <hyperlink ref="E52" r:id="rId93" xr:uid="{97C497D3-5C78-469D-935E-0E38AED3EED1}"/>
    <hyperlink ref="B47" r:id="rId94" display="2019" xr:uid="{5E69FB39-BE98-4CCB-A152-76BB86EFDF6B}"/>
    <hyperlink ref="D47" r:id="rId95" xr:uid="{1408AFCF-5F4A-4064-B515-F6C2A33FE097}"/>
    <hyperlink ref="E47" r:id="rId96" xr:uid="{C0D213C1-F390-43EB-961A-9851CCBC9D48}"/>
    <hyperlink ref="B48" r:id="rId97" display="2020" xr:uid="{8F55C6FD-8A8F-4D9A-BF24-18D700A01B14}"/>
    <hyperlink ref="E48" r:id="rId98" xr:uid="{1437067D-4F77-4C06-A9CA-6DB2B3730BA7}"/>
    <hyperlink ref="B49" r:id="rId99" display="2021" xr:uid="{B9CB4236-FA68-4C31-B90E-E1441C1B2E2E}"/>
    <hyperlink ref="D49" r:id="rId100" xr:uid="{A2165770-998C-41C3-A1BD-94F5242D1103}"/>
    <hyperlink ref="E49" r:id="rId101" xr:uid="{E608638D-3136-415F-A371-EC400D0DF9DA}"/>
    <hyperlink ref="B53" r:id="rId102" display="2020" xr:uid="{9A5B718A-D7A6-457B-B7CA-D11F263E13E2}"/>
    <hyperlink ref="D53" r:id="rId103" xr:uid="{6E3FEC06-3265-49A7-ADE9-8AF2C05FFE0C}"/>
    <hyperlink ref="E53" r:id="rId104" xr:uid="{05886590-CA00-42F5-9D40-176998D00B3A}"/>
    <hyperlink ref="B54" r:id="rId105" display="2021" xr:uid="{360DA23B-1444-4DA8-A24F-F83E085380A2}"/>
    <hyperlink ref="D54" r:id="rId106" xr:uid="{2C0C2C57-C0D7-4546-A7F8-689F28570471}"/>
    <hyperlink ref="E54" r:id="rId107" xr:uid="{B8FFD103-8B85-4A80-A20E-63F43835A402}"/>
    <hyperlink ref="B55" r:id="rId108" display="2022" xr:uid="{7F7CDCAF-108B-4965-87A2-AC2AB91ABA0C}"/>
    <hyperlink ref="D55" r:id="rId109" xr:uid="{A151D415-CCC7-42DF-9880-71E336274EA9}"/>
    <hyperlink ref="E55" r:id="rId110" xr:uid="{EA5B588D-7F5C-4A36-843B-B6DF9553C7CB}"/>
    <hyperlink ref="B56" r:id="rId111" display="2024" xr:uid="{3AE94535-A9F0-4560-9643-14E28E9ACE49}"/>
    <hyperlink ref="D56" r:id="rId112" xr:uid="{65118F1D-20C1-4B69-B237-73F6DF825F82}"/>
    <hyperlink ref="E56" r:id="rId113" xr:uid="{47442050-BEDF-47E9-8606-17D31C32CF5B}"/>
    <hyperlink ref="B57" r:id="rId114" display="2024" xr:uid="{0FEC5B0F-945F-448F-AAEC-C9CF32D86CB5}"/>
    <hyperlink ref="D57" r:id="rId115" xr:uid="{635C4356-90F0-48B0-A4FA-FF26F0381017}"/>
    <hyperlink ref="E57" r:id="rId116" xr:uid="{61B8E71F-39C7-4FCA-B2F3-98FD46166415}"/>
    <hyperlink ref="B58" r:id="rId117" display="2015" xr:uid="{6452DAB1-C543-47DC-AD0A-756D6F1B0C71}"/>
    <hyperlink ref="D58" r:id="rId118" xr:uid="{17035FD9-ECEB-4CC7-A5BE-B347CDFE5786}"/>
    <hyperlink ref="E58" r:id="rId119" xr:uid="{34E20A0D-66B1-4ACF-8F8C-A5C8657F4911}"/>
    <hyperlink ref="B59" r:id="rId120" display="2016" xr:uid="{941DF71C-4E1C-460B-8509-C66D3D9E1FE8}"/>
    <hyperlink ref="D59" r:id="rId121" xr:uid="{58711E03-EE7F-4F4F-BD2A-85DAE7ED821D}"/>
    <hyperlink ref="E59" r:id="rId122" xr:uid="{4ADAAF46-BF7C-49B0-ADDC-226019C13C0C}"/>
    <hyperlink ref="B60" r:id="rId123" display="2017" xr:uid="{071D4566-A065-4564-B2B6-0D70D519906D}"/>
    <hyperlink ref="D60" r:id="rId124" xr:uid="{00EE1B12-36C1-4914-AAF2-EC476F496F97}"/>
    <hyperlink ref="E60" r:id="rId125" xr:uid="{13FD9448-D6E4-4F52-91A9-76142186540F}"/>
    <hyperlink ref="B61" r:id="rId126" display="2019" xr:uid="{E980FDAA-7ECB-4E33-A75B-2F38D1CD21C5}"/>
    <hyperlink ref="D61" r:id="rId127" xr:uid="{91836C29-B6E5-441E-8F7F-565F32DC7086}"/>
    <hyperlink ref="E61" r:id="rId128" xr:uid="{FF178B49-729B-4CA2-B872-DCE098F02E3C}"/>
    <hyperlink ref="B62" r:id="rId129" display="2021" xr:uid="{2047F45C-1ECC-4893-ABB4-BF14FE5907B7}"/>
    <hyperlink ref="D62" r:id="rId130" xr:uid="{1156EF6A-9198-4D4B-96EA-61668E605EBA}"/>
    <hyperlink ref="E62" r:id="rId131" xr:uid="{0BA0AF52-13AD-4341-B1E8-FE1AE4C92F7E}"/>
    <hyperlink ref="B63" r:id="rId132" display="2022" xr:uid="{EAA59D6B-D240-4D07-B2B4-0CD78E101E20}"/>
    <hyperlink ref="D63" r:id="rId133" xr:uid="{0F541F0F-DDFD-4FBA-A3C8-C1D340F5AFE7}"/>
    <hyperlink ref="E63" r:id="rId134" xr:uid="{D2A1A696-CC89-490B-93C3-2258EDA5882F}"/>
    <hyperlink ref="B64" r:id="rId135" display="2017" xr:uid="{DD54E810-BBD2-4A21-B8CC-BF17DE31BC7C}"/>
    <hyperlink ref="D64" r:id="rId136" xr:uid="{F9B574EB-C17C-4EB3-A16C-5D2DAB9829E2}"/>
    <hyperlink ref="E64" r:id="rId137" xr:uid="{EDDE4D2E-05DF-4ACD-B5F2-FEBDBAE9D46F}"/>
    <hyperlink ref="B65" r:id="rId138" display="2018" xr:uid="{3BB6A7B8-626A-4146-B9B0-D7A3BD1544B8}"/>
    <hyperlink ref="D65" r:id="rId139" xr:uid="{4323B52E-EBB5-4F5B-96F7-A7649B1C3AF9}"/>
    <hyperlink ref="E65" r:id="rId140" xr:uid="{353F4FC4-70D1-4C19-9265-CC505C19DB3D}"/>
    <hyperlink ref="B66" r:id="rId141" display="2019" xr:uid="{1E3C6BF7-861C-4687-9B96-41C86C8CF0E9}"/>
    <hyperlink ref="D66" r:id="rId142" xr:uid="{59E0C9F0-BE4F-4625-B0F2-C0AAC87AC5CA}"/>
    <hyperlink ref="E66" r:id="rId143" xr:uid="{A79A98DD-441F-40D2-B1DD-27CBED1860E9}"/>
    <hyperlink ref="B36" r:id="rId144" display="2019" xr:uid="{F9C65786-6126-4F5B-A7F4-17F1E54810D6}"/>
    <hyperlink ref="E36" r:id="rId145" xr:uid="{A4C17FEF-97A7-462A-839A-88E6B0DE30E9}"/>
    <hyperlink ref="B37" r:id="rId146" display="2020" xr:uid="{EBCBAD40-62A9-4CFB-B615-B1A88D69435E}"/>
    <hyperlink ref="E37" r:id="rId147" xr:uid="{C04B3965-28B4-456D-BA8E-9742CDA966CC}"/>
    <hyperlink ref="B38" r:id="rId148" display="2021" xr:uid="{E18EFC6F-D403-40DD-9B09-17752D978EC8}"/>
    <hyperlink ref="D38" r:id="rId149" xr:uid="{EA78845A-AA8C-4C30-825B-AFD500D6EB25}"/>
    <hyperlink ref="E38" r:id="rId150" xr:uid="{07DF5F20-DE61-47DD-BEEC-AC67CA067F5B}"/>
    <hyperlink ref="B39" r:id="rId151" display="2023" xr:uid="{A0066A1A-DA11-4A71-8524-383988B1BA76}"/>
    <hyperlink ref="D39" r:id="rId152" xr:uid="{A4953223-270E-4449-8A7B-6E9BFF496154}"/>
    <hyperlink ref="E39" r:id="rId153" xr:uid="{29DC0F3A-DD34-4F09-AEFD-AF634085DDB7}"/>
    <hyperlink ref="B40" r:id="rId154" display="2024" xr:uid="{318343C2-510F-4685-8B23-D915185BD708}"/>
    <hyperlink ref="D40" r:id="rId155" xr:uid="{0949D697-0786-4675-9E89-A46CA1ADE104}"/>
    <hyperlink ref="E40" r:id="rId156" xr:uid="{3B79FAC9-F53B-4F28-9337-823891A2107A}"/>
    <hyperlink ref="B41" r:id="rId157" display="2023" xr:uid="{376C876D-27A5-4FB7-B1E0-811959BA4F6C}"/>
    <hyperlink ref="D41" r:id="rId158" xr:uid="{115A2412-EC35-4731-ADAE-8720FE2E29A9}"/>
    <hyperlink ref="E41" r:id="rId159" xr:uid="{C606553D-8D5D-43A7-8401-F9ACD9A07E6C}"/>
    <hyperlink ref="B42" r:id="rId160" display="2024" xr:uid="{E2767533-F786-481B-BA0E-AD95CE361940}"/>
    <hyperlink ref="D42" r:id="rId161" xr:uid="{8585AC9B-F7BE-4B8A-97F8-0480953345A6}"/>
    <hyperlink ref="E42" r:id="rId162" xr:uid="{C7E7298C-50A2-462A-BC69-3726D6F8A2B1}"/>
    <hyperlink ref="B70" r:id="rId163" display="2007" xr:uid="{25933B4C-42DA-47A4-99FA-3979847D6357}"/>
    <hyperlink ref="D70" r:id="rId164" xr:uid="{385DFD3B-3D42-4B6F-85B8-5E7BF275AE5C}"/>
    <hyperlink ref="E70" r:id="rId165" xr:uid="{ABEAFE86-A2C6-4966-A016-4DE0B5764120}"/>
    <hyperlink ref="AH70" r:id="rId166" xr:uid="{CCF08131-F7B4-48B2-B522-A8BC7EFDC7FF}"/>
    <hyperlink ref="B71" r:id="rId167" display="2008" xr:uid="{4247417E-642D-44FD-BCF2-D1700348773B}"/>
    <hyperlink ref="D71" r:id="rId168" xr:uid="{FCAC711F-8302-45FD-B5F9-9DCD54746682}"/>
    <hyperlink ref="E71" r:id="rId169" xr:uid="{09C6441A-D74C-4320-9FCF-96A2B279D4BA}"/>
    <hyperlink ref="B72" r:id="rId170" display="2009" xr:uid="{8ED4069E-10B4-40E0-881A-083290E7CB1E}"/>
    <hyperlink ref="D72" r:id="rId171" xr:uid="{15C71824-6C5C-4DCE-9BD4-884E48D310B1}"/>
    <hyperlink ref="E72" r:id="rId172" xr:uid="{CE282495-207B-4F99-A34C-AEAB9B7C4D30}"/>
    <hyperlink ref="B67" r:id="rId173" display="2014" xr:uid="{660DACD4-1A9F-4797-94E0-2C36EC174EA8}"/>
    <hyperlink ref="D67" r:id="rId174" xr:uid="{9F7D2DE1-9B1D-41A5-8D23-E7913988AC3A}"/>
    <hyperlink ref="E67" r:id="rId175" xr:uid="{6512F696-2CE5-4464-BA4D-C788AF396114}"/>
    <hyperlink ref="B68" r:id="rId176" display="2015" xr:uid="{B9AD1EBD-85A3-427C-A47C-8A67F29FB927}"/>
    <hyperlink ref="D68" r:id="rId177" xr:uid="{6BE6E1B1-AABC-40AF-B5E9-F2D4D5145A39}"/>
    <hyperlink ref="E68" r:id="rId178" xr:uid="{9DE4A9D6-7ADE-4E3A-B690-1BDC5A0BDB0F}"/>
    <hyperlink ref="B69" r:id="rId179" display="2016" xr:uid="{06773488-002F-48A3-93AB-0661AB831BF2}"/>
    <hyperlink ref="D69" r:id="rId180" xr:uid="{C81A9441-04D0-45C9-A437-67A776488008}"/>
    <hyperlink ref="E69" r:id="rId181" xr:uid="{27CA76DC-7BF2-4F3F-A77D-B06479D9C444}"/>
    <hyperlink ref="B76" r:id="rId182" display="2014" xr:uid="{C9172AE1-0D6B-47B0-A45E-0E60FD697D2B}"/>
    <hyperlink ref="D76" r:id="rId183" xr:uid="{6EDA587A-307F-48E0-9C6E-8DAD16114FD7}"/>
    <hyperlink ref="E76" r:id="rId184" xr:uid="{714D012C-5A92-470C-895D-F7DAB5A0F5F0}"/>
    <hyperlink ref="B77" r:id="rId185" display="2015" xr:uid="{C5BE2899-10D1-4B90-A430-5F440E74E9BF}"/>
    <hyperlink ref="D77" r:id="rId186" xr:uid="{FA9F2D34-4EF7-420B-AD92-1ED8C9819D25}"/>
    <hyperlink ref="E77" r:id="rId187" xr:uid="{0C628550-4018-4380-93B5-C0F63073664B}"/>
    <hyperlink ref="B78" r:id="rId188" display="2016" xr:uid="{1747D5E2-D5C1-4D7F-BFF2-EF086F685379}"/>
    <hyperlink ref="D78" r:id="rId189" xr:uid="{516D4BA5-5EE0-4B20-90BA-B0C7B02AD6E7}"/>
    <hyperlink ref="E78" r:id="rId190" xr:uid="{1BAC8C78-D4D9-4D8F-B1FC-84735DCC624D}"/>
    <hyperlink ref="B79" r:id="rId191" display="2024" xr:uid="{122A880F-12F5-45BC-B824-DC5FEE705FE0}"/>
    <hyperlink ref="E79" r:id="rId192" xr:uid="{FE78C3A4-BA83-4C0C-B5F2-6D29F4EBE11B}"/>
    <hyperlink ref="B73" r:id="rId193" display="2021" xr:uid="{1F494558-4E8D-43DA-96BE-3B77D4DD9C2A}"/>
    <hyperlink ref="D73" r:id="rId194" xr:uid="{F1C41C2E-C324-4363-8F0B-B6039DA03072}"/>
    <hyperlink ref="E73" r:id="rId195" xr:uid="{6B1F0ECD-8E30-4BE5-81A4-83A5A98FB3E5}"/>
    <hyperlink ref="B74" r:id="rId196" display="2022" xr:uid="{C6511564-F886-47BF-BC88-DD45FAB20E72}"/>
    <hyperlink ref="D74" r:id="rId197" xr:uid="{A5C09681-2423-4F98-B4B1-FF82FC6F780A}"/>
    <hyperlink ref="E74" r:id="rId198" xr:uid="{413FAF0E-31DB-469A-AD36-FEE1963D1C1C}"/>
    <hyperlink ref="B75" r:id="rId199" display="2023" xr:uid="{03A1E3F9-39D3-4B3E-B072-76AA407C5D46}"/>
    <hyperlink ref="D75" r:id="rId200" xr:uid="{649393AA-8C67-4606-BA3A-4324DB557068}"/>
    <hyperlink ref="E75" r:id="rId201" xr:uid="{1C47DC4C-05A0-4FCD-8B1A-E6352F687A1F}"/>
    <hyperlink ref="B80" r:id="rId202" display="2018" xr:uid="{0C313701-DE5F-4D17-9767-DFC11B3D15DB}"/>
    <hyperlink ref="D80" r:id="rId203" xr:uid="{D01D64EB-5469-4167-81AF-D45AEC6DC078}"/>
    <hyperlink ref="E80" r:id="rId204" xr:uid="{76B27E6D-F41D-48A7-82B2-25C0E4F3BAF6}"/>
    <hyperlink ref="B81" r:id="rId205" display="2019" xr:uid="{F3B5E547-0170-468C-BDDF-0D8A3892A922}"/>
    <hyperlink ref="D81" r:id="rId206" xr:uid="{7AEBA78B-C10E-4CA8-8AA1-B2BAAD49831F}"/>
    <hyperlink ref="E81" r:id="rId207" xr:uid="{7AC507DE-9534-4CDC-BA0C-0BE231C894B9}"/>
    <hyperlink ref="B82" r:id="rId208" display="2021" xr:uid="{12BD27E0-2070-4639-A235-E7046750BBF9}"/>
    <hyperlink ref="D82" r:id="rId209" xr:uid="{841D5D60-B585-4E1F-AA2C-FF7048E911DA}"/>
    <hyperlink ref="E82" r:id="rId210" xr:uid="{3DC9CB52-298F-4E85-AFB8-FF7BACB364E8}"/>
    <hyperlink ref="B83" r:id="rId211" display="2012" xr:uid="{84880AFB-1862-4FE9-9772-3BDD067CC9E9}"/>
    <hyperlink ref="D83" r:id="rId212" xr:uid="{411821F8-00A2-4DDD-848E-E5BB2301572E}"/>
    <hyperlink ref="E83" r:id="rId213" xr:uid="{856725FF-03BB-482B-917E-0EFDA81212F9}"/>
    <hyperlink ref="B84" r:id="rId214" display="2013" xr:uid="{265913B1-80D7-4276-9C6C-CFC54D464705}"/>
    <hyperlink ref="D84" r:id="rId215" xr:uid="{1050158A-7CD6-4258-A2C6-098A8F06262A}"/>
    <hyperlink ref="E84" r:id="rId216" xr:uid="{47654159-D11D-40CF-8A77-C208F77376AF}"/>
    <hyperlink ref="B85" r:id="rId217" display="2014" xr:uid="{3460642F-EAD2-4227-BE6D-6BEDF729F771}"/>
    <hyperlink ref="D85" r:id="rId218" xr:uid="{7BDA28E2-0AE5-4590-B660-FB6705BBD5AE}"/>
    <hyperlink ref="E85" r:id="rId219" xr:uid="{72A6B38E-6F3A-44D5-B43B-B84EA546FB67}"/>
    <hyperlink ref="B87" r:id="rId220" display="2009" xr:uid="{DBC4C061-C0F1-4785-8ECC-2E7561248265}"/>
    <hyperlink ref="D87" r:id="rId221" xr:uid="{D2D1F7DB-07B7-42E6-AABE-03D778113B96}"/>
    <hyperlink ref="E87" r:id="rId222" xr:uid="{4F084A3F-B0E6-4296-9895-9A59E0F77CF4}"/>
    <hyperlink ref="B88" r:id="rId223" display="2010" xr:uid="{CD6E9640-2725-4F0C-9A23-AF916B901D73}"/>
    <hyperlink ref="D88" r:id="rId224" xr:uid="{E7D6F910-66A2-4392-AD27-C7BCF2EF323C}"/>
    <hyperlink ref="E88" r:id="rId225" xr:uid="{AF94884E-79FE-4301-B9AD-90C43772B040}"/>
    <hyperlink ref="B89" r:id="rId226" display="2011" xr:uid="{3BD301B8-2763-4084-B39B-2E28E5D20B4F}"/>
    <hyperlink ref="D89" r:id="rId227" xr:uid="{ED94AD0F-3592-4BB9-A911-988049749E3A}"/>
    <hyperlink ref="E89" r:id="rId228" xr:uid="{B1BF7E58-F998-4933-802A-955DEE5A97CE}"/>
    <hyperlink ref="B86" r:id="rId229" display="2024" xr:uid="{90237018-E2EA-487D-8220-2D3A57CD89C1}"/>
    <hyperlink ref="D86" r:id="rId230" xr:uid="{F547069B-7DE2-45AF-83BF-799D0625771B}"/>
    <hyperlink ref="E86" r:id="rId231" xr:uid="{E905058C-0DEF-4840-84FB-EAC5FAFD878F}"/>
    <hyperlink ref="B92" r:id="rId232" display="2023" xr:uid="{87DDF62F-4E87-4C22-A547-6D8F8261AFF3}"/>
    <hyperlink ref="D92" r:id="rId233" xr:uid="{D530FC3D-C836-4125-A897-429E54D8B251}"/>
    <hyperlink ref="E92" r:id="rId234" xr:uid="{57E9B1F6-2BDA-40FA-959C-8203526D293B}"/>
    <hyperlink ref="B93" r:id="rId235" display="2024" xr:uid="{46B8A390-D88A-4F0A-B8BE-239C2DC83984}"/>
    <hyperlink ref="E93" r:id="rId236" xr:uid="{851B5F07-193F-49CA-9F5F-22A13DF1EACE}"/>
    <hyperlink ref="B94" r:id="rId237" display="2020" xr:uid="{8871F924-E047-4260-BE10-3A188FB2E070}"/>
    <hyperlink ref="D94" r:id="rId238" xr:uid="{3658B430-53D0-4C77-A582-9BF81BCAF146}"/>
    <hyperlink ref="E94" r:id="rId239" xr:uid="{D1F0F525-F53E-49E4-8850-AEAE62603B62}"/>
    <hyperlink ref="B95" r:id="rId240" display="2021" xr:uid="{D0631D87-42E6-444F-ABB0-BA6C55EBF0A5}"/>
    <hyperlink ref="D95" r:id="rId241" xr:uid="{23DADA1E-E6F0-4D6F-893D-4B113A7F04E1}"/>
    <hyperlink ref="E95" r:id="rId242" xr:uid="{9E734711-0324-4669-B382-66CA24820723}"/>
    <hyperlink ref="B96" r:id="rId243" display="2022" xr:uid="{5FD7AD7E-442C-4F40-8D4B-86E0AB858EEE}"/>
    <hyperlink ref="E96" r:id="rId244" xr:uid="{CC39D6AA-0708-41C6-921D-3A15A5944C76}"/>
    <hyperlink ref="B97" r:id="rId245" display="2017" xr:uid="{67049C25-0B0A-4B02-AD3E-47BC3653D974}"/>
    <hyperlink ref="D97" r:id="rId246" xr:uid="{2BF1FAFF-5AF2-4C75-841D-B802FADE26D2}"/>
    <hyperlink ref="E97" r:id="rId247" xr:uid="{84FEF5FE-221C-4CEF-9717-1906661F2E4F}"/>
    <hyperlink ref="B98" r:id="rId248" display="2018" xr:uid="{51099A1E-E48A-4B92-9B4B-6CF726963FD5}"/>
    <hyperlink ref="E98" r:id="rId249" xr:uid="{19407B1A-8525-4821-810E-24CC06AB3397}"/>
    <hyperlink ref="B99" r:id="rId250" display="2019" xr:uid="{9E625C6F-2B00-419B-AB2E-F84A1C65FBF8}"/>
    <hyperlink ref="D99" r:id="rId251" xr:uid="{D9F01C33-1EDA-4640-9F7A-F8370E3D503B}"/>
    <hyperlink ref="E99" r:id="rId252" xr:uid="{C9128720-9CB0-420F-A378-9C945B58A9E8}"/>
    <hyperlink ref="B100" r:id="rId253" display="2021" xr:uid="{E0DD9F28-A4E6-4684-AB63-9A973BFAFA77}"/>
    <hyperlink ref="D100" r:id="rId254" xr:uid="{B807AAB5-FBA9-480E-AEAA-06719FE5A787}"/>
    <hyperlink ref="E100" r:id="rId255" xr:uid="{19842070-42BB-4AB7-ACD0-EFA98883CF8D}"/>
    <hyperlink ref="B101" r:id="rId256" display="2022" xr:uid="{4282EC12-17D6-489A-8CA5-BA88F66631D1}"/>
    <hyperlink ref="D101" r:id="rId257" xr:uid="{F2371C06-754E-4069-9C7F-7585192141BB}"/>
    <hyperlink ref="E101" r:id="rId258" xr:uid="{641D3B02-8772-4B51-938D-E5C73410B501}"/>
    <hyperlink ref="B102" r:id="rId259" display="2023" xr:uid="{123B06E8-9102-4003-980B-2831977CF3B7}"/>
    <hyperlink ref="E102" r:id="rId260" xr:uid="{95B6722F-3102-4B6F-B010-BF579D9FD5BB}"/>
    <hyperlink ref="B103" r:id="rId261" display="2007" xr:uid="{90B1476A-34CF-42C3-B7DB-FCB25CDB62E6}"/>
    <hyperlink ref="E103" r:id="rId262" xr:uid="{AFBB23CD-76CF-453B-B0BB-EA99F518862F}"/>
    <hyperlink ref="B104" r:id="rId263" display="2008" xr:uid="{4FE2EF60-4939-4A11-BCA7-2D76F8DC89DC}"/>
    <hyperlink ref="D104" r:id="rId264" xr:uid="{EBA30239-3D36-4156-B603-94095AD3B3DA}"/>
    <hyperlink ref="E104" r:id="rId265" xr:uid="{49F55F42-F2E1-4CA4-BAE1-EE56489527F8}"/>
    <hyperlink ref="B105" r:id="rId266" display="2009" xr:uid="{095C4B4D-6B0A-4BE4-9088-6E7EADF9F450}"/>
    <hyperlink ref="D105" r:id="rId267" xr:uid="{CDC162F8-94FE-415D-9270-3D13ED67882F}"/>
    <hyperlink ref="E105" r:id="rId268" xr:uid="{C9ACD57C-08CD-4A2D-A16E-740B781B03CB}"/>
    <hyperlink ref="B106" r:id="rId269" display="2024" xr:uid="{C74AAA3A-5A4E-4D8F-9342-84D37BC5E7D5}"/>
    <hyperlink ref="E106" r:id="rId270" xr:uid="{61276186-BC22-423A-B192-E6309DA3A1EC}"/>
    <hyperlink ref="B90" r:id="rId271" display="2022" xr:uid="{4C023CC4-F8FD-4D2E-9F3C-F27729D8A84E}"/>
    <hyperlink ref="D90" r:id="rId272" xr:uid="{463DD107-2EA7-4A3A-A17C-DD3C137EF351}"/>
    <hyperlink ref="E90" r:id="rId273" xr:uid="{B575ABB3-2D0B-4592-A6D5-39C2FB8E1BEC}"/>
    <hyperlink ref="B91" r:id="rId274" display="2024" xr:uid="{F4BB4F14-75AC-470E-8137-37F926BAACCA}"/>
    <hyperlink ref="E91" r:id="rId275" xr:uid="{664491B6-5E36-4471-8BE7-6AE6BD1BEBFF}"/>
    <hyperlink ref="B25" r:id="rId276" display="2017" xr:uid="{8028DBBB-C789-48D7-84C1-8962E7ADE890}"/>
    <hyperlink ref="D25" r:id="rId277" xr:uid="{8742E7CF-E7BC-4DEF-A9A5-14E8EB953E1B}"/>
    <hyperlink ref="E25" r:id="rId278" xr:uid="{5CA1D48F-CA7F-44D0-9796-D6F4A491B456}"/>
    <hyperlink ref="B26" r:id="rId279" display="2019" xr:uid="{88C663A6-1162-489F-A577-8BF84BE27C85}"/>
    <hyperlink ref="D26" r:id="rId280" xr:uid="{C26A6DCD-1547-4229-A7C3-D17E5B5091A9}"/>
    <hyperlink ref="E26" r:id="rId281" xr:uid="{38D2F214-F776-4DCB-A5F6-B88201372CA4}"/>
    <hyperlink ref="E32" r:id="rId282" xr:uid="{C51894BB-C8AA-4116-8321-C5AA1CE6C40E}"/>
    <hyperlink ref="D32" r:id="rId283" xr:uid="{C6553A5B-0338-4E90-B779-C0CF5299EC92}"/>
    <hyperlink ref="B32" r:id="rId284" display="2024" xr:uid="{67FA210C-3E93-410C-8FD5-E7CACF94FCB5}"/>
    <hyperlink ref="E31" r:id="rId285" xr:uid="{2BFB5538-7CDA-4EE9-AFB3-12E2D859E38C}"/>
    <hyperlink ref="D31" r:id="rId286" xr:uid="{E49FE1A4-C99D-4BB6-925F-3B92EE75F25C}"/>
    <hyperlink ref="B31" r:id="rId287" display="2023" xr:uid="{ACB8E70A-195E-4F33-A94A-C8101AE77D05}"/>
    <hyperlink ref="E30" r:id="rId288" xr:uid="{5D417A97-2F0E-4ACE-9C10-16624E70A221}"/>
    <hyperlink ref="D30" r:id="rId289" xr:uid="{3F1753D2-F605-4344-9E0E-C12BFACFA5BA}"/>
    <hyperlink ref="B30" r:id="rId290" display="2018" xr:uid="{224286D8-054D-4DB9-82E6-961C866DF885}"/>
    <hyperlink ref="E29" r:id="rId291" xr:uid="{91864956-B79C-4081-9ECC-3920BBB9EFEA}"/>
    <hyperlink ref="D29" r:id="rId292" xr:uid="{C1E033B0-E876-4038-BFF5-69474508EBBD}"/>
    <hyperlink ref="B29" r:id="rId293" display="2017" xr:uid="{C46BD4EB-4EDC-4DD8-9141-9984575D34FC}"/>
    <hyperlink ref="E28" r:id="rId294" xr:uid="{1A80C5DC-D5F3-45FD-B4E2-8F41842B1DB1}"/>
    <hyperlink ref="D28" r:id="rId295" xr:uid="{CECE7BD2-2B99-4B49-BC4B-936249E832F2}"/>
    <hyperlink ref="B28" r:id="rId296" display="2016" xr:uid="{79BA3552-7FB7-4CE2-8D27-D1C7EC3EDDD2}"/>
    <hyperlink ref="B27" r:id="rId297" display="2020" xr:uid="{736720E0-FCDE-4997-AF28-A3F0B8A131EF}"/>
    <hyperlink ref="D27" r:id="rId298" xr:uid="{31D4FBC4-0300-4620-ADCF-18440F267104}"/>
    <hyperlink ref="E27" r:id="rId299" xr:uid="{686E034F-24E0-44DB-8664-0CEA57C37E37}"/>
    <hyperlink ref="AH27" r:id="rId300" xr:uid="{F9C6642B-7EB8-4113-840C-C3BD7D9576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A2A7-A8E8-41A7-9D0F-B94DCFDCC1C4}">
  <dimension ref="A1:AC43"/>
  <sheetViews>
    <sheetView tabSelected="1" topLeftCell="U1" workbookViewId="0">
      <selection activeCell="AA2" sqref="AA2:AB2"/>
    </sheetView>
  </sheetViews>
  <sheetFormatPr defaultRowHeight="15"/>
  <sheetData>
    <row r="1" spans="1:29">
      <c r="D1" t="s">
        <v>0</v>
      </c>
      <c r="E1" t="s">
        <v>0</v>
      </c>
      <c r="F1" t="s">
        <v>1</v>
      </c>
      <c r="G1" t="s">
        <v>1</v>
      </c>
      <c r="H1" t="s">
        <v>2</v>
      </c>
      <c r="I1" t="s">
        <v>2</v>
      </c>
      <c r="J1" t="s">
        <v>3</v>
      </c>
      <c r="K1" t="s">
        <v>3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5</v>
      </c>
      <c r="R1" t="s">
        <v>5</v>
      </c>
      <c r="S1" t="s">
        <v>5</v>
      </c>
      <c r="T1" t="s">
        <v>5</v>
      </c>
      <c r="U1" t="s">
        <v>6</v>
      </c>
      <c r="V1" t="s">
        <v>6</v>
      </c>
      <c r="W1" t="s">
        <v>6</v>
      </c>
      <c r="X1" t="s">
        <v>6</v>
      </c>
      <c r="Y1" t="s">
        <v>6</v>
      </c>
    </row>
    <row r="2" spans="1:29">
      <c r="A2" s="64" t="s">
        <v>7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15</v>
      </c>
      <c r="G2" s="10" t="s">
        <v>16</v>
      </c>
      <c r="H2" s="10" t="s">
        <v>15</v>
      </c>
      <c r="I2" s="10" t="s">
        <v>16</v>
      </c>
      <c r="J2" s="10" t="s">
        <v>15</v>
      </c>
      <c r="K2" s="10" t="s">
        <v>16</v>
      </c>
      <c r="L2" s="10" t="s">
        <v>15</v>
      </c>
      <c r="M2" s="10" t="s">
        <v>16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0" t="s">
        <v>22</v>
      </c>
      <c r="V2" s="10" t="s">
        <v>23</v>
      </c>
      <c r="W2" s="10" t="s">
        <v>24</v>
      </c>
      <c r="X2" s="10" t="s">
        <v>25</v>
      </c>
      <c r="Y2" s="10" t="s">
        <v>26</v>
      </c>
      <c r="Z2" s="11" t="s">
        <v>27</v>
      </c>
      <c r="AA2" s="69" t="s">
        <v>28</v>
      </c>
      <c r="AB2" s="69" t="s">
        <v>29</v>
      </c>
      <c r="AC2" t="s">
        <v>110</v>
      </c>
    </row>
    <row r="3" spans="1:29">
      <c r="A3" s="12" t="s">
        <v>31</v>
      </c>
      <c r="B3">
        <f>AVERAGE('NFL Data'!G3:G5)</f>
        <v>14.333333333333334</v>
      </c>
      <c r="C3">
        <f>AVERAGE('NFL Data'!H3:H5)</f>
        <v>0</v>
      </c>
      <c r="D3">
        <f>AVERAGE('NFL Data'!I3:I5)</f>
        <v>0.33333333333333331</v>
      </c>
      <c r="E3">
        <f>AVERAGE('NFL Data'!J3:J5)</f>
        <v>0.33333333333333331</v>
      </c>
      <c r="F3">
        <f>AVERAGE('NFL Data'!K3:K5)</f>
        <v>7</v>
      </c>
      <c r="G3">
        <f>AVERAGE('NFL Data'!L3:L5)</f>
        <v>7</v>
      </c>
      <c r="H3">
        <f>AVERAGE('NFL Data'!M3:M5)</f>
        <v>10.333333333333334</v>
      </c>
      <c r="I3">
        <f>AVERAGE('NFL Data'!N3:N5)</f>
        <v>9.3333333333333339</v>
      </c>
      <c r="J3">
        <f>AVERAGE('NFL Data'!O3:O5)</f>
        <v>11.333333333333334</v>
      </c>
      <c r="K3">
        <f>AVERAGE('NFL Data'!P3:P5)</f>
        <v>9.6666666666666661</v>
      </c>
      <c r="L3">
        <f>AVERAGE('NFL Data'!Q3:Q5)</f>
        <v>2.6666666666666665</v>
      </c>
      <c r="M3">
        <f>AVERAGE('NFL Data'!R3:R5)</f>
        <v>2</v>
      </c>
      <c r="N3">
        <f>AVERAGE('NFL Data'!S3:S5)</f>
        <v>31.666666666666668</v>
      </c>
      <c r="O3">
        <f>AVERAGE('NFL Data'!T3:T5)</f>
        <v>28.333333333333332</v>
      </c>
      <c r="P3">
        <f>AVERAGE('NFL Data'!U3:U5)</f>
        <v>51</v>
      </c>
      <c r="Q3">
        <f>AVERAGE('NFL Data'!V3:V5)</f>
        <v>88.899999999999991</v>
      </c>
      <c r="R3">
        <f>AVERAGE('NFL Data'!W3:W5)</f>
        <v>34</v>
      </c>
      <c r="S3">
        <f>AVERAGE('NFL Data'!X3:X5)</f>
        <v>33</v>
      </c>
      <c r="T3">
        <f>AVERAGE('NFL Data'!Y3:Y5)</f>
        <v>97.066666666666677</v>
      </c>
      <c r="U3">
        <f>AVERAGE('NFL Data'!Z3:Z5)</f>
        <v>81.333333333333329</v>
      </c>
      <c r="V3">
        <f>AVERAGE('NFL Data'!AA3:AA5)</f>
        <v>5104.666666666667</v>
      </c>
      <c r="W3">
        <f>AVERAGE('NFL Data'!AB3:AB5)</f>
        <v>40.333333333333336</v>
      </c>
      <c r="X3">
        <f>AVERAGE('NFL Data'!AC3:AC5)</f>
        <v>49.166666666666664</v>
      </c>
      <c r="Y3">
        <f>AVERAGE('NFL Data'!AD3:AD5)</f>
        <v>62.666666666666664</v>
      </c>
      <c r="Z3">
        <f>AVERAGE('NFL Data'!AE3:AE5)</f>
        <v>3.6666666666666665</v>
      </c>
      <c r="AA3">
        <f>AVERAGE('NFL Data'!AF3:AF5)</f>
        <v>8.6</v>
      </c>
      <c r="AB3">
        <f>AVERAGE('NFL Data'!AG3:AG5)</f>
        <v>122</v>
      </c>
      <c r="AC3">
        <v>1</v>
      </c>
    </row>
    <row r="4" spans="1:29">
      <c r="A4" s="12" t="s">
        <v>36</v>
      </c>
      <c r="B4" s="65">
        <f>AVERAGE('NFL Data'!G6:G8)</f>
        <v>15</v>
      </c>
      <c r="C4" s="65">
        <f>AVERAGE('NFL Data'!H6:H8)</f>
        <v>0</v>
      </c>
      <c r="D4" s="65">
        <f>AVERAGE('NFL Data'!I6:I8)</f>
        <v>0.33333333333333331</v>
      </c>
      <c r="E4" s="65">
        <f>AVERAGE('NFL Data'!J6:J8)</f>
        <v>0.33333333333333331</v>
      </c>
      <c r="F4" s="65">
        <f>AVERAGE('NFL Data'!K6:K8)</f>
        <v>7.666666666666667</v>
      </c>
      <c r="G4" s="65">
        <f>AVERAGE('NFL Data'!L6:L8)</f>
        <v>7.666666666666667</v>
      </c>
      <c r="H4" s="65">
        <f>AVERAGE('NFL Data'!M6:M8)</f>
        <v>8</v>
      </c>
      <c r="I4" s="65">
        <f>AVERAGE('NFL Data'!N6:N8)</f>
        <v>8</v>
      </c>
      <c r="J4" s="65">
        <f>AVERAGE('NFL Data'!O6:O8)</f>
        <v>9.3333333333333339</v>
      </c>
      <c r="K4" s="65">
        <f>AVERAGE('NFL Data'!P6:P8)</f>
        <v>9</v>
      </c>
      <c r="L4" s="65">
        <f>AVERAGE('NFL Data'!Q6:Q8)</f>
        <v>7</v>
      </c>
      <c r="M4" s="65">
        <f>AVERAGE('NFL Data'!R6:R8)</f>
        <v>5.333333333333333</v>
      </c>
      <c r="N4" s="65">
        <f>AVERAGE('NFL Data'!S6:S8)</f>
        <v>32.333333333333336</v>
      </c>
      <c r="O4" s="65">
        <f>AVERAGE('NFL Data'!T6:T8)</f>
        <v>30.333333333333332</v>
      </c>
      <c r="P4" s="65">
        <f>AVERAGE('NFL Data'!U6:U8)</f>
        <v>54</v>
      </c>
      <c r="Q4" s="65">
        <f>AVERAGE('NFL Data'!V6:V8)</f>
        <v>94.100000000000009</v>
      </c>
      <c r="R4" s="65">
        <f>AVERAGE('NFL Data'!W6:W8)</f>
        <v>31.666666666666668</v>
      </c>
      <c r="S4" s="65">
        <f>AVERAGE('NFL Data'!X6:X8)</f>
        <v>30.666666666666668</v>
      </c>
      <c r="T4" s="65">
        <f>AVERAGE('NFL Data'!Y6:Y8)</f>
        <v>97.233333333333334</v>
      </c>
      <c r="U4" s="65">
        <f>AVERAGE('NFL Data'!Z6:Z8)</f>
        <v>76.666666666666671</v>
      </c>
      <c r="V4" s="65">
        <f>AVERAGE('NFL Data'!AA6:AA8)</f>
        <v>4883</v>
      </c>
      <c r="W4" s="65">
        <f>AVERAGE('NFL Data'!AB6:AB8)</f>
        <v>59.666666666666664</v>
      </c>
      <c r="X4" s="65">
        <f>AVERAGE('NFL Data'!AC6:AC8)</f>
        <v>78.899999999999991</v>
      </c>
      <c r="Y4" s="65">
        <f>AVERAGE('NFL Data'!AD6:AD8)</f>
        <v>63.666666666666664</v>
      </c>
      <c r="Z4" s="65">
        <f>AVERAGE('NFL Data'!AE6:AE8)</f>
        <v>4.333333333333333</v>
      </c>
      <c r="AA4" s="65">
        <f>AVERAGE('NFL Data'!AF6:AF8)</f>
        <v>8.7333333333333343</v>
      </c>
      <c r="AB4" s="65">
        <f>AVERAGE('NFL Data'!AG6:AG8)</f>
        <v>132.33333333333334</v>
      </c>
      <c r="AC4">
        <v>0</v>
      </c>
    </row>
    <row r="5" spans="1:29">
      <c r="A5" s="12" t="s">
        <v>39</v>
      </c>
      <c r="B5">
        <f>AVERAGE('NFL Data'!G9:G11)</f>
        <v>16</v>
      </c>
      <c r="C5">
        <f>AVERAGE('NFL Data'!H9:H11)</f>
        <v>0</v>
      </c>
      <c r="D5">
        <f>AVERAGE('NFL Data'!I9:I11)</f>
        <v>0.33333333333333331</v>
      </c>
      <c r="E5">
        <f>AVERAGE('NFL Data'!J9:J11)</f>
        <v>0.33333333333333331</v>
      </c>
      <c r="F5">
        <f>AVERAGE('NFL Data'!K9:K11)</f>
        <v>6</v>
      </c>
      <c r="G5">
        <f>AVERAGE('NFL Data'!L9:L11)</f>
        <v>5.666666666666667</v>
      </c>
      <c r="H5">
        <f>AVERAGE('NFL Data'!M9:M11)</f>
        <v>9.6666666666666661</v>
      </c>
      <c r="I5">
        <f>AVERAGE('NFL Data'!N9:N11)</f>
        <v>9</v>
      </c>
      <c r="J5">
        <f>AVERAGE('NFL Data'!O9:O11)</f>
        <v>9.3333333333333339</v>
      </c>
      <c r="K5">
        <f>AVERAGE('NFL Data'!P9:P11)</f>
        <v>7.333333333333333</v>
      </c>
      <c r="L5">
        <f>AVERAGE('NFL Data'!Q9:Q11)</f>
        <v>5.333333333333333</v>
      </c>
      <c r="M5">
        <f>AVERAGE('NFL Data'!R9:R11)</f>
        <v>3.3333333333333335</v>
      </c>
      <c r="N5">
        <f>AVERAGE('NFL Data'!S9:S11)</f>
        <v>30.666666666666668</v>
      </c>
      <c r="O5">
        <f>AVERAGE('NFL Data'!T9:T11)</f>
        <v>25.666666666666668</v>
      </c>
      <c r="P5">
        <f>AVERAGE('NFL Data'!U9:U11)</f>
        <v>54.333333333333336</v>
      </c>
      <c r="Q5">
        <f>AVERAGE('NFL Data'!V9:V11)</f>
        <v>82.7</v>
      </c>
      <c r="R5">
        <f>AVERAGE('NFL Data'!W9:W11)</f>
        <v>40.333333333333336</v>
      </c>
      <c r="S5">
        <f>AVERAGE('NFL Data'!X9:X11)</f>
        <v>37</v>
      </c>
      <c r="T5">
        <f>AVERAGE('NFL Data'!Y9:Y11)</f>
        <v>91.8</v>
      </c>
      <c r="U5">
        <f>AVERAGE('NFL Data'!Z9:Z11)</f>
        <v>82.666666666666671</v>
      </c>
      <c r="V5">
        <f>AVERAGE('NFL Data'!AA9:AA11)</f>
        <v>5231.333333333333</v>
      </c>
      <c r="W5">
        <f>AVERAGE('NFL Data'!AB9:AB11)</f>
        <v>49.666666666666664</v>
      </c>
      <c r="X5">
        <f>AVERAGE('NFL Data'!AC9:AC11)</f>
        <v>60.06666666666667</v>
      </c>
      <c r="Y5">
        <f>AVERAGE('NFL Data'!AD9:AD11)</f>
        <v>63.333333333333336</v>
      </c>
      <c r="Z5">
        <f>AVERAGE('NFL Data'!AE9:AE11)</f>
        <v>3</v>
      </c>
      <c r="AA5">
        <f>AVERAGE('NFL Data'!AF9:AF11)</f>
        <v>7.5333333333333341</v>
      </c>
      <c r="AB5">
        <f>AVERAGE('NFL Data'!AG9:AG11)</f>
        <v>120.66666666666667</v>
      </c>
      <c r="AC5">
        <v>0</v>
      </c>
    </row>
    <row r="6" spans="1:29">
      <c r="A6" s="12" t="s">
        <v>41</v>
      </c>
      <c r="B6">
        <f>AVERAGE('NFL Data'!G12:G14)</f>
        <v>16</v>
      </c>
      <c r="C6">
        <f>AVERAGE('NFL Data'!H12:H14)</f>
        <v>0</v>
      </c>
      <c r="D6">
        <f>AVERAGE('NFL Data'!I12:I14)</f>
        <v>0.33333333333333331</v>
      </c>
      <c r="E6">
        <f>AVERAGE('NFL Data'!J12:J14)</f>
        <v>0.33333333333333331</v>
      </c>
      <c r="F6">
        <f>AVERAGE('NFL Data'!K12:K14)</f>
        <v>7.333333333333333</v>
      </c>
      <c r="G6">
        <f>AVERAGE('NFL Data'!L12:L14)</f>
        <v>7.333333333333333</v>
      </c>
      <c r="H6">
        <f>AVERAGE('NFL Data'!M12:M14)</f>
        <v>6.333333333333333</v>
      </c>
      <c r="I6">
        <f>AVERAGE('NFL Data'!N12:N14)</f>
        <v>6</v>
      </c>
      <c r="J6">
        <f>AVERAGE('NFL Data'!O12:O14)</f>
        <v>10.666666666666666</v>
      </c>
      <c r="K6">
        <f>AVERAGE('NFL Data'!P12:P14)</f>
        <v>8</v>
      </c>
      <c r="L6">
        <f>AVERAGE('NFL Data'!Q12:Q14)</f>
        <v>5</v>
      </c>
      <c r="M6">
        <f>AVERAGE('NFL Data'!R12:R14)</f>
        <v>4</v>
      </c>
      <c r="N6">
        <f>AVERAGE('NFL Data'!S12:S14)</f>
        <v>29.666666666666668</v>
      </c>
      <c r="O6">
        <f>AVERAGE('NFL Data'!T12:T14)</f>
        <v>25.666666666666668</v>
      </c>
      <c r="P6">
        <f>AVERAGE('NFL Data'!U12:U14)</f>
        <v>53.333333333333336</v>
      </c>
      <c r="Q6">
        <f>AVERAGE('NFL Data'!V12:V14)</f>
        <v>86.333333333333329</v>
      </c>
      <c r="R6">
        <f>AVERAGE('NFL Data'!W12:W14)</f>
        <v>34</v>
      </c>
      <c r="S6">
        <f>AVERAGE('NFL Data'!X12:X14)</f>
        <v>33.333333333333336</v>
      </c>
      <c r="T6">
        <f>AVERAGE('NFL Data'!Y12:Y14)</f>
        <v>97.966666666666654</v>
      </c>
      <c r="U6">
        <f>AVERAGE('NFL Data'!Z12:Z14)</f>
        <v>77.333333333333329</v>
      </c>
      <c r="V6">
        <f>AVERAGE('NFL Data'!AA12:AA14)</f>
        <v>4749.666666666667</v>
      </c>
      <c r="W6">
        <f>AVERAGE('NFL Data'!AB12:AB14)</f>
        <v>56</v>
      </c>
      <c r="X6">
        <f>AVERAGE('NFL Data'!AC12:AC14)</f>
        <v>72.633333333333326</v>
      </c>
      <c r="Y6">
        <f>AVERAGE('NFL Data'!AD12:AD14)</f>
        <v>61.666666666666664</v>
      </c>
      <c r="Z6">
        <f>AVERAGE('NFL Data'!AE12:AE14)</f>
        <v>4</v>
      </c>
      <c r="AA6">
        <f>AVERAGE('NFL Data'!AF12:AF14)</f>
        <v>7.5333333333333341</v>
      </c>
      <c r="AB6">
        <f>AVERAGE('NFL Data'!AG12:AG14)</f>
        <v>120.7</v>
      </c>
      <c r="AC6">
        <v>1</v>
      </c>
    </row>
    <row r="7" spans="1:29">
      <c r="A7" s="12" t="s">
        <v>44</v>
      </c>
      <c r="B7">
        <f>AVERAGE('NFL Data'!G15:G17)</f>
        <v>14.666666666666666</v>
      </c>
      <c r="C7">
        <f>AVERAGE('NFL Data'!H15:H17)</f>
        <v>0</v>
      </c>
      <c r="D7">
        <f>AVERAGE('NFL Data'!I15:I17)</f>
        <v>0</v>
      </c>
      <c r="E7">
        <f>AVERAGE('NFL Data'!J15:J17)</f>
        <v>0</v>
      </c>
      <c r="F7">
        <f>AVERAGE('NFL Data'!K15:K17)</f>
        <v>9.3333333333333339</v>
      </c>
      <c r="G7">
        <f>AVERAGE('NFL Data'!L15:L17)</f>
        <v>9.3333333333333339</v>
      </c>
      <c r="H7">
        <f>AVERAGE('NFL Data'!M15:M17)</f>
        <v>6</v>
      </c>
      <c r="I7">
        <f>AVERAGE('NFL Data'!N15:N17)</f>
        <v>5.333333333333333</v>
      </c>
      <c r="J7">
        <f>AVERAGE('NFL Data'!O15:O17)</f>
        <v>9</v>
      </c>
      <c r="K7">
        <f>AVERAGE('NFL Data'!P15:P17)</f>
        <v>6</v>
      </c>
      <c r="L7">
        <f>AVERAGE('NFL Data'!Q15:Q17)</f>
        <v>3</v>
      </c>
      <c r="M7">
        <f>AVERAGE('NFL Data'!R15:R17)</f>
        <v>2.3333333333333335</v>
      </c>
      <c r="N7">
        <f>AVERAGE('NFL Data'!S15:S17)</f>
        <v>27.333333333333332</v>
      </c>
      <c r="O7">
        <f>AVERAGE('NFL Data'!T15:T17)</f>
        <v>23</v>
      </c>
      <c r="P7">
        <f>AVERAGE('NFL Data'!U15:U17)</f>
        <v>50.666666666666664</v>
      </c>
      <c r="Q7">
        <f>AVERAGE('NFL Data'!V15:V17)</f>
        <v>82.8</v>
      </c>
      <c r="R7">
        <f>AVERAGE('NFL Data'!W15:W17)</f>
        <v>35.666666666666664</v>
      </c>
      <c r="S7">
        <f>AVERAGE('NFL Data'!X15:X17)</f>
        <v>34.333333333333336</v>
      </c>
      <c r="T7">
        <f>AVERAGE('NFL Data'!Y15:Y17)</f>
        <v>96.7</v>
      </c>
      <c r="U7">
        <f>AVERAGE('NFL Data'!Z15:Z17)</f>
        <v>73.333333333333329</v>
      </c>
      <c r="V7">
        <f>AVERAGE('NFL Data'!AA15:AA17)</f>
        <v>4598.666666666667</v>
      </c>
      <c r="W7">
        <f>AVERAGE('NFL Data'!AB15:AB17)</f>
        <v>42.666666666666664</v>
      </c>
      <c r="X7">
        <f>AVERAGE('NFL Data'!AC15:AC17)</f>
        <v>57.133333333333333</v>
      </c>
      <c r="Y7">
        <f>AVERAGE('NFL Data'!AD15:AD17)</f>
        <v>62.666666666666664</v>
      </c>
      <c r="Z7">
        <f>AVERAGE('NFL Data'!AE15:AE17)</f>
        <v>2.6666666666666665</v>
      </c>
      <c r="AA7">
        <f>AVERAGE('NFL Data'!AF15:AF17)</f>
        <v>7.333333333333333</v>
      </c>
      <c r="AB7">
        <f>AVERAGE('NFL Data'!AG15:AG17)</f>
        <v>108</v>
      </c>
      <c r="AC7">
        <v>0</v>
      </c>
    </row>
    <row r="8" spans="1:29">
      <c r="A8" s="12" t="s">
        <v>47</v>
      </c>
      <c r="B8">
        <f>AVERAGE('NFL Data'!G18:G20)</f>
        <v>13.333333333333334</v>
      </c>
      <c r="C8">
        <f>AVERAGE('NFL Data'!H18:H20)</f>
        <v>0</v>
      </c>
      <c r="D8">
        <f>AVERAGE('NFL Data'!I18:I20)</f>
        <v>0</v>
      </c>
      <c r="E8">
        <f>AVERAGE('NFL Data'!J18:J20)</f>
        <v>0</v>
      </c>
      <c r="F8">
        <f>AVERAGE('NFL Data'!K18:K20)</f>
        <v>4.666666666666667</v>
      </c>
      <c r="G8">
        <f>AVERAGE('NFL Data'!L18:L20)</f>
        <v>4.666666666666667</v>
      </c>
      <c r="H8">
        <f>AVERAGE('NFL Data'!M18:M20)</f>
        <v>9.3333333333333339</v>
      </c>
      <c r="I8">
        <f>AVERAGE('NFL Data'!N18:N20)</f>
        <v>8.3333333333333339</v>
      </c>
      <c r="J8">
        <f>AVERAGE('NFL Data'!O18:O20)</f>
        <v>9.6666666666666661</v>
      </c>
      <c r="K8">
        <f>AVERAGE('NFL Data'!P18:P20)</f>
        <v>8</v>
      </c>
      <c r="L8">
        <f>AVERAGE('NFL Data'!Q18:Q20)</f>
        <v>4.666666666666667</v>
      </c>
      <c r="M8">
        <f>AVERAGE('NFL Data'!R18:R20)</f>
        <v>3.3333333333333335</v>
      </c>
      <c r="N8">
        <f>AVERAGE('NFL Data'!S18:S20)</f>
        <v>28.333333333333332</v>
      </c>
      <c r="O8">
        <f>AVERAGE('NFL Data'!T18:T20)</f>
        <v>24.333333333333332</v>
      </c>
      <c r="P8">
        <f>AVERAGE('NFL Data'!U18:U20)</f>
        <v>54.666666666666664</v>
      </c>
      <c r="Q8">
        <f>AVERAGE('NFL Data'!V18:V20)</f>
        <v>86.233333333333334</v>
      </c>
      <c r="R8">
        <f>AVERAGE('NFL Data'!W18:W20)</f>
        <v>37.666666666666664</v>
      </c>
      <c r="S8">
        <f>AVERAGE('NFL Data'!X18:X20)</f>
        <v>35.666666666666664</v>
      </c>
      <c r="T8">
        <f>AVERAGE('NFL Data'!Y18:Y20)</f>
        <v>95.866666666666674</v>
      </c>
      <c r="U8">
        <f>AVERAGE('NFL Data'!Z18:Z20)</f>
        <v>46</v>
      </c>
      <c r="V8">
        <f>AVERAGE('NFL Data'!AA18:AA20)</f>
        <v>2852.3333333333335</v>
      </c>
      <c r="W8">
        <f>AVERAGE('NFL Data'!AB18:AB20)</f>
        <v>31</v>
      </c>
      <c r="X8">
        <f>AVERAGE('NFL Data'!AC18:AC20)</f>
        <v>47.9</v>
      </c>
      <c r="Y8">
        <f>AVERAGE('NFL Data'!AD18:AD20)</f>
        <v>46.666666666666664</v>
      </c>
      <c r="Z8">
        <f>AVERAGE('NFL Data'!AE18:AE20)</f>
        <v>3.3333333333333335</v>
      </c>
      <c r="AA8">
        <f>AVERAGE('NFL Data'!AF18:AF20)</f>
        <v>8.6333333333333329</v>
      </c>
      <c r="AB8">
        <f>AVERAGE('NFL Data'!AG18:AG20)</f>
        <v>115.33333333333333</v>
      </c>
      <c r="AC8">
        <v>1</v>
      </c>
    </row>
    <row r="9" spans="1:29">
      <c r="A9" s="12" t="s">
        <v>111</v>
      </c>
      <c r="B9">
        <f>AVERAGE('NFL Data'!G21:G23)</f>
        <v>15.666666666666666</v>
      </c>
      <c r="C9">
        <f>AVERAGE('NFL Data'!H21:H23)</f>
        <v>0</v>
      </c>
      <c r="D9">
        <f>AVERAGE('NFL Data'!I21:I23)</f>
        <v>0</v>
      </c>
      <c r="E9">
        <f>AVERAGE('NFL Data'!J21:J23)</f>
        <v>0</v>
      </c>
      <c r="F9">
        <f>AVERAGE('NFL Data'!K21:K23)</f>
        <v>6.333333333333333</v>
      </c>
      <c r="G9">
        <f>AVERAGE('NFL Data'!L21:L23)</f>
        <v>6.333333333333333</v>
      </c>
      <c r="H9">
        <f>AVERAGE('NFL Data'!M21:M23)</f>
        <v>8.6666666666666661</v>
      </c>
      <c r="I9">
        <f>AVERAGE('NFL Data'!N21:N23)</f>
        <v>7.333333333333333</v>
      </c>
      <c r="J9">
        <f>AVERAGE('NFL Data'!O21:O23)</f>
        <v>9.3333333333333339</v>
      </c>
      <c r="K9">
        <f>AVERAGE('NFL Data'!P21:P23)</f>
        <v>8</v>
      </c>
      <c r="L9">
        <f>AVERAGE('NFL Data'!Q21:Q23)</f>
        <v>5</v>
      </c>
      <c r="M9">
        <f>AVERAGE('NFL Data'!R21:R23)</f>
        <v>3</v>
      </c>
      <c r="N9">
        <f>AVERAGE('NFL Data'!S21:S23)</f>
        <v>29.333333333333332</v>
      </c>
      <c r="O9">
        <f>AVERAGE('NFL Data'!T21:T23)</f>
        <v>24.666666666666668</v>
      </c>
      <c r="P9">
        <f>AVERAGE('NFL Data'!U21:U23)</f>
        <v>56.666666666666664</v>
      </c>
      <c r="Q9">
        <f>AVERAGE('NFL Data'!V21:V23)</f>
        <v>84.13333333333334</v>
      </c>
      <c r="R9">
        <f>AVERAGE('NFL Data'!W21:W23)</f>
        <v>38</v>
      </c>
      <c r="S9">
        <f>AVERAGE('NFL Data'!X21:X23)</f>
        <v>35.666666666666664</v>
      </c>
      <c r="T9">
        <f>AVERAGE('NFL Data'!Y21:Y23)</f>
        <v>93.933333333333323</v>
      </c>
      <c r="U9">
        <f>AVERAGE('NFL Data'!Z21:Z23)</f>
        <v>82.333333333333329</v>
      </c>
      <c r="V9">
        <f>AVERAGE('NFL Data'!AA21:AA23)</f>
        <v>5160</v>
      </c>
      <c r="W9">
        <f>AVERAGE('NFL Data'!AB21:AB23)</f>
        <v>50.333333333333336</v>
      </c>
      <c r="X9">
        <f>AVERAGE('NFL Data'!AC21:AC23)</f>
        <v>61.233333333333327</v>
      </c>
      <c r="Y9">
        <f>AVERAGE('NFL Data'!AD21:AD23)</f>
        <v>62.666666666666664</v>
      </c>
      <c r="Z9">
        <f>AVERAGE('NFL Data'!AE21:AE23)</f>
        <v>3</v>
      </c>
      <c r="AA9">
        <f>AVERAGE('NFL Data'!AF21:AF23)</f>
        <v>7.3666666666666671</v>
      </c>
      <c r="AB9">
        <f>AVERAGE('NFL Data'!AG21:AG23)</f>
        <v>115</v>
      </c>
      <c r="AC9">
        <v>0</v>
      </c>
    </row>
    <row r="10" spans="1:29">
      <c r="A10" s="12" t="s">
        <v>52</v>
      </c>
      <c r="B10">
        <f>AVERAGE('NFL Data'!G24)</f>
        <v>17</v>
      </c>
      <c r="C10">
        <f>AVERAGE('NFL Data'!H24)</f>
        <v>0</v>
      </c>
      <c r="D10">
        <f>AVERAGE('NFL Data'!I24)</f>
        <v>0</v>
      </c>
      <c r="E10">
        <f>AVERAGE('NFL Data'!J24)</f>
        <v>0</v>
      </c>
      <c r="F10">
        <f>AVERAGE('NFL Data'!K24)</f>
        <v>11</v>
      </c>
      <c r="G10">
        <f>AVERAGE('NFL Data'!L24)</f>
        <v>10</v>
      </c>
      <c r="H10">
        <f>AVERAGE('NFL Data'!M24)</f>
        <v>10</v>
      </c>
      <c r="I10">
        <f>AVERAGE('NFL Data'!N24)</f>
        <v>9</v>
      </c>
      <c r="J10">
        <f>AVERAGE('NFL Data'!O24)</f>
        <v>6</v>
      </c>
      <c r="K10">
        <f>AVERAGE('NFL Data'!P24)</f>
        <v>4</v>
      </c>
      <c r="L10">
        <f>AVERAGE('NFL Data'!Q24)</f>
        <v>7</v>
      </c>
      <c r="M10">
        <f>AVERAGE('NFL Data'!R24)</f>
        <v>6</v>
      </c>
      <c r="N10">
        <f>AVERAGE('NFL Data'!S24)</f>
        <v>34</v>
      </c>
      <c r="O10">
        <f>AVERAGE('NFL Data'!T24)</f>
        <v>29</v>
      </c>
      <c r="P10">
        <f>AVERAGE('NFL Data'!U24)</f>
        <v>58</v>
      </c>
      <c r="Q10">
        <f>AVERAGE('NFL Data'!V24)</f>
        <v>85.3</v>
      </c>
      <c r="R10">
        <f>AVERAGE('NFL Data'!W24)</f>
        <v>36</v>
      </c>
      <c r="S10">
        <f>AVERAGE('NFL Data'!X24)</f>
        <v>32</v>
      </c>
      <c r="T10">
        <f>AVERAGE('NFL Data'!Y24)</f>
        <v>88.9</v>
      </c>
      <c r="U10">
        <f>AVERAGE('NFL Data'!Z24)</f>
        <v>7</v>
      </c>
      <c r="V10">
        <f>AVERAGE('NFL Data'!AA24)</f>
        <v>399</v>
      </c>
      <c r="W10">
        <f>AVERAGE('NFL Data'!AB24)</f>
        <v>5</v>
      </c>
      <c r="X10">
        <f>AVERAGE('NFL Data'!AC24)</f>
        <v>71.400000000000006</v>
      </c>
      <c r="Y10">
        <f>AVERAGE('NFL Data'!AD24)</f>
        <v>57</v>
      </c>
      <c r="Z10">
        <f>AVERAGE('NFL Data'!AE24)</f>
        <v>2</v>
      </c>
      <c r="AA10">
        <f>AVERAGE('NFL Data'!AF24)</f>
        <v>7.7</v>
      </c>
      <c r="AB10">
        <f>AVERAGE('NFL Data'!AG24)</f>
        <v>131</v>
      </c>
      <c r="AC10">
        <v>0</v>
      </c>
    </row>
    <row r="11" spans="1:29">
      <c r="A11" s="12" t="s">
        <v>53</v>
      </c>
      <c r="B11">
        <f>AVERAGE('NFL Data'!G25:G27)</f>
        <v>9</v>
      </c>
      <c r="C11">
        <f>AVERAGE('NFL Data'!H25:H27)</f>
        <v>0</v>
      </c>
      <c r="D11">
        <f>AVERAGE('NFL Data'!I25:I27)</f>
        <v>0</v>
      </c>
      <c r="E11">
        <f>AVERAGE('NFL Data'!J25:J27)</f>
        <v>0</v>
      </c>
      <c r="F11">
        <f>AVERAGE('NFL Data'!K25:K27)</f>
        <v>6</v>
      </c>
      <c r="G11">
        <f>AVERAGE('NFL Data'!L25:L27)</f>
        <v>6</v>
      </c>
      <c r="H11">
        <f>AVERAGE('NFL Data'!M25:M27)</f>
        <v>7.333333333333333</v>
      </c>
      <c r="I11">
        <f>AVERAGE('NFL Data'!N25:N27)</f>
        <v>6.666666666666667</v>
      </c>
      <c r="J11">
        <f>AVERAGE('NFL Data'!O25:O27)</f>
        <v>7.333333333333333</v>
      </c>
      <c r="K11">
        <f>AVERAGE('NFL Data'!P25:P27)</f>
        <v>5.333333333333333</v>
      </c>
      <c r="L11">
        <f>AVERAGE('NFL Data'!Q25:Q27)</f>
        <v>3</v>
      </c>
      <c r="M11">
        <f>AVERAGE('NFL Data'!R25:R27)</f>
        <v>3</v>
      </c>
      <c r="N11">
        <f>AVERAGE('NFL Data'!S25:S27)</f>
        <v>23.666666666666668</v>
      </c>
      <c r="O11">
        <f>AVERAGE('NFL Data'!T25:T27)</f>
        <v>21</v>
      </c>
      <c r="P11">
        <f>AVERAGE('NFL Data'!U25:U27)</f>
        <v>47.666666666666664</v>
      </c>
      <c r="Q11">
        <f>AVERAGE('NFL Data'!V25:V27)</f>
        <v>77.8</v>
      </c>
      <c r="R11">
        <f>AVERAGE('NFL Data'!W25:W27)</f>
        <v>20.333333333333332</v>
      </c>
      <c r="S11">
        <f>AVERAGE('NFL Data'!X25:X27)</f>
        <v>19</v>
      </c>
      <c r="T11">
        <f>AVERAGE('NFL Data'!Y25:Y27)</f>
        <v>95.166666666666671</v>
      </c>
      <c r="U11">
        <f>AVERAGE('NFL Data'!Z25:Z27)</f>
        <v>38.666666666666664</v>
      </c>
      <c r="V11">
        <f>AVERAGE('NFL Data'!AA25:AA27)</f>
        <v>2400.3333333333335</v>
      </c>
      <c r="W11">
        <f>AVERAGE('NFL Data'!AB25:AB27)</f>
        <v>18.333333333333332</v>
      </c>
      <c r="X11">
        <f>AVERAGE('NFL Data'!AC25:AC27)</f>
        <v>48.2</v>
      </c>
      <c r="Y11">
        <f>AVERAGE('NFL Data'!AD25:AD27)</f>
        <v>62</v>
      </c>
      <c r="Z11">
        <f>AVERAGE('NFL Data'!AE25:AE27)</f>
        <v>2.3333333333333335</v>
      </c>
      <c r="AA11">
        <f>AVERAGE('NFL Data'!AF25:AF27)</f>
        <v>8.6666666666666661</v>
      </c>
      <c r="AB11">
        <f>AVERAGE('NFL Data'!AG25:AG27)</f>
        <v>88</v>
      </c>
      <c r="AC11">
        <v>1</v>
      </c>
    </row>
    <row r="12" spans="1:29">
      <c r="A12" s="12" t="s">
        <v>55</v>
      </c>
      <c r="B12">
        <f>AVERAGE('NFL Data'!G28:G30)</f>
        <v>16</v>
      </c>
      <c r="C12">
        <f>AVERAGE('NFL Data'!H28:H30)</f>
        <v>0</v>
      </c>
      <c r="D12">
        <f>AVERAGE('NFL Data'!I28:I30)</f>
        <v>0.66666666666666663</v>
      </c>
      <c r="E12">
        <f>AVERAGE('NFL Data'!J28:J30)</f>
        <v>0.66666666666666663</v>
      </c>
      <c r="F12">
        <f>AVERAGE('NFL Data'!K28:K30)</f>
        <v>7.333333333333333</v>
      </c>
      <c r="G12">
        <f>AVERAGE('NFL Data'!L28:L30)</f>
        <v>7.333333333333333</v>
      </c>
      <c r="H12">
        <f>AVERAGE('NFL Data'!M28:M30)</f>
        <v>8.3333333333333339</v>
      </c>
      <c r="I12">
        <f>AVERAGE('NFL Data'!N28:N30)</f>
        <v>7.333333333333333</v>
      </c>
      <c r="J12">
        <f>AVERAGE('NFL Data'!O28:O30)</f>
        <v>12</v>
      </c>
      <c r="K12">
        <f>AVERAGE('NFL Data'!P28:P30)</f>
        <v>10.666666666666666</v>
      </c>
      <c r="L12">
        <f>AVERAGE('NFL Data'!Q28:Q30)</f>
        <v>5</v>
      </c>
      <c r="M12">
        <f>AVERAGE('NFL Data'!R28:R30)</f>
        <v>3</v>
      </c>
      <c r="N12">
        <f>AVERAGE('NFL Data'!S28:S30)</f>
        <v>33.333333333333336</v>
      </c>
      <c r="O12">
        <f>AVERAGE('NFL Data'!T28:T30)</f>
        <v>29</v>
      </c>
      <c r="P12">
        <f>AVERAGE('NFL Data'!U28:U30)</f>
        <v>54.666666666666664</v>
      </c>
      <c r="Q12">
        <f>AVERAGE('NFL Data'!V28:V30)</f>
        <v>87.266666666666666</v>
      </c>
      <c r="R12">
        <f>AVERAGE('NFL Data'!W28:W30)</f>
        <v>51</v>
      </c>
      <c r="S12">
        <f>AVERAGE('NFL Data'!X28:X30)</f>
        <v>49.333333333333336</v>
      </c>
      <c r="T12">
        <f>AVERAGE('NFL Data'!Y28:Y30)</f>
        <v>96.7</v>
      </c>
      <c r="U12">
        <f>AVERAGE('NFL Data'!Z28:Z30)</f>
        <v>96</v>
      </c>
      <c r="V12">
        <f>AVERAGE('NFL Data'!AA28:AA30)</f>
        <v>6056</v>
      </c>
      <c r="W12">
        <f>AVERAGE('NFL Data'!AB28:AB30)</f>
        <v>57</v>
      </c>
      <c r="X12">
        <f>AVERAGE('NFL Data'!AC28:AC30)</f>
        <v>59.266666666666673</v>
      </c>
      <c r="Y12">
        <f>AVERAGE('NFL Data'!AD28:AD30)</f>
        <v>63</v>
      </c>
      <c r="Z12">
        <f>AVERAGE('NFL Data'!AE28:AE30)</f>
        <v>4</v>
      </c>
      <c r="AA12">
        <f>AVERAGE('NFL Data'!AF28:AF30)</f>
        <v>8.9333333333333336</v>
      </c>
      <c r="AB12">
        <f>AVERAGE('NFL Data'!AG28:AG30)</f>
        <v>142.46666666666667</v>
      </c>
      <c r="AC12">
        <v>0</v>
      </c>
    </row>
    <row r="13" spans="1:29">
      <c r="A13" s="12" t="s">
        <v>57</v>
      </c>
      <c r="B13">
        <f>AVERAGE('NFL Data'!G31:G32)</f>
        <v>15.5</v>
      </c>
      <c r="C13">
        <f>AVERAGE('NFL Data'!H31:H32)</f>
        <v>0</v>
      </c>
      <c r="D13">
        <f>AVERAGE('NFL Data'!I31:I32)</f>
        <v>0</v>
      </c>
      <c r="E13">
        <f>AVERAGE('NFL Data'!J31:J32)</f>
        <v>0</v>
      </c>
      <c r="F13">
        <f>AVERAGE('NFL Data'!K31:K32)</f>
        <v>8</v>
      </c>
      <c r="G13">
        <f>AVERAGE('NFL Data'!L31:L32)</f>
        <v>8</v>
      </c>
      <c r="H13">
        <f>AVERAGE('NFL Data'!M31:M32)</f>
        <v>7</v>
      </c>
      <c r="I13">
        <f>AVERAGE('NFL Data'!N31:N32)</f>
        <v>6.5</v>
      </c>
      <c r="J13">
        <f>AVERAGE('NFL Data'!O31:O32)</f>
        <v>8.5</v>
      </c>
      <c r="K13">
        <f>AVERAGE('NFL Data'!P31:P32)</f>
        <v>5</v>
      </c>
      <c r="L13">
        <f>AVERAGE('NFL Data'!Q31:Q32)</f>
        <v>6</v>
      </c>
      <c r="M13">
        <f>AVERAGE('NFL Data'!R31:R32)</f>
        <v>3</v>
      </c>
      <c r="N13">
        <f>AVERAGE('NFL Data'!S31:S32)</f>
        <v>29.5</v>
      </c>
      <c r="O13">
        <f>AVERAGE('NFL Data'!T31:T32)</f>
        <v>22.5</v>
      </c>
      <c r="P13">
        <f>AVERAGE('NFL Data'!U31:U32)</f>
        <v>55</v>
      </c>
      <c r="Q13">
        <f>AVERAGE('NFL Data'!V31:V32)</f>
        <v>77.3</v>
      </c>
      <c r="R13">
        <f>AVERAGE('NFL Data'!W31:W32)</f>
        <v>47</v>
      </c>
      <c r="S13">
        <f>AVERAGE('NFL Data'!X31:X32)</f>
        <v>46</v>
      </c>
      <c r="T13">
        <f>AVERAGE('NFL Data'!Y31:Y32)</f>
        <v>97.7</v>
      </c>
      <c r="U13">
        <f>AVERAGE('NFL Data'!Z31:Z32)</f>
        <v>79</v>
      </c>
      <c r="V13">
        <f>AVERAGE('NFL Data'!AA31:AA32)</f>
        <v>4968</v>
      </c>
      <c r="W13">
        <f>AVERAGE('NFL Data'!AB31:AB32)</f>
        <v>51.5</v>
      </c>
      <c r="X13">
        <f>AVERAGE('NFL Data'!AC31:AC32)</f>
        <v>66.05</v>
      </c>
      <c r="Y13">
        <f>AVERAGE('NFL Data'!AD31:AD32)</f>
        <v>63</v>
      </c>
      <c r="Z13">
        <f>AVERAGE('NFL Data'!AE31:AE32)</f>
        <v>1.5</v>
      </c>
      <c r="AA13">
        <f>AVERAGE('NFL Data'!AF31:AF32)</f>
        <v>7.75</v>
      </c>
      <c r="AB13">
        <f>AVERAGE('NFL Data'!AG31:AG32)</f>
        <v>119.5</v>
      </c>
      <c r="AC13">
        <v>0</v>
      </c>
    </row>
    <row r="14" spans="1:29">
      <c r="A14" s="12" t="s">
        <v>59</v>
      </c>
      <c r="B14">
        <f>AVERAGE('NFL Data'!G33:G35)</f>
        <v>14.666666666666666</v>
      </c>
      <c r="C14">
        <f>AVERAGE('NFL Data'!H33:H35)</f>
        <v>0</v>
      </c>
      <c r="D14">
        <f>AVERAGE('NFL Data'!I33:I35)</f>
        <v>0</v>
      </c>
      <c r="E14">
        <f>AVERAGE('NFL Data'!J33:J35)</f>
        <v>0</v>
      </c>
      <c r="F14">
        <f>AVERAGE('NFL Data'!K33:K35)</f>
        <v>8.6666666666666661</v>
      </c>
      <c r="G14">
        <f>AVERAGE('NFL Data'!L33:L35)</f>
        <v>8</v>
      </c>
      <c r="H14">
        <f>AVERAGE('NFL Data'!M33:M35)</f>
        <v>6.666666666666667</v>
      </c>
      <c r="I14">
        <f>AVERAGE('NFL Data'!N33:N35)</f>
        <v>6.666666666666667</v>
      </c>
      <c r="J14">
        <f>AVERAGE('NFL Data'!O33:O35)</f>
        <v>8.6666666666666661</v>
      </c>
      <c r="K14">
        <f>AVERAGE('NFL Data'!P33:P35)</f>
        <v>6.666666666666667</v>
      </c>
      <c r="L14">
        <f>AVERAGE('NFL Data'!Q33:Q35)</f>
        <v>7</v>
      </c>
      <c r="M14">
        <f>AVERAGE('NFL Data'!R33:R35)</f>
        <v>4.333333333333333</v>
      </c>
      <c r="N14">
        <f>AVERAGE('NFL Data'!S33:S35)</f>
        <v>31</v>
      </c>
      <c r="O14">
        <f>AVERAGE('NFL Data'!T33:T35)</f>
        <v>25.666666666666668</v>
      </c>
      <c r="P14">
        <f>AVERAGE('NFL Data'!U33:U35)</f>
        <v>55.333333333333336</v>
      </c>
      <c r="Q14">
        <f>AVERAGE('NFL Data'!V33:V35)</f>
        <v>83.566666666666663</v>
      </c>
      <c r="R14">
        <f>AVERAGE('NFL Data'!W33:W35)</f>
        <v>31</v>
      </c>
      <c r="S14">
        <f>AVERAGE('NFL Data'!X33:X35)</f>
        <v>27.333333333333332</v>
      </c>
      <c r="T14">
        <f>AVERAGE('NFL Data'!Y33:Y35)</f>
        <v>87.366666666666674</v>
      </c>
      <c r="U14">
        <f>AVERAGE('NFL Data'!Z33:Z35)</f>
        <v>69.666666666666671</v>
      </c>
      <c r="V14">
        <f>AVERAGE('NFL Data'!AA33:AA35)</f>
        <v>4429.333333333333</v>
      </c>
      <c r="W14">
        <f>AVERAGE('NFL Data'!AB33:AB35)</f>
        <v>58</v>
      </c>
      <c r="X14">
        <f>AVERAGE('NFL Data'!AC33:AC35)</f>
        <v>81.933333333333337</v>
      </c>
      <c r="Y14">
        <f>AVERAGE('NFL Data'!AD33:AD35)</f>
        <v>63.666666666666664</v>
      </c>
      <c r="Z14">
        <f>AVERAGE('NFL Data'!AE33:AE35)</f>
        <v>3</v>
      </c>
      <c r="AA14">
        <f>AVERAGE('NFL Data'!AF33:AF35)</f>
        <v>7.7</v>
      </c>
      <c r="AB14">
        <f>AVERAGE('NFL Data'!AG33:AG35)</f>
        <v>113</v>
      </c>
      <c r="AC14">
        <v>0</v>
      </c>
    </row>
    <row r="15" spans="1:29">
      <c r="A15" s="12" t="s">
        <v>62</v>
      </c>
      <c r="B15">
        <f>AVERAGE('NFL Data'!G36:G38)</f>
        <v>10.333333333333334</v>
      </c>
      <c r="C15">
        <f>AVERAGE('NFL Data'!H36:H38)</f>
        <v>0</v>
      </c>
      <c r="D15">
        <f>AVERAGE('NFL Data'!I36:I38)</f>
        <v>0.33333333333333331</v>
      </c>
      <c r="E15">
        <f>AVERAGE('NFL Data'!J36:J38)</f>
        <v>0.33333333333333331</v>
      </c>
      <c r="F15">
        <f>AVERAGE('NFL Data'!K36:K38)</f>
        <v>3</v>
      </c>
      <c r="G15">
        <f>AVERAGE('NFL Data'!L36:L38)</f>
        <v>3</v>
      </c>
      <c r="H15">
        <f>AVERAGE('NFL Data'!M36:M38)</f>
        <v>3</v>
      </c>
      <c r="I15">
        <f>AVERAGE('NFL Data'!N36:N38)</f>
        <v>3</v>
      </c>
      <c r="J15">
        <f>AVERAGE('NFL Data'!O36:O38)</f>
        <v>7</v>
      </c>
      <c r="K15">
        <f>AVERAGE('NFL Data'!P36:P38)</f>
        <v>3.3333333333333335</v>
      </c>
      <c r="L15">
        <f>AVERAGE('NFL Data'!Q36:Q38)</f>
        <v>3</v>
      </c>
      <c r="M15">
        <f>AVERAGE('NFL Data'!R36:R38)</f>
        <v>2.6666666666666665</v>
      </c>
      <c r="N15">
        <f>AVERAGE('NFL Data'!S36:S38)</f>
        <v>16.333333333333332</v>
      </c>
      <c r="O15">
        <f>AVERAGE('NFL Data'!T36:T38)</f>
        <v>12.333333333333334</v>
      </c>
      <c r="P15">
        <f>AVERAGE('NFL Data'!U36:U38)</f>
        <v>53</v>
      </c>
      <c r="Q15">
        <f>AVERAGE('NFL Data'!V36:V38)</f>
        <v>76.566666666666677</v>
      </c>
      <c r="R15">
        <f>AVERAGE('NFL Data'!W36:W38)</f>
        <v>23</v>
      </c>
      <c r="S15">
        <f>AVERAGE('NFL Data'!X36:X38)</f>
        <v>22.333333333333332</v>
      </c>
      <c r="T15">
        <f>AVERAGE('NFL Data'!Y36:Y38)</f>
        <v>93.533333333333346</v>
      </c>
      <c r="U15">
        <f>AVERAGE('NFL Data'!Z36:Z38)</f>
        <v>30</v>
      </c>
      <c r="V15">
        <f>AVERAGE('NFL Data'!AA36:AA38)</f>
        <v>1862.6666666666667</v>
      </c>
      <c r="W15">
        <f>AVERAGE('NFL Data'!AB36:AB38)</f>
        <v>12.666666666666666</v>
      </c>
      <c r="X15">
        <f>AVERAGE('NFL Data'!AC36:AC38)</f>
        <v>27.933333333333334</v>
      </c>
      <c r="Y15">
        <f>AVERAGE('NFL Data'!AD36:AD38)</f>
        <v>60.333333333333336</v>
      </c>
      <c r="Z15">
        <f>AVERAGE('NFL Data'!AE36:AE38)</f>
        <v>1</v>
      </c>
      <c r="AA15">
        <f>AVERAGE('NFL Data'!AF36:AF38)</f>
        <v>6.0666666666666664</v>
      </c>
      <c r="AB15">
        <f>AVERAGE('NFL Data'!AG36:AG38)</f>
        <v>64.666666666666671</v>
      </c>
      <c r="AC15">
        <v>0</v>
      </c>
    </row>
    <row r="16" spans="1:29">
      <c r="A16" s="12" t="s">
        <v>64</v>
      </c>
      <c r="B16">
        <f>AVERAGE('NFL Data'!G39:G40)</f>
        <v>15</v>
      </c>
      <c r="C16">
        <f>AVERAGE('NFL Data'!H39:H40)</f>
        <v>0</v>
      </c>
      <c r="D16">
        <f>AVERAGE('NFL Data'!I39:I40)</f>
        <v>0</v>
      </c>
      <c r="E16">
        <f>AVERAGE('NFL Data'!J39:J40)</f>
        <v>0</v>
      </c>
      <c r="F16">
        <f>AVERAGE('NFL Data'!K39:K40)</f>
        <v>5</v>
      </c>
      <c r="G16">
        <f>AVERAGE('NFL Data'!L39:L40)</f>
        <v>5</v>
      </c>
      <c r="H16">
        <f>AVERAGE('NFL Data'!M39:M40)</f>
        <v>9</v>
      </c>
      <c r="I16">
        <f>AVERAGE('NFL Data'!N39:N40)</f>
        <v>8</v>
      </c>
      <c r="J16">
        <f>AVERAGE('NFL Data'!O39:O40)</f>
        <v>10.5</v>
      </c>
      <c r="K16">
        <f>AVERAGE('NFL Data'!P39:P40)</f>
        <v>6</v>
      </c>
      <c r="L16">
        <f>AVERAGE('NFL Data'!Q39:Q40)</f>
        <v>4</v>
      </c>
      <c r="M16">
        <f>AVERAGE('NFL Data'!R39:R40)</f>
        <v>3</v>
      </c>
      <c r="N16">
        <f>AVERAGE('NFL Data'!S39:S40)</f>
        <v>28.5</v>
      </c>
      <c r="O16">
        <f>AVERAGE('NFL Data'!T39:T40)</f>
        <v>22</v>
      </c>
      <c r="P16">
        <f>AVERAGE('NFL Data'!U39:U40)</f>
        <v>57</v>
      </c>
      <c r="Q16">
        <f>AVERAGE('NFL Data'!V39:V40)</f>
        <v>75.75</v>
      </c>
      <c r="R16">
        <f>AVERAGE('NFL Data'!W39:W40)</f>
        <v>26</v>
      </c>
      <c r="S16">
        <f>AVERAGE('NFL Data'!X39:X40)</f>
        <v>25</v>
      </c>
      <c r="T16">
        <f>AVERAGE('NFL Data'!Y39:Y40)</f>
        <v>96.15</v>
      </c>
      <c r="U16">
        <f>AVERAGE('NFL Data'!Z39:Z40)</f>
        <v>63.5</v>
      </c>
      <c r="V16">
        <f>AVERAGE('NFL Data'!AA39:AA40)</f>
        <v>4094</v>
      </c>
      <c r="W16">
        <f>AVERAGE('NFL Data'!AB39:AB40)</f>
        <v>46.5</v>
      </c>
      <c r="X16">
        <f>AVERAGE('NFL Data'!AC39:AC40)</f>
        <v>72.8</v>
      </c>
      <c r="Y16">
        <f>AVERAGE('NFL Data'!AD39:AD40)</f>
        <v>64.5</v>
      </c>
      <c r="Z16">
        <f>AVERAGE('NFL Data'!AE39:AE40)</f>
        <v>1.5</v>
      </c>
      <c r="AA16">
        <f>AVERAGE('NFL Data'!AF39:AF40)</f>
        <v>6.8</v>
      </c>
      <c r="AB16">
        <f>AVERAGE('NFL Data'!AG39:AG40)</f>
        <v>97</v>
      </c>
      <c r="AC16">
        <v>0</v>
      </c>
    </row>
    <row r="17" spans="1:29">
      <c r="A17" s="12" t="s">
        <v>67</v>
      </c>
      <c r="B17">
        <f>AVERAGE('NFL Data'!G41:G42)</f>
        <v>17</v>
      </c>
      <c r="C17">
        <f>AVERAGE('NFL Data'!H41:H42)</f>
        <v>0</v>
      </c>
      <c r="D17">
        <f>AVERAGE('NFL Data'!I41:I42)</f>
        <v>0</v>
      </c>
      <c r="E17">
        <f>AVERAGE('NFL Data'!J41:J42)</f>
        <v>0</v>
      </c>
      <c r="F17">
        <f>AVERAGE('NFL Data'!K41:K42)</f>
        <v>8</v>
      </c>
      <c r="G17">
        <f>AVERAGE('NFL Data'!L41:L42)</f>
        <v>7</v>
      </c>
      <c r="H17">
        <f>AVERAGE('NFL Data'!M41:M42)</f>
        <v>8.5</v>
      </c>
      <c r="I17">
        <f>AVERAGE('NFL Data'!N41:N42)</f>
        <v>8</v>
      </c>
      <c r="J17">
        <f>AVERAGE('NFL Data'!O41:O42)</f>
        <v>9</v>
      </c>
      <c r="K17">
        <f>AVERAGE('NFL Data'!P41:P42)</f>
        <v>7.5</v>
      </c>
      <c r="L17">
        <f>AVERAGE('NFL Data'!Q41:Q42)</f>
        <v>8.5</v>
      </c>
      <c r="M17">
        <f>AVERAGE('NFL Data'!R41:R42)</f>
        <v>6</v>
      </c>
      <c r="N17">
        <f>AVERAGE('NFL Data'!S41:S42)</f>
        <v>34</v>
      </c>
      <c r="O17">
        <f>AVERAGE('NFL Data'!T41:T42)</f>
        <v>28.5</v>
      </c>
      <c r="P17">
        <f>AVERAGE('NFL Data'!U41:U42)</f>
        <v>56</v>
      </c>
      <c r="Q17">
        <f>AVERAGE('NFL Data'!V41:V42)</f>
        <v>84.1</v>
      </c>
      <c r="R17">
        <f>AVERAGE('NFL Data'!W41:W42)</f>
        <v>36.5</v>
      </c>
      <c r="S17">
        <f>AVERAGE('NFL Data'!X41:X42)</f>
        <v>35.5</v>
      </c>
      <c r="T17">
        <f>AVERAGE('NFL Data'!Y41:Y42)</f>
        <v>96.95</v>
      </c>
      <c r="U17">
        <f>AVERAGE('NFL Data'!Z41:Z42)</f>
        <v>84.5</v>
      </c>
      <c r="V17">
        <f>AVERAGE('NFL Data'!AA41:AA42)</f>
        <v>5401.5</v>
      </c>
      <c r="W17">
        <f>AVERAGE('NFL Data'!AB41:AB42)</f>
        <v>48.5</v>
      </c>
      <c r="X17">
        <f>AVERAGE('NFL Data'!AC41:AC42)</f>
        <v>55.2</v>
      </c>
      <c r="Y17">
        <f>AVERAGE('NFL Data'!AD41:AD42)</f>
        <v>64</v>
      </c>
      <c r="Z17">
        <f>AVERAGE('NFL Data'!AE41:AE42)</f>
        <v>3.5</v>
      </c>
      <c r="AA17">
        <f>AVERAGE('NFL Data'!AF41:AF42)</f>
        <v>7.85</v>
      </c>
      <c r="AB17">
        <f>AVERAGE('NFL Data'!AG41:AG42)</f>
        <v>133</v>
      </c>
      <c r="AC17">
        <v>0</v>
      </c>
    </row>
    <row r="18" spans="1:29">
      <c r="A18" s="12" t="s">
        <v>68</v>
      </c>
      <c r="B18">
        <f>AVERAGE('NFL Data'!G43:G45)</f>
        <v>12.666666666666666</v>
      </c>
      <c r="C18">
        <f>AVERAGE('NFL Data'!H43:H45)</f>
        <v>0</v>
      </c>
      <c r="D18">
        <f>AVERAGE('NFL Data'!I43:I45)</f>
        <v>0</v>
      </c>
      <c r="E18">
        <f>AVERAGE('NFL Data'!J43:J45)</f>
        <v>0</v>
      </c>
      <c r="F18">
        <f>AVERAGE('NFL Data'!K43:K45)</f>
        <v>7</v>
      </c>
      <c r="G18">
        <f>AVERAGE('NFL Data'!L43:L45)</f>
        <v>6.666666666666667</v>
      </c>
      <c r="H18">
        <f>AVERAGE('NFL Data'!M43:M45)</f>
        <v>5</v>
      </c>
      <c r="I18">
        <f>AVERAGE('NFL Data'!N43:N45)</f>
        <v>4.333333333333333</v>
      </c>
      <c r="J18">
        <f>AVERAGE('NFL Data'!O43:O45)</f>
        <v>8</v>
      </c>
      <c r="K18">
        <f>AVERAGE('NFL Data'!P43:P45)</f>
        <v>7</v>
      </c>
      <c r="L18">
        <f>AVERAGE('NFL Data'!Q43:Q45)</f>
        <v>6.333333333333333</v>
      </c>
      <c r="M18">
        <f>AVERAGE('NFL Data'!R43:R45)</f>
        <v>3.3333333333333335</v>
      </c>
      <c r="N18">
        <f>AVERAGE('NFL Data'!S43:S45)</f>
        <v>26.333333333333332</v>
      </c>
      <c r="O18">
        <f>AVERAGE('NFL Data'!T43:T45)</f>
        <v>21.333333333333332</v>
      </c>
      <c r="P18">
        <f>AVERAGE('NFL Data'!U43:U45)</f>
        <v>53.666666666666664</v>
      </c>
      <c r="Q18">
        <f>AVERAGE('NFL Data'!V43:V45)</f>
        <v>79.800000000000011</v>
      </c>
      <c r="R18">
        <f>AVERAGE('NFL Data'!W43:W45)</f>
        <v>29.333333333333332</v>
      </c>
      <c r="S18">
        <f>AVERAGE('NFL Data'!X43:X45)</f>
        <v>25.333333333333332</v>
      </c>
      <c r="T18">
        <f>AVERAGE('NFL Data'!Y43:Y45)</f>
        <v>86.966666666666654</v>
      </c>
      <c r="U18">
        <f>AVERAGE('NFL Data'!Z43:Z45)</f>
        <v>65</v>
      </c>
      <c r="V18">
        <f>AVERAGE('NFL Data'!AA43:AA45)</f>
        <v>3999.3333333333335</v>
      </c>
      <c r="W18">
        <f>AVERAGE('NFL Data'!AB43:AB45)</f>
        <v>47</v>
      </c>
      <c r="X18">
        <f>AVERAGE('NFL Data'!AC43:AC45)</f>
        <v>72.899999999999991</v>
      </c>
      <c r="Y18">
        <f>AVERAGE('NFL Data'!AD43:AD45)</f>
        <v>61.666666666666664</v>
      </c>
      <c r="Z18">
        <f>AVERAGE('NFL Data'!AE43:AE45)</f>
        <v>2</v>
      </c>
      <c r="AA18">
        <f>AVERAGE('NFL Data'!AF43:AF45)</f>
        <v>7.666666666666667</v>
      </c>
      <c r="AB18">
        <f>AVERAGE('NFL Data'!AG43:AG45)</f>
        <v>96</v>
      </c>
      <c r="AC18">
        <v>0</v>
      </c>
    </row>
    <row r="19" spans="1:29">
      <c r="A19" s="12" t="s">
        <v>70</v>
      </c>
      <c r="B19">
        <f>AVERAGE('NFL Data'!G46)</f>
        <v>13</v>
      </c>
      <c r="C19">
        <f>AVERAGE('NFL Data'!H46)</f>
        <v>0</v>
      </c>
      <c r="D19">
        <f>AVERAGE('NFL Data'!I46)</f>
        <v>0</v>
      </c>
      <c r="E19">
        <f>AVERAGE('NFL Data'!J46)</f>
        <v>0</v>
      </c>
      <c r="F19">
        <f>AVERAGE('NFL Data'!K46)</f>
        <v>5</v>
      </c>
      <c r="G19">
        <f>AVERAGE('NFL Data'!L46)</f>
        <v>5</v>
      </c>
      <c r="H19">
        <f>AVERAGE('NFL Data'!M46)</f>
        <v>7</v>
      </c>
      <c r="I19">
        <f>AVERAGE('NFL Data'!N46)</f>
        <v>6</v>
      </c>
      <c r="J19">
        <f>AVERAGE('NFL Data'!O46)</f>
        <v>7</v>
      </c>
      <c r="K19">
        <f>AVERAGE('NFL Data'!P46)</f>
        <v>5</v>
      </c>
      <c r="L19">
        <f>AVERAGE('NFL Data'!Q46)</f>
        <v>11</v>
      </c>
      <c r="M19">
        <f>AVERAGE('NFL Data'!R46)</f>
        <v>8</v>
      </c>
      <c r="N19">
        <f>AVERAGE('NFL Data'!S46)</f>
        <v>30</v>
      </c>
      <c r="O19">
        <f>AVERAGE('NFL Data'!T46)</f>
        <v>24</v>
      </c>
      <c r="P19">
        <f>AVERAGE('NFL Data'!U46)</f>
        <v>58</v>
      </c>
      <c r="Q19">
        <f>AVERAGE('NFL Data'!V46)</f>
        <v>80</v>
      </c>
      <c r="R19">
        <f>AVERAGE('NFL Data'!W46)</f>
        <v>38</v>
      </c>
      <c r="S19">
        <f>AVERAGE('NFL Data'!X46)</f>
        <v>38</v>
      </c>
      <c r="T19">
        <f>AVERAGE('NFL Data'!Y46)</f>
        <v>100</v>
      </c>
      <c r="U19">
        <f>AVERAGE('NFL Data'!Z46)</f>
        <v>74</v>
      </c>
      <c r="V19">
        <f>AVERAGE('NFL Data'!AA46)</f>
        <v>4720</v>
      </c>
      <c r="W19">
        <f>AVERAGE('NFL Data'!AB46)</f>
        <v>62</v>
      </c>
      <c r="X19">
        <f>AVERAGE('NFL Data'!AC46)</f>
        <v>83.8</v>
      </c>
      <c r="Y19">
        <f>AVERAGE('NFL Data'!AD46)</f>
        <v>64</v>
      </c>
      <c r="Z19">
        <f>AVERAGE('NFL Data'!AE46)</f>
        <v>2</v>
      </c>
      <c r="AA19">
        <f>AVERAGE('NFL Data'!AF46)</f>
        <v>9.6999999999999993</v>
      </c>
      <c r="AB19">
        <f>AVERAGE('NFL Data'!AG46)</f>
        <v>126</v>
      </c>
      <c r="AC19">
        <v>0</v>
      </c>
    </row>
    <row r="20" spans="1:29">
      <c r="A20" s="12" t="s">
        <v>72</v>
      </c>
      <c r="B20">
        <f>AVERAGE('NFL Data'!G47:G49)</f>
        <v>9</v>
      </c>
      <c r="C20">
        <f>AVERAGE('NFL Data'!H47:H49)</f>
        <v>0</v>
      </c>
      <c r="D20">
        <f>AVERAGE('NFL Data'!I47:I49)</f>
        <v>0</v>
      </c>
      <c r="E20">
        <f>AVERAGE('NFL Data'!J47:J49)</f>
        <v>0</v>
      </c>
      <c r="F20">
        <f>AVERAGE('NFL Data'!K47:K49)</f>
        <v>2</v>
      </c>
      <c r="G20">
        <f>AVERAGE('NFL Data'!L47:L49)</f>
        <v>2</v>
      </c>
      <c r="H20">
        <f>AVERAGE('NFL Data'!M47:M49)</f>
        <v>6</v>
      </c>
      <c r="I20">
        <f>AVERAGE('NFL Data'!N47:N49)</f>
        <v>6</v>
      </c>
      <c r="J20">
        <f>AVERAGE('NFL Data'!O47:O49)</f>
        <v>7</v>
      </c>
      <c r="K20">
        <f>AVERAGE('NFL Data'!P47:P49)</f>
        <v>5</v>
      </c>
      <c r="L20">
        <f>AVERAGE('NFL Data'!Q47:Q49)</f>
        <v>1.6666666666666667</v>
      </c>
      <c r="M20">
        <f>AVERAGE('NFL Data'!R47:R49)</f>
        <v>0.66666666666666663</v>
      </c>
      <c r="N20">
        <f>AVERAGE('NFL Data'!S47:S49)</f>
        <v>16.666666666666668</v>
      </c>
      <c r="O20">
        <f>AVERAGE('NFL Data'!T47:T49)</f>
        <v>13.666666666666666</v>
      </c>
      <c r="P20">
        <f>AVERAGE('NFL Data'!U47:U49)</f>
        <v>51</v>
      </c>
      <c r="Q20">
        <f>AVERAGE('NFL Data'!V47:V49)</f>
        <v>78.733333333333334</v>
      </c>
      <c r="R20">
        <f>AVERAGE('NFL Data'!W47:W49)</f>
        <v>16.333333333333332</v>
      </c>
      <c r="S20">
        <f>AVERAGE('NFL Data'!X47:X49)</f>
        <v>14.333333333333334</v>
      </c>
      <c r="T20">
        <f>AVERAGE('NFL Data'!Y47:Y49)</f>
        <v>91.533333333333346</v>
      </c>
      <c r="U20">
        <f>AVERAGE('NFL Data'!Z47:Z49)</f>
        <v>40.333333333333336</v>
      </c>
      <c r="V20">
        <f>AVERAGE('NFL Data'!AA47:AA49)</f>
        <v>2455.6666666666665</v>
      </c>
      <c r="W20">
        <f>AVERAGE('NFL Data'!AB47:AB49)</f>
        <v>16</v>
      </c>
      <c r="X20">
        <f>AVERAGE('NFL Data'!AC47:AC49)</f>
        <v>41.4</v>
      </c>
      <c r="Y20">
        <f>AVERAGE('NFL Data'!AD47:AD49)</f>
        <v>59.666666666666664</v>
      </c>
      <c r="Z20">
        <f>AVERAGE('NFL Data'!AE47:AE49)</f>
        <v>1.3333333333333333</v>
      </c>
      <c r="AA20">
        <f>AVERAGE('NFL Data'!AF47:AF49)</f>
        <v>6.0333333333333341</v>
      </c>
      <c r="AB20">
        <f>AVERAGE('NFL Data'!AG47:AG49)</f>
        <v>56.666666666666664</v>
      </c>
      <c r="AC20">
        <v>0</v>
      </c>
    </row>
    <row r="21" spans="1:29">
      <c r="A21" s="12" t="s">
        <v>74</v>
      </c>
      <c r="B21">
        <f>AVERAGE('NFL Data'!G50:G52)</f>
        <v>16</v>
      </c>
      <c r="C21">
        <f>AVERAGE('NFL Data'!H50:H52)</f>
        <v>0</v>
      </c>
      <c r="D21">
        <f>AVERAGE('NFL Data'!I50:I52)</f>
        <v>0</v>
      </c>
      <c r="E21">
        <f>AVERAGE('NFL Data'!J50:J52)</f>
        <v>0</v>
      </c>
      <c r="F21">
        <f>AVERAGE('NFL Data'!K50:K52)</f>
        <v>9</v>
      </c>
      <c r="G21">
        <f>AVERAGE('NFL Data'!L50:L52)</f>
        <v>9</v>
      </c>
      <c r="H21">
        <f>AVERAGE('NFL Data'!M50:M52)</f>
        <v>11</v>
      </c>
      <c r="I21">
        <f>AVERAGE('NFL Data'!N50:N52)</f>
        <v>10.666666666666666</v>
      </c>
      <c r="J21">
        <f>AVERAGE('NFL Data'!O50:O52)</f>
        <v>9.3333333333333339</v>
      </c>
      <c r="K21">
        <f>AVERAGE('NFL Data'!P50:P52)</f>
        <v>8</v>
      </c>
      <c r="L21">
        <f>AVERAGE('NFL Data'!Q50:Q52)</f>
        <v>6.666666666666667</v>
      </c>
      <c r="M21">
        <f>AVERAGE('NFL Data'!R50:R52)</f>
        <v>4.666666666666667</v>
      </c>
      <c r="N21">
        <f>AVERAGE('NFL Data'!S50:S52)</f>
        <v>36</v>
      </c>
      <c r="O21">
        <f>AVERAGE('NFL Data'!T50:T52)</f>
        <v>32.333333333333336</v>
      </c>
      <c r="P21">
        <f>AVERAGE('NFL Data'!U50:U52)</f>
        <v>57.333333333333336</v>
      </c>
      <c r="Q21">
        <f>AVERAGE('NFL Data'!V50:V52)</f>
        <v>89.63333333333334</v>
      </c>
      <c r="R21">
        <f>AVERAGE('NFL Data'!W50:W52)</f>
        <v>36.666666666666664</v>
      </c>
      <c r="S21">
        <f>AVERAGE('NFL Data'!X50:X52)</f>
        <v>36.666666666666664</v>
      </c>
      <c r="T21">
        <f>AVERAGE('NFL Data'!Y50:Y52)</f>
        <v>100</v>
      </c>
      <c r="U21">
        <f>AVERAGE('NFL Data'!Z50:Z52)</f>
        <v>86</v>
      </c>
      <c r="V21">
        <f>AVERAGE('NFL Data'!AA50:AA52)</f>
        <v>5475</v>
      </c>
      <c r="W21">
        <f>AVERAGE('NFL Data'!AB50:AB52)</f>
        <v>50.333333333333336</v>
      </c>
      <c r="X21">
        <f>AVERAGE('NFL Data'!AC50:AC52)</f>
        <v>58.366666666666674</v>
      </c>
      <c r="Y21">
        <f>AVERAGE('NFL Data'!AD50:AD52)</f>
        <v>63.666666666666664</v>
      </c>
      <c r="Z21">
        <f>AVERAGE('NFL Data'!AE50:AE52)</f>
        <v>4.666666666666667</v>
      </c>
      <c r="AA21">
        <f>AVERAGE('NFL Data'!AF50:AF52)</f>
        <v>8.8666666666666671</v>
      </c>
      <c r="AB21">
        <f>AVERAGE('NFL Data'!AG50:AG52)</f>
        <v>141.66666666666666</v>
      </c>
      <c r="AC21">
        <v>1</v>
      </c>
    </row>
    <row r="22" spans="1:29">
      <c r="A22" s="12" t="s">
        <v>77</v>
      </c>
      <c r="B22">
        <f>AVERAGE('NFL Data'!G53:G55)</f>
        <v>16.333333333333332</v>
      </c>
      <c r="C22">
        <f>AVERAGE('NFL Data'!H53:H55)</f>
        <v>0</v>
      </c>
      <c r="D22">
        <f>AVERAGE('NFL Data'!I53:I55)</f>
        <v>0.33333333333333331</v>
      </c>
      <c r="E22">
        <f>AVERAGE('NFL Data'!J53:J55)</f>
        <v>0.33333333333333331</v>
      </c>
      <c r="F22">
        <f>AVERAGE('NFL Data'!K53:K55)</f>
        <v>9.3333333333333339</v>
      </c>
      <c r="G22">
        <f>AVERAGE('NFL Data'!L53:L55)</f>
        <v>9.3333333333333339</v>
      </c>
      <c r="H22">
        <f>AVERAGE('NFL Data'!M53:M55)</f>
        <v>10</v>
      </c>
      <c r="I22">
        <f>AVERAGE('NFL Data'!N53:N55)</f>
        <v>8</v>
      </c>
      <c r="J22">
        <f>AVERAGE('NFL Data'!O53:O55)</f>
        <v>8.3333333333333339</v>
      </c>
      <c r="K22">
        <f>AVERAGE('NFL Data'!P53:P55)</f>
        <v>7.333333333333333</v>
      </c>
      <c r="L22">
        <f>AVERAGE('NFL Data'!Q53:Q55)</f>
        <v>4.333333333333333</v>
      </c>
      <c r="M22">
        <f>AVERAGE('NFL Data'!R53:R55)</f>
        <v>2.6666666666666665</v>
      </c>
      <c r="N22">
        <f>AVERAGE('NFL Data'!S53:S55)</f>
        <v>32.333333333333336</v>
      </c>
      <c r="O22">
        <f>AVERAGE('NFL Data'!T53:T55)</f>
        <v>27.666666666666668</v>
      </c>
      <c r="P22">
        <f>AVERAGE('NFL Data'!U53:U55)</f>
        <v>57</v>
      </c>
      <c r="Q22">
        <f>AVERAGE('NFL Data'!V53:V55)</f>
        <v>85.666666666666671</v>
      </c>
      <c r="R22">
        <f>AVERAGE('NFL Data'!W53:W55)</f>
        <v>53.333333333333336</v>
      </c>
      <c r="S22">
        <f>AVERAGE('NFL Data'!X53:X55)</f>
        <v>52</v>
      </c>
      <c r="T22">
        <f>AVERAGE('NFL Data'!Y53:Y55)</f>
        <v>97.533333333333346</v>
      </c>
      <c r="U22">
        <f>AVERAGE('NFL Data'!Z53:Z55)</f>
        <v>97.333333333333329</v>
      </c>
      <c r="V22">
        <f>AVERAGE('NFL Data'!AA53:AA55)</f>
        <v>6147</v>
      </c>
      <c r="W22">
        <f>AVERAGE('NFL Data'!AB53:AB55)</f>
        <v>56.666666666666664</v>
      </c>
      <c r="X22">
        <f>AVERAGE('NFL Data'!AC53:AC55)</f>
        <v>57.866666666666674</v>
      </c>
      <c r="Y22">
        <f>AVERAGE('NFL Data'!AD53:AD55)</f>
        <v>63.333333333333336</v>
      </c>
      <c r="Z22">
        <f>AVERAGE('NFL Data'!AE53:AE55)</f>
        <v>3</v>
      </c>
      <c r="AA22">
        <f>AVERAGE('NFL Data'!AF53:AF55)</f>
        <v>8.6</v>
      </c>
      <c r="AB22">
        <f>AVERAGE('NFL Data'!AG53:AG55)</f>
        <v>140.33333333333334</v>
      </c>
      <c r="AC22">
        <v>0</v>
      </c>
    </row>
    <row r="23" spans="1:29">
      <c r="A23" s="12" t="s">
        <v>79</v>
      </c>
      <c r="B23">
        <f>AVERAGE('NFL Data'!G56)</f>
        <v>17</v>
      </c>
      <c r="C23">
        <f>AVERAGE('NFL Data'!H56)</f>
        <v>0</v>
      </c>
      <c r="D23">
        <f>AVERAGE('NFL Data'!I56)</f>
        <v>0</v>
      </c>
      <c r="E23">
        <f>AVERAGE('NFL Data'!J56)</f>
        <v>0</v>
      </c>
      <c r="F23">
        <f>AVERAGE('NFL Data'!K56)</f>
        <v>3</v>
      </c>
      <c r="G23">
        <f>AVERAGE('NFL Data'!L56)</f>
        <v>3</v>
      </c>
      <c r="H23">
        <f>AVERAGE('NFL Data'!M56)</f>
        <v>10</v>
      </c>
      <c r="I23">
        <f>AVERAGE('NFL Data'!N56)</f>
        <v>10</v>
      </c>
      <c r="J23">
        <f>AVERAGE('NFL Data'!O56)</f>
        <v>8</v>
      </c>
      <c r="K23">
        <f>AVERAGE('NFL Data'!P56)</f>
        <v>7</v>
      </c>
      <c r="L23">
        <f>AVERAGE('NFL Data'!Q56)</f>
        <v>8</v>
      </c>
      <c r="M23">
        <f>AVERAGE('NFL Data'!R56)</f>
        <v>6</v>
      </c>
      <c r="N23">
        <f>AVERAGE('NFL Data'!S56)</f>
        <v>29</v>
      </c>
      <c r="O23">
        <f>AVERAGE('NFL Data'!T56)</f>
        <v>26</v>
      </c>
      <c r="P23">
        <f>AVERAGE('NFL Data'!U56)</f>
        <v>58</v>
      </c>
      <c r="Q23">
        <f>AVERAGE('NFL Data'!V56)</f>
        <v>89.7</v>
      </c>
      <c r="R23">
        <f>AVERAGE('NFL Data'!W56)</f>
        <v>67</v>
      </c>
      <c r="S23">
        <f>AVERAGE('NFL Data'!X56)</f>
        <v>64</v>
      </c>
      <c r="T23">
        <f>AVERAGE('NFL Data'!Y56)</f>
        <v>95.5</v>
      </c>
      <c r="U23">
        <f>AVERAGE('NFL Data'!Z56)</f>
        <v>110</v>
      </c>
      <c r="V23">
        <f>AVERAGE('NFL Data'!AA56)</f>
        <v>7053</v>
      </c>
      <c r="W23">
        <f>AVERAGE('NFL Data'!AB56)</f>
        <v>85</v>
      </c>
      <c r="X23">
        <f>AVERAGE('NFL Data'!AC56)</f>
        <v>77.3</v>
      </c>
      <c r="Y23">
        <f>AVERAGE('NFL Data'!AD56)</f>
        <v>64</v>
      </c>
      <c r="Z23">
        <f>AVERAGE('NFL Data'!AE56)</f>
        <v>4</v>
      </c>
      <c r="AA23">
        <f>AVERAGE('NFL Data'!AF56)</f>
        <v>9.1</v>
      </c>
      <c r="AB23">
        <f>AVERAGE('NFL Data'!AG56)</f>
        <v>154</v>
      </c>
      <c r="AC23">
        <v>0</v>
      </c>
    </row>
    <row r="24" spans="1:29">
      <c r="A24" s="12" t="s">
        <v>80</v>
      </c>
      <c r="B24">
        <f>AVERAGE('NFL Data'!G57)</f>
        <v>17</v>
      </c>
      <c r="C24">
        <f>AVERAGE('NFL Data'!H57)</f>
        <v>0</v>
      </c>
      <c r="D24">
        <f>AVERAGE('NFL Data'!I57)</f>
        <v>0</v>
      </c>
      <c r="E24">
        <f>AVERAGE('NFL Data'!J57)</f>
        <v>0</v>
      </c>
      <c r="F24">
        <f>AVERAGE('NFL Data'!K57)</f>
        <v>8</v>
      </c>
      <c r="G24">
        <f>AVERAGE('NFL Data'!L57)</f>
        <v>8</v>
      </c>
      <c r="H24">
        <f>AVERAGE('NFL Data'!M57)</f>
        <v>6</v>
      </c>
      <c r="I24">
        <f>AVERAGE('NFL Data'!N57)</f>
        <v>6</v>
      </c>
      <c r="J24">
        <f>AVERAGE('NFL Data'!O57)</f>
        <v>9</v>
      </c>
      <c r="K24">
        <f>AVERAGE('NFL Data'!P57)</f>
        <v>8</v>
      </c>
      <c r="L24">
        <f>AVERAGE('NFL Data'!Q57)</f>
        <v>6</v>
      </c>
      <c r="M24">
        <f>AVERAGE('NFL Data'!R57)</f>
        <v>5</v>
      </c>
      <c r="N24">
        <f>AVERAGE('NFL Data'!S57)</f>
        <v>29</v>
      </c>
      <c r="O24">
        <f>AVERAGE('NFL Data'!T57)</f>
        <v>27</v>
      </c>
      <c r="P24">
        <f>AVERAGE('NFL Data'!U57)</f>
        <v>59</v>
      </c>
      <c r="Q24">
        <f>AVERAGE('NFL Data'!V57)</f>
        <v>93.1</v>
      </c>
      <c r="R24">
        <f>AVERAGE('NFL Data'!W57)</f>
        <v>27</v>
      </c>
      <c r="S24">
        <f>AVERAGE('NFL Data'!X57)</f>
        <v>27</v>
      </c>
      <c r="T24">
        <f>AVERAGE('NFL Data'!Y57)</f>
        <v>100</v>
      </c>
      <c r="U24">
        <f>AVERAGE('NFL Data'!Z57)</f>
        <v>76</v>
      </c>
      <c r="V24">
        <f>AVERAGE('NFL Data'!AA57)</f>
        <v>4860</v>
      </c>
      <c r="W24">
        <f>AVERAGE('NFL Data'!AB57)</f>
        <v>65</v>
      </c>
      <c r="X24">
        <f>AVERAGE('NFL Data'!AC57)</f>
        <v>85.5</v>
      </c>
      <c r="Y24">
        <f>AVERAGE('NFL Data'!AD57)</f>
        <v>64</v>
      </c>
      <c r="Z24">
        <f>AVERAGE('NFL Data'!AE57)</f>
        <v>5</v>
      </c>
      <c r="AA24">
        <f>AVERAGE('NFL Data'!AF57)</f>
        <v>6.9</v>
      </c>
      <c r="AB24">
        <f>AVERAGE('NFL Data'!AG57)</f>
        <v>118</v>
      </c>
      <c r="AC24">
        <v>0</v>
      </c>
    </row>
    <row r="25" spans="1:29">
      <c r="A25" s="12" t="s">
        <v>81</v>
      </c>
      <c r="B25">
        <f>AVERAGE('NFL Data'!G58:G60)</f>
        <v>13</v>
      </c>
      <c r="C25">
        <f>AVERAGE('NFL Data'!H58:H60)</f>
        <v>0</v>
      </c>
      <c r="D25">
        <f>AVERAGE('NFL Data'!I58:I60)</f>
        <v>0.33333333333333331</v>
      </c>
      <c r="E25">
        <f>AVERAGE('NFL Data'!J58:J60)</f>
        <v>0.33333333333333331</v>
      </c>
      <c r="F25">
        <f>AVERAGE('NFL Data'!K58:K60)</f>
        <v>8.6666666666666661</v>
      </c>
      <c r="G25">
        <f>AVERAGE('NFL Data'!L58:L60)</f>
        <v>8.6666666666666661</v>
      </c>
      <c r="H25">
        <f>AVERAGE('NFL Data'!M58:M60)</f>
        <v>8.3333333333333339</v>
      </c>
      <c r="I25">
        <f>AVERAGE('NFL Data'!N58:N60)</f>
        <v>7.666666666666667</v>
      </c>
      <c r="J25">
        <f>AVERAGE('NFL Data'!O58:O60)</f>
        <v>7.333333333333333</v>
      </c>
      <c r="K25">
        <f>AVERAGE('NFL Data'!P58:P60)</f>
        <v>6</v>
      </c>
      <c r="L25">
        <f>AVERAGE('NFL Data'!Q58:Q60)</f>
        <v>4.333333333333333</v>
      </c>
      <c r="M25">
        <f>AVERAGE('NFL Data'!R58:R60)</f>
        <v>1.6666666666666667</v>
      </c>
      <c r="N25">
        <f>AVERAGE('NFL Data'!S58:S60)</f>
        <v>29</v>
      </c>
      <c r="O25">
        <f>AVERAGE('NFL Data'!T58:T60)</f>
        <v>24.333333333333332</v>
      </c>
      <c r="P25">
        <f>AVERAGE('NFL Data'!U58:U60)</f>
        <v>52</v>
      </c>
      <c r="Q25">
        <f>AVERAGE('NFL Data'!V58:V60)</f>
        <v>84.233333333333334</v>
      </c>
      <c r="R25">
        <f>AVERAGE('NFL Data'!W58:W60)</f>
        <v>32.666666666666664</v>
      </c>
      <c r="S25">
        <f>AVERAGE('NFL Data'!X58:X60)</f>
        <v>31</v>
      </c>
      <c r="T25">
        <f>AVERAGE('NFL Data'!Y58:Y60)</f>
        <v>94.833333333333329</v>
      </c>
      <c r="U25">
        <f>AVERAGE('NFL Data'!Z58:Z60)</f>
        <v>70.666666666666671</v>
      </c>
      <c r="V25">
        <f>AVERAGE('NFL Data'!AA58:AA60)</f>
        <v>4443</v>
      </c>
      <c r="W25">
        <f>AVERAGE('NFL Data'!AB58:AB60)</f>
        <v>48.666666666666664</v>
      </c>
      <c r="X25">
        <f>AVERAGE('NFL Data'!AC58:AC60)</f>
        <v>69.399999999999991</v>
      </c>
      <c r="Y25">
        <f>AVERAGE('NFL Data'!AD58:AD60)</f>
        <v>63</v>
      </c>
      <c r="Z25">
        <f>AVERAGE('NFL Data'!AE58:AE60)</f>
        <v>2.3333333333333335</v>
      </c>
      <c r="AA25">
        <f>AVERAGE('NFL Data'!AF58:AF60)</f>
        <v>8.1333333333333329</v>
      </c>
      <c r="AB25">
        <f>AVERAGE('NFL Data'!AG58:AG60)</f>
        <v>107.33333333333333</v>
      </c>
      <c r="AC25">
        <v>0</v>
      </c>
    </row>
    <row r="26" spans="1:29">
      <c r="A26" s="12" t="s">
        <v>83</v>
      </c>
      <c r="B26">
        <f>AVERAGE('NFL Data'!G61:G63)</f>
        <v>12.666666666666666</v>
      </c>
      <c r="C26">
        <f>AVERAGE('NFL Data'!H61:H63)</f>
        <v>0</v>
      </c>
      <c r="D26">
        <f>AVERAGE('NFL Data'!I61:I63)</f>
        <v>0.33333333333333331</v>
      </c>
      <c r="E26">
        <f>AVERAGE('NFL Data'!J61:J63)</f>
        <v>0.33333333333333331</v>
      </c>
      <c r="F26">
        <f>AVERAGE('NFL Data'!K61:K63)</f>
        <v>4</v>
      </c>
      <c r="G26">
        <f>AVERAGE('NFL Data'!L61:L63)</f>
        <v>4</v>
      </c>
      <c r="H26">
        <f>AVERAGE('NFL Data'!M61:M63)</f>
        <v>9.6666666666666661</v>
      </c>
      <c r="I26">
        <f>AVERAGE('NFL Data'!N61:N63)</f>
        <v>9</v>
      </c>
      <c r="J26">
        <f>AVERAGE('NFL Data'!O61:O63)</f>
        <v>8</v>
      </c>
      <c r="K26">
        <f>AVERAGE('NFL Data'!P61:P63)</f>
        <v>6.333333333333333</v>
      </c>
      <c r="L26">
        <f>AVERAGE('NFL Data'!Q61:Q63)</f>
        <v>1.6666666666666667</v>
      </c>
      <c r="M26">
        <f>AVERAGE('NFL Data'!R61:R63)</f>
        <v>1.6666666666666667</v>
      </c>
      <c r="N26">
        <f>AVERAGE('NFL Data'!S61:S63)</f>
        <v>23.666666666666668</v>
      </c>
      <c r="O26">
        <f>AVERAGE('NFL Data'!T61:T63)</f>
        <v>21.333333333333332</v>
      </c>
      <c r="P26">
        <f>AVERAGE('NFL Data'!U61:U63)</f>
        <v>52.666666666666664</v>
      </c>
      <c r="Q26">
        <f>AVERAGE('NFL Data'!V61:V63)</f>
        <v>92.133333333333326</v>
      </c>
      <c r="R26">
        <f>AVERAGE('NFL Data'!W61:W63)</f>
        <v>23.666666666666668</v>
      </c>
      <c r="S26">
        <f>AVERAGE('NFL Data'!X61:X63)</f>
        <v>22</v>
      </c>
      <c r="T26">
        <f>AVERAGE('NFL Data'!Y61:Y63)</f>
        <v>92.3</v>
      </c>
      <c r="U26">
        <f>AVERAGE('NFL Data'!Z61:Z63)</f>
        <v>45</v>
      </c>
      <c r="V26">
        <f>AVERAGE('NFL Data'!AA61:AA63)</f>
        <v>2762.3333333333335</v>
      </c>
      <c r="W26">
        <f>AVERAGE('NFL Data'!AB61:AB63)</f>
        <v>24</v>
      </c>
      <c r="X26">
        <f>AVERAGE('NFL Data'!AC61:AC63)</f>
        <v>52.7</v>
      </c>
      <c r="Y26">
        <f>AVERAGE('NFL Data'!AD61:AD63)</f>
        <v>61</v>
      </c>
      <c r="Z26">
        <f>AVERAGE('NFL Data'!AE61:AE63)</f>
        <v>3</v>
      </c>
      <c r="AA26">
        <f>AVERAGE('NFL Data'!AF61:AF63)</f>
        <v>7</v>
      </c>
      <c r="AB26">
        <f>AVERAGE('NFL Data'!AG61:AG63)</f>
        <v>89.333333333333329</v>
      </c>
      <c r="AC26">
        <v>0</v>
      </c>
    </row>
    <row r="27" spans="1:29">
      <c r="A27" s="12" t="s">
        <v>86</v>
      </c>
      <c r="B27">
        <f>AVERAGE('NFL Data'!G64:G66)</f>
        <v>15</v>
      </c>
      <c r="C27">
        <f>AVERAGE('NFL Data'!H64:H66)</f>
        <v>0</v>
      </c>
      <c r="D27">
        <f>AVERAGE('NFL Data'!I64:I66)</f>
        <v>0</v>
      </c>
      <c r="E27">
        <f>AVERAGE('NFL Data'!J64:J66)</f>
        <v>0</v>
      </c>
      <c r="F27">
        <f>AVERAGE('NFL Data'!K64:K66)</f>
        <v>8.6666666666666661</v>
      </c>
      <c r="G27">
        <f>AVERAGE('NFL Data'!L64:L66)</f>
        <v>8.6666666666666661</v>
      </c>
      <c r="H27">
        <f>AVERAGE('NFL Data'!M64:M66)</f>
        <v>11</v>
      </c>
      <c r="I27">
        <f>AVERAGE('NFL Data'!N64:N66)</f>
        <v>10.333333333333334</v>
      </c>
      <c r="J27">
        <f>AVERAGE('NFL Data'!O64:O66)</f>
        <v>11</v>
      </c>
      <c r="K27">
        <f>AVERAGE('NFL Data'!P64:P66)</f>
        <v>10</v>
      </c>
      <c r="L27">
        <f>AVERAGE('NFL Data'!Q64:Q66)</f>
        <v>5</v>
      </c>
      <c r="M27">
        <f>AVERAGE('NFL Data'!R64:R66)</f>
        <v>3</v>
      </c>
      <c r="N27">
        <f>AVERAGE('NFL Data'!S64:S66)</f>
        <v>35.666666666666664</v>
      </c>
      <c r="O27">
        <f>AVERAGE('NFL Data'!T64:T66)</f>
        <v>32</v>
      </c>
      <c r="P27">
        <f>AVERAGE('NFL Data'!U64:U66)</f>
        <v>54.333333333333336</v>
      </c>
      <c r="Q27">
        <f>AVERAGE('NFL Data'!V64:V66)</f>
        <v>89.633333333333326</v>
      </c>
      <c r="R27">
        <f>AVERAGE('NFL Data'!W64:W66)</f>
        <v>48.333333333333336</v>
      </c>
      <c r="S27">
        <f>AVERAGE('NFL Data'!X64:X66)</f>
        <v>46</v>
      </c>
      <c r="T27">
        <f>AVERAGE('NFL Data'!Y64:Y66)</f>
        <v>96</v>
      </c>
      <c r="U27">
        <f>AVERAGE('NFL Data'!Z64:Z66)</f>
        <v>95.333333333333329</v>
      </c>
      <c r="V27">
        <f>AVERAGE('NFL Data'!AA64:AA66)</f>
        <v>6054.333333333333</v>
      </c>
      <c r="W27">
        <f>AVERAGE('NFL Data'!AB64:AB66)</f>
        <v>64.333333333333329</v>
      </c>
      <c r="X27">
        <f>AVERAGE('NFL Data'!AC64:AC66)</f>
        <v>68.3</v>
      </c>
      <c r="Y27">
        <f>AVERAGE('NFL Data'!AD64:AD66)</f>
        <v>63.666666666666664</v>
      </c>
      <c r="Z27">
        <f>AVERAGE('NFL Data'!AE64:AE66)</f>
        <v>4.666666666666667</v>
      </c>
      <c r="AA27">
        <f>AVERAGE('NFL Data'!AF64:AF66)</f>
        <v>9.9666666666666668</v>
      </c>
      <c r="AB27">
        <f>AVERAGE('NFL Data'!AG64:AG66)</f>
        <v>148</v>
      </c>
      <c r="AC27">
        <v>0</v>
      </c>
    </row>
    <row r="28" spans="1:29">
      <c r="A28" s="12" t="s">
        <v>88</v>
      </c>
      <c r="B28">
        <f>AVERAGE('NFL Data'!G67:G69)</f>
        <v>16</v>
      </c>
      <c r="C28">
        <f>AVERAGE('NFL Data'!H67:H69)</f>
        <v>0</v>
      </c>
      <c r="D28">
        <f>AVERAGE('NFL Data'!I67:I69)</f>
        <v>0.33333333333333331</v>
      </c>
      <c r="E28">
        <f>AVERAGE('NFL Data'!J67:J69)</f>
        <v>0.33333333333333331</v>
      </c>
      <c r="F28">
        <f>AVERAGE('NFL Data'!K67:K69)</f>
        <v>9</v>
      </c>
      <c r="G28">
        <f>AVERAGE('NFL Data'!L67:L69)</f>
        <v>8.3333333333333339</v>
      </c>
      <c r="H28">
        <f>AVERAGE('NFL Data'!M67:M69)</f>
        <v>11</v>
      </c>
      <c r="I28">
        <f>AVERAGE('NFL Data'!N67:N69)</f>
        <v>10</v>
      </c>
      <c r="J28">
        <f>AVERAGE('NFL Data'!O67:O69)</f>
        <v>9.6666666666666661</v>
      </c>
      <c r="K28">
        <f>AVERAGE('NFL Data'!P67:P69)</f>
        <v>7.666666666666667</v>
      </c>
      <c r="L28">
        <f>AVERAGE('NFL Data'!Q67:Q69)</f>
        <v>4</v>
      </c>
      <c r="M28">
        <f>AVERAGE('NFL Data'!R67:R69)</f>
        <v>2.3333333333333335</v>
      </c>
      <c r="N28">
        <f>AVERAGE('NFL Data'!S67:S69)</f>
        <v>34</v>
      </c>
      <c r="O28">
        <f>AVERAGE('NFL Data'!T67:T69)</f>
        <v>28.666666666666668</v>
      </c>
      <c r="P28">
        <f>AVERAGE('NFL Data'!U67:U69)</f>
        <v>53</v>
      </c>
      <c r="Q28">
        <f>AVERAGE('NFL Data'!V67:V69)</f>
        <v>84.333333333333329</v>
      </c>
      <c r="R28">
        <f>AVERAGE('NFL Data'!W67:W69)</f>
        <v>39.333333333333336</v>
      </c>
      <c r="S28">
        <f>AVERAGE('NFL Data'!X67:X69)</f>
        <v>37.666666666666664</v>
      </c>
      <c r="T28">
        <f>AVERAGE('NFL Data'!Y67:Y69)</f>
        <v>95.8</v>
      </c>
      <c r="U28">
        <f>AVERAGE('NFL Data'!Z67:Z69)</f>
        <v>85.333333333333329</v>
      </c>
      <c r="V28">
        <f>AVERAGE('NFL Data'!AA67:AA69)</f>
        <v>5387</v>
      </c>
      <c r="W28">
        <f>AVERAGE('NFL Data'!AB67:AB69)</f>
        <v>38</v>
      </c>
      <c r="X28">
        <f>AVERAGE('NFL Data'!AC67:AC69)</f>
        <v>44.233333333333327</v>
      </c>
      <c r="Y28">
        <f>AVERAGE('NFL Data'!AD67:AD69)</f>
        <v>63.333333333333336</v>
      </c>
      <c r="Z28">
        <f>AVERAGE('NFL Data'!AE67:AE69)</f>
        <v>3</v>
      </c>
      <c r="AA28">
        <f>AVERAGE('NFL Data'!AF67:AF69)</f>
        <v>8.0333333333333332</v>
      </c>
      <c r="AB28">
        <f>AVERAGE('NFL Data'!AG67:AG69)</f>
        <v>128.36666666666667</v>
      </c>
      <c r="AC28">
        <v>0</v>
      </c>
    </row>
    <row r="29" spans="1:29">
      <c r="A29" s="12" t="s">
        <v>89</v>
      </c>
      <c r="B29">
        <f>AVERAGE('NFL Data'!G70:G72)</f>
        <v>15.333333333333334</v>
      </c>
      <c r="C29">
        <f>AVERAGE('NFL Data'!H70:H72)</f>
        <v>0</v>
      </c>
      <c r="D29">
        <f>AVERAGE('NFL Data'!I70:I72)</f>
        <v>0.33333333333333331</v>
      </c>
      <c r="E29">
        <f>AVERAGE('NFL Data'!J70:J72)</f>
        <v>0.33333333333333331</v>
      </c>
      <c r="F29">
        <f>AVERAGE('NFL Data'!K70:K72)</f>
        <v>6.333333333333333</v>
      </c>
      <c r="G29">
        <f>AVERAGE('NFL Data'!L70:L72)</f>
        <v>5.333333333333333</v>
      </c>
      <c r="H29">
        <f>AVERAGE('NFL Data'!M70:M72)</f>
        <v>7.333333333333333</v>
      </c>
      <c r="I29">
        <f>AVERAGE('NFL Data'!N70:N72)</f>
        <v>6.666666666666667</v>
      </c>
      <c r="J29">
        <f>AVERAGE('NFL Data'!O70:O72)</f>
        <v>10</v>
      </c>
      <c r="K29">
        <f>AVERAGE('NFL Data'!P70:P72)</f>
        <v>7.333333333333333</v>
      </c>
      <c r="L29">
        <f>AVERAGE('NFL Data'!Q70:Q72)</f>
        <v>3</v>
      </c>
      <c r="M29">
        <f>AVERAGE('NFL Data'!R70:R72)</f>
        <v>1.6666666666666667</v>
      </c>
      <c r="N29">
        <f>AVERAGE('NFL Data'!S70:S72)</f>
        <v>27</v>
      </c>
      <c r="O29">
        <f>AVERAGE('NFL Data'!T70:T72)</f>
        <v>21.333333333333332</v>
      </c>
      <c r="P29">
        <f>AVERAGE('NFL Data'!U70:U72)</f>
        <v>52</v>
      </c>
      <c r="Q29">
        <f>AVERAGE('NFL Data'!V70:V72)</f>
        <v>79.7</v>
      </c>
      <c r="R29">
        <f>AVERAGE('NFL Data'!W70:W72)</f>
        <v>43.666666666666664</v>
      </c>
      <c r="S29">
        <f>AVERAGE('NFL Data'!X70:X72)</f>
        <v>43.666666666666664</v>
      </c>
      <c r="T29">
        <f>AVERAGE('NFL Data'!Y70:Y72)</f>
        <v>100</v>
      </c>
      <c r="U29">
        <f>AVERAGE('NFL Data'!Z70:Z72)</f>
        <v>57</v>
      </c>
      <c r="V29">
        <f>AVERAGE('NFL Data'!AA70:AA72)</f>
        <v>3442</v>
      </c>
      <c r="W29">
        <f>AVERAGE('NFL Data'!AB70:AB72)</f>
        <v>1.3333333333333333</v>
      </c>
      <c r="X29">
        <f>AVERAGE('NFL Data'!AC70:AC72)</f>
        <v>1.4333333333333333</v>
      </c>
      <c r="Y29">
        <f>AVERAGE('NFL Data'!AD70:AD72)</f>
        <v>43.666666666666664</v>
      </c>
      <c r="Z29">
        <f>AVERAGE('NFL Data'!AE70:AE72)</f>
        <v>3</v>
      </c>
      <c r="AA29">
        <f>AVERAGE('NFL Data'!AF70:AF72)</f>
        <v>7.2</v>
      </c>
      <c r="AB29">
        <f>AVERAGE('NFL Data'!AG70:AG72)</f>
        <v>111</v>
      </c>
      <c r="AC29">
        <v>1</v>
      </c>
    </row>
    <row r="30" spans="1:29">
      <c r="A30" s="12" t="s">
        <v>91</v>
      </c>
      <c r="B30">
        <f>AVERAGE('NFL Data'!G73:G75)</f>
        <v>16.333333333333332</v>
      </c>
      <c r="C30">
        <f>AVERAGE('NFL Data'!H73:H75)</f>
        <v>0</v>
      </c>
      <c r="D30">
        <f>AVERAGE('NFL Data'!I73:I75)</f>
        <v>0.33333333333333331</v>
      </c>
      <c r="E30">
        <f>AVERAGE('NFL Data'!J73:J75)</f>
        <v>0.33333333333333331</v>
      </c>
      <c r="F30">
        <f>AVERAGE('NFL Data'!K73:K75)</f>
        <v>5.333333333333333</v>
      </c>
      <c r="G30">
        <f>AVERAGE('NFL Data'!L73:L75)</f>
        <v>5</v>
      </c>
      <c r="H30">
        <f>AVERAGE('NFL Data'!M73:M75)</f>
        <v>6</v>
      </c>
      <c r="I30">
        <f>AVERAGE('NFL Data'!N73:N75)</f>
        <v>6</v>
      </c>
      <c r="J30">
        <f>AVERAGE('NFL Data'!O73:O75)</f>
        <v>10</v>
      </c>
      <c r="K30">
        <f>AVERAGE('NFL Data'!P73:P75)</f>
        <v>7.666666666666667</v>
      </c>
      <c r="L30">
        <f>AVERAGE('NFL Data'!Q73:Q75)</f>
        <v>9.3333333333333339</v>
      </c>
      <c r="M30">
        <f>AVERAGE('NFL Data'!R73:R75)</f>
        <v>7</v>
      </c>
      <c r="N30">
        <f>AVERAGE('NFL Data'!S73:S75)</f>
        <v>31</v>
      </c>
      <c r="O30">
        <f>AVERAGE('NFL Data'!T73:T75)</f>
        <v>26</v>
      </c>
      <c r="P30">
        <f>AVERAGE('NFL Data'!U73:U75)</f>
        <v>57.666666666666664</v>
      </c>
      <c r="Q30">
        <f>AVERAGE('NFL Data'!V73:V75)</f>
        <v>83.833333333333329</v>
      </c>
      <c r="R30">
        <f>AVERAGE('NFL Data'!W73:W75)</f>
        <v>44</v>
      </c>
      <c r="S30">
        <f>AVERAGE('NFL Data'!X73:X75)</f>
        <v>42</v>
      </c>
      <c r="T30">
        <f>AVERAGE('NFL Data'!Y73:Y75)</f>
        <v>95.566666666666663</v>
      </c>
      <c r="U30">
        <f>AVERAGE('NFL Data'!Z73:Z75)</f>
        <v>87.666666666666671</v>
      </c>
      <c r="V30">
        <f>AVERAGE('NFL Data'!AA73:AA75)</f>
        <v>5526.666666666667</v>
      </c>
      <c r="W30">
        <f>AVERAGE('NFL Data'!AB73:AB75)</f>
        <v>56.333333333333336</v>
      </c>
      <c r="X30">
        <f>AVERAGE('NFL Data'!AC73:AC75)</f>
        <v>64.633333333333326</v>
      </c>
      <c r="Y30">
        <f>AVERAGE('NFL Data'!AD73:AD75)</f>
        <v>63</v>
      </c>
      <c r="Z30">
        <f>AVERAGE('NFL Data'!AE73:AE75)</f>
        <v>3.6666666666666665</v>
      </c>
      <c r="AA30">
        <f>AVERAGE('NFL Data'!AF73:AF75)</f>
        <v>8.1999999999999993</v>
      </c>
      <c r="AB30">
        <f>AVERAGE('NFL Data'!AG73:AG75)</f>
        <v>134</v>
      </c>
      <c r="AC30">
        <v>0</v>
      </c>
    </row>
    <row r="31" spans="1:29">
      <c r="A31" s="12" t="s">
        <v>93</v>
      </c>
      <c r="B31">
        <f>AVERAGE('NFL Data'!G76:G78)</f>
        <v>15.666666666666666</v>
      </c>
      <c r="C31">
        <f>AVERAGE('NFL Data'!H76:H78)</f>
        <v>0</v>
      </c>
      <c r="D31">
        <f>AVERAGE('NFL Data'!I76:I78)</f>
        <v>0</v>
      </c>
      <c r="E31">
        <f>AVERAGE('NFL Data'!J76:J78)</f>
        <v>0</v>
      </c>
      <c r="F31">
        <f>AVERAGE('NFL Data'!K76:K78)</f>
        <v>8.6666666666666661</v>
      </c>
      <c r="G31">
        <f>AVERAGE('NFL Data'!L76:L78)</f>
        <v>8.6666666666666661</v>
      </c>
      <c r="H31">
        <f>AVERAGE('NFL Data'!M76:M78)</f>
        <v>7</v>
      </c>
      <c r="I31">
        <f>AVERAGE('NFL Data'!N76:N78)</f>
        <v>6.666666666666667</v>
      </c>
      <c r="J31">
        <f>AVERAGE('NFL Data'!O76:O78)</f>
        <v>6.666666666666667</v>
      </c>
      <c r="K31">
        <f>AVERAGE('NFL Data'!P76:P78)</f>
        <v>4.666666666666667</v>
      </c>
      <c r="L31">
        <f>AVERAGE('NFL Data'!Q76:Q78)</f>
        <v>5</v>
      </c>
      <c r="M31">
        <f>AVERAGE('NFL Data'!R76:R78)</f>
        <v>2.6666666666666665</v>
      </c>
      <c r="N31">
        <f>AVERAGE('NFL Data'!S76:S78)</f>
        <v>27.333333333333332</v>
      </c>
      <c r="O31">
        <f>AVERAGE('NFL Data'!T76:T78)</f>
        <v>22.666666666666668</v>
      </c>
      <c r="P31">
        <f>AVERAGE('NFL Data'!U76:U78)</f>
        <v>52</v>
      </c>
      <c r="Q31">
        <f>AVERAGE('NFL Data'!V76:V78)</f>
        <v>80.066666666666663</v>
      </c>
      <c r="R31">
        <f>AVERAGE('NFL Data'!W76:W78)</f>
        <v>36.666666666666664</v>
      </c>
      <c r="S31">
        <f>AVERAGE('NFL Data'!X76:X78)</f>
        <v>36</v>
      </c>
      <c r="T31">
        <f>AVERAGE('NFL Data'!Y76:Y78)</f>
        <v>98.066666666666663</v>
      </c>
      <c r="U31">
        <f>AVERAGE('NFL Data'!Z76:Z78)</f>
        <v>83.666666666666671</v>
      </c>
      <c r="V31">
        <f>AVERAGE('NFL Data'!AA76:AA78)</f>
        <v>5287.666666666667</v>
      </c>
      <c r="W31">
        <f>AVERAGE('NFL Data'!AB76:AB78)</f>
        <v>56.666666666666664</v>
      </c>
      <c r="X31">
        <f>AVERAGE('NFL Data'!AC76:AC78)</f>
        <v>67.599999999999994</v>
      </c>
      <c r="Y31">
        <f>AVERAGE('NFL Data'!AD76:AD78)</f>
        <v>63</v>
      </c>
      <c r="Z31">
        <f>AVERAGE('NFL Data'!AE76:AE78)</f>
        <v>2.6666666666666665</v>
      </c>
      <c r="AA31">
        <f>AVERAGE('NFL Data'!AF76:AF78)</f>
        <v>6.8999999999999995</v>
      </c>
      <c r="AB31">
        <f>AVERAGE('NFL Data'!AG76:AG78)</f>
        <v>109.53333333333335</v>
      </c>
      <c r="AC31">
        <v>0</v>
      </c>
    </row>
    <row r="32" spans="1:29">
      <c r="A32" s="12" t="s">
        <v>95</v>
      </c>
      <c r="B32">
        <f>AVERAGE('NFL Data'!G79)</f>
        <v>7</v>
      </c>
      <c r="C32">
        <f>AVERAGE('NFL Data'!H79)</f>
        <v>0</v>
      </c>
      <c r="D32">
        <f>AVERAGE('NFL Data'!I79)</f>
        <v>0</v>
      </c>
      <c r="E32">
        <f>AVERAGE('NFL Data'!J79)</f>
        <v>0</v>
      </c>
      <c r="F32">
        <f>AVERAGE('NFL Data'!K79)</f>
        <v>4</v>
      </c>
      <c r="G32">
        <f>AVERAGE('NFL Data'!L79)</f>
        <v>4</v>
      </c>
      <c r="H32">
        <f>AVERAGE('NFL Data'!M79)</f>
        <v>4</v>
      </c>
      <c r="I32">
        <f>AVERAGE('NFL Data'!N79)</f>
        <v>3</v>
      </c>
      <c r="J32">
        <f>AVERAGE('NFL Data'!O79)</f>
        <v>9</v>
      </c>
      <c r="K32">
        <f>AVERAGE('NFL Data'!P79)</f>
        <v>5</v>
      </c>
      <c r="L32">
        <f>AVERAGE('NFL Data'!Q79)</f>
        <v>1</v>
      </c>
      <c r="M32">
        <f>AVERAGE('NFL Data'!R79)</f>
        <v>0</v>
      </c>
      <c r="N32">
        <f>AVERAGE('NFL Data'!S79)</f>
        <v>18</v>
      </c>
      <c r="O32">
        <f>AVERAGE('NFL Data'!T79)</f>
        <v>12</v>
      </c>
      <c r="P32">
        <f>AVERAGE('NFL Data'!U79)</f>
        <v>47</v>
      </c>
      <c r="Q32">
        <f>AVERAGE('NFL Data'!V79)</f>
        <v>66.7</v>
      </c>
      <c r="R32">
        <f>AVERAGE('NFL Data'!W79)</f>
        <v>18</v>
      </c>
      <c r="S32">
        <f>AVERAGE('NFL Data'!X79)</f>
        <v>18</v>
      </c>
      <c r="T32">
        <f>AVERAGE('NFL Data'!Y79)</f>
        <v>100</v>
      </c>
      <c r="U32">
        <f>AVERAGE('NFL Data'!Z79)</f>
        <v>38</v>
      </c>
      <c r="V32">
        <f>AVERAGE('NFL Data'!AA79)</f>
        <v>2443</v>
      </c>
      <c r="W32">
        <f>AVERAGE('NFL Data'!AB79)</f>
        <v>18</v>
      </c>
      <c r="X32">
        <f>AVERAGE('NFL Data'!AC79)</f>
        <v>47.4</v>
      </c>
      <c r="Y32">
        <f>AVERAGE('NFL Data'!AD79)</f>
        <v>64</v>
      </c>
      <c r="Z32">
        <f>AVERAGE('NFL Data'!AE79)</f>
        <v>0</v>
      </c>
      <c r="AA32">
        <f>AVERAGE('NFL Data'!AF79)</f>
        <v>7.7</v>
      </c>
      <c r="AB32">
        <f>AVERAGE('NFL Data'!AG79)</f>
        <v>54</v>
      </c>
      <c r="AC32">
        <v>0</v>
      </c>
    </row>
    <row r="33" spans="1:29">
      <c r="A33" s="12" t="s">
        <v>96</v>
      </c>
      <c r="B33">
        <f>AVERAGE('NFL Data'!G80:G82)</f>
        <v>11</v>
      </c>
      <c r="C33">
        <f>AVERAGE('NFL Data'!H80:H82)</f>
        <v>0</v>
      </c>
      <c r="D33">
        <f>AVERAGE('NFL Data'!I80:I82)</f>
        <v>0</v>
      </c>
      <c r="E33">
        <f>AVERAGE('NFL Data'!J80:J82)</f>
        <v>0</v>
      </c>
      <c r="F33">
        <f>AVERAGE('NFL Data'!K80:K82)</f>
        <v>4</v>
      </c>
      <c r="G33">
        <f>AVERAGE('NFL Data'!L80:L82)</f>
        <v>4</v>
      </c>
      <c r="H33">
        <f>AVERAGE('NFL Data'!M80:M82)</f>
        <v>6.333333333333333</v>
      </c>
      <c r="I33">
        <f>AVERAGE('NFL Data'!N80:N82)</f>
        <v>6</v>
      </c>
      <c r="J33">
        <f>AVERAGE('NFL Data'!O80:O82)</f>
        <v>5.333333333333333</v>
      </c>
      <c r="K33">
        <f>AVERAGE('NFL Data'!P80:P82)</f>
        <v>4</v>
      </c>
      <c r="L33">
        <f>AVERAGE('NFL Data'!Q80:Q82)</f>
        <v>3.6666666666666665</v>
      </c>
      <c r="M33">
        <f>AVERAGE('NFL Data'!R80:R82)</f>
        <v>2.6666666666666665</v>
      </c>
      <c r="N33">
        <f>AVERAGE('NFL Data'!S80:S82)</f>
        <v>19.333333333333332</v>
      </c>
      <c r="O33">
        <f>AVERAGE('NFL Data'!T80:T82)</f>
        <v>16.666666666666668</v>
      </c>
      <c r="P33">
        <f>AVERAGE('NFL Data'!U80:U82)</f>
        <v>53</v>
      </c>
      <c r="Q33">
        <f>AVERAGE('NFL Data'!V80:V82)</f>
        <v>85.9</v>
      </c>
      <c r="R33">
        <f>AVERAGE('NFL Data'!W80:W82)</f>
        <v>26</v>
      </c>
      <c r="S33">
        <f>AVERAGE('NFL Data'!X80:X82)</f>
        <v>23.333333333333332</v>
      </c>
      <c r="T33">
        <f>AVERAGE('NFL Data'!Y80:Y82)</f>
        <v>92.066666666666663</v>
      </c>
      <c r="U33">
        <f>AVERAGE('NFL Data'!Z80:Z82)</f>
        <v>58</v>
      </c>
      <c r="V33">
        <f>AVERAGE('NFL Data'!AA80:AA82)</f>
        <v>3677.6666666666665</v>
      </c>
      <c r="W33">
        <f>AVERAGE('NFL Data'!AB80:AB82)</f>
        <v>43</v>
      </c>
      <c r="X33">
        <f>AVERAGE('NFL Data'!AC80:AC82)</f>
        <v>67.833333333333329</v>
      </c>
      <c r="Y33">
        <f>AVERAGE('NFL Data'!AD80:AD82)</f>
        <v>63.333333333333336</v>
      </c>
      <c r="Z33">
        <f>AVERAGE('NFL Data'!AE80:AE82)</f>
        <v>1.6666666666666667</v>
      </c>
      <c r="AA33">
        <f>AVERAGE('NFL Data'!AF80:AF82)</f>
        <v>6.3</v>
      </c>
      <c r="AB33">
        <f>AVERAGE('NFL Data'!AG80:AG82)</f>
        <v>78.666666666666671</v>
      </c>
      <c r="AC33">
        <v>0</v>
      </c>
    </row>
    <row r="34" spans="1:29">
      <c r="A34" s="12" t="s">
        <v>98</v>
      </c>
      <c r="B34">
        <f>AVERAGE('NFL Data'!G83:G85)</f>
        <v>16</v>
      </c>
      <c r="C34">
        <f>AVERAGE('NFL Data'!H83:H85)</f>
        <v>0</v>
      </c>
      <c r="D34">
        <f>AVERAGE('NFL Data'!I83:I85)</f>
        <v>0.66666666666666663</v>
      </c>
      <c r="E34">
        <f>AVERAGE('NFL Data'!J83:J85)</f>
        <v>0.66666666666666663</v>
      </c>
      <c r="F34">
        <f>AVERAGE('NFL Data'!K83:K85)</f>
        <v>6</v>
      </c>
      <c r="G34">
        <f>AVERAGE('NFL Data'!L83:L85)</f>
        <v>5.666666666666667</v>
      </c>
      <c r="H34">
        <f>AVERAGE('NFL Data'!M83:M85)</f>
        <v>9.3333333333333339</v>
      </c>
      <c r="I34">
        <f>AVERAGE('NFL Data'!N83:N85)</f>
        <v>8</v>
      </c>
      <c r="J34">
        <f>AVERAGE('NFL Data'!O83:O85)</f>
        <v>6.333333333333333</v>
      </c>
      <c r="K34">
        <f>AVERAGE('NFL Data'!P83:P85)</f>
        <v>5.666666666666667</v>
      </c>
      <c r="L34">
        <f>AVERAGE('NFL Data'!Q83:Q85)</f>
        <v>7.333333333333333</v>
      </c>
      <c r="M34">
        <f>AVERAGE('NFL Data'!R83:R85)</f>
        <v>4.333333333333333</v>
      </c>
      <c r="N34">
        <f>AVERAGE('NFL Data'!S83:S85)</f>
        <v>29.666666666666668</v>
      </c>
      <c r="O34">
        <f>AVERAGE('NFL Data'!T83:T85)</f>
        <v>24.333333333333332</v>
      </c>
      <c r="P34">
        <f>AVERAGE('NFL Data'!U83:U85)</f>
        <v>56.666666666666664</v>
      </c>
      <c r="Q34">
        <f>AVERAGE('NFL Data'!V83:V85)</f>
        <v>82.366666666666674</v>
      </c>
      <c r="R34">
        <f>AVERAGE('NFL Data'!W83:W85)</f>
        <v>31.666666666666668</v>
      </c>
      <c r="S34">
        <f>AVERAGE('NFL Data'!X83:X85)</f>
        <v>31.333333333333332</v>
      </c>
      <c r="T34">
        <f>AVERAGE('NFL Data'!Y83:Y85)</f>
        <v>99.033333333333346</v>
      </c>
      <c r="U34">
        <f>AVERAGE('NFL Data'!Z83:Z85)</f>
        <v>72.666666666666671</v>
      </c>
      <c r="V34">
        <f>AVERAGE('NFL Data'!AA83:AA85)</f>
        <v>4781.333333333333</v>
      </c>
      <c r="W34">
        <f>AVERAGE('NFL Data'!AB83:AB85)</f>
        <v>42.333333333333336</v>
      </c>
      <c r="X34">
        <f>AVERAGE('NFL Data'!AC83:AC85)</f>
        <v>58</v>
      </c>
      <c r="Y34">
        <f>AVERAGE('NFL Data'!AD83:AD85)</f>
        <v>66</v>
      </c>
      <c r="Z34">
        <f>AVERAGE('NFL Data'!AE83:AE85)</f>
        <v>3</v>
      </c>
      <c r="AA34">
        <f>AVERAGE('NFL Data'!AF83:AF85)</f>
        <v>7</v>
      </c>
      <c r="AB34">
        <f>AVERAGE('NFL Data'!AG83:AG85)</f>
        <v>112.33333333333333</v>
      </c>
      <c r="AC34">
        <v>0</v>
      </c>
    </row>
    <row r="35" spans="1:29">
      <c r="A35" s="12" t="s">
        <v>100</v>
      </c>
      <c r="B35">
        <f>AVERAGE('NFL Data'!G86)</f>
        <v>4</v>
      </c>
      <c r="C35">
        <f>AVERAGE('NFL Data'!H86)</f>
        <v>0</v>
      </c>
      <c r="D35">
        <f>AVERAGE('NFL Data'!I86)</f>
        <v>0</v>
      </c>
      <c r="E35">
        <f>AVERAGE('NFL Data'!J86)</f>
        <v>0</v>
      </c>
      <c r="F35">
        <f>AVERAGE('NFL Data'!K86)</f>
        <v>3</v>
      </c>
      <c r="G35">
        <f>AVERAGE('NFL Data'!L86)</f>
        <v>3</v>
      </c>
      <c r="H35">
        <f>AVERAGE('NFL Data'!M86)</f>
        <v>3</v>
      </c>
      <c r="I35">
        <f>AVERAGE('NFL Data'!N86)</f>
        <v>3</v>
      </c>
      <c r="J35">
        <f>AVERAGE('NFL Data'!O86)</f>
        <v>5</v>
      </c>
      <c r="K35">
        <f>AVERAGE('NFL Data'!P86)</f>
        <v>4</v>
      </c>
      <c r="L35">
        <f>AVERAGE('NFL Data'!Q86)</f>
        <v>1</v>
      </c>
      <c r="M35">
        <f>AVERAGE('NFL Data'!R86)</f>
        <v>1</v>
      </c>
      <c r="N35">
        <f>AVERAGE('NFL Data'!S86)</f>
        <v>12</v>
      </c>
      <c r="O35">
        <f>AVERAGE('NFL Data'!T86)</f>
        <v>11</v>
      </c>
      <c r="P35">
        <f>AVERAGE('NFL Data'!U86)</f>
        <v>55</v>
      </c>
      <c r="Q35">
        <f>AVERAGE('NFL Data'!V86)</f>
        <v>91.7</v>
      </c>
      <c r="R35">
        <f>AVERAGE('NFL Data'!W86)</f>
        <v>8</v>
      </c>
      <c r="S35">
        <f>AVERAGE('NFL Data'!X86)</f>
        <v>7</v>
      </c>
      <c r="T35">
        <f>AVERAGE('NFL Data'!Y86)</f>
        <v>87.5</v>
      </c>
      <c r="U35">
        <f>AVERAGE('NFL Data'!Z86)</f>
        <v>23</v>
      </c>
      <c r="V35">
        <f>AVERAGE('NFL Data'!AA86)</f>
        <v>1488</v>
      </c>
      <c r="W35">
        <f>AVERAGE('NFL Data'!AB86)</f>
        <v>19</v>
      </c>
      <c r="X35">
        <f>AVERAGE('NFL Data'!AC86)</f>
        <v>82.6</v>
      </c>
      <c r="Y35">
        <f>AVERAGE('NFL Data'!AD86)</f>
        <v>65</v>
      </c>
      <c r="Z35">
        <f>AVERAGE('NFL Data'!AE86)</f>
        <v>1</v>
      </c>
      <c r="AA35">
        <f>AVERAGE('NFL Data'!AF86)</f>
        <v>10.5</v>
      </c>
      <c r="AB35">
        <f>AVERAGE('NFL Data'!AG86)</f>
        <v>42</v>
      </c>
      <c r="AC35">
        <v>0</v>
      </c>
    </row>
    <row r="36" spans="1:29">
      <c r="A36" s="12" t="s">
        <v>101</v>
      </c>
      <c r="B36">
        <f>AVERAGE('NFL Data'!G87:G89)</f>
        <v>12</v>
      </c>
      <c r="C36">
        <f>AVERAGE('NFL Data'!H87:H89)</f>
        <v>0</v>
      </c>
      <c r="D36">
        <f>AVERAGE('NFL Data'!I87:I89)</f>
        <v>0.33333333333333331</v>
      </c>
      <c r="E36">
        <f>AVERAGE('NFL Data'!J87:J89)</f>
        <v>0.33333333333333331</v>
      </c>
      <c r="F36">
        <f>AVERAGE('NFL Data'!K87:K89)</f>
        <v>9</v>
      </c>
      <c r="G36">
        <f>AVERAGE('NFL Data'!L87:L89)</f>
        <v>8</v>
      </c>
      <c r="H36">
        <f>AVERAGE('NFL Data'!M87:M89)</f>
        <v>5.333333333333333</v>
      </c>
      <c r="I36">
        <f>AVERAGE('NFL Data'!N87:N89)</f>
        <v>3</v>
      </c>
      <c r="J36">
        <f>AVERAGE('NFL Data'!O87:O89)</f>
        <v>9</v>
      </c>
      <c r="K36">
        <f>AVERAGE('NFL Data'!P87:P89)</f>
        <v>7</v>
      </c>
      <c r="L36">
        <f>AVERAGE('NFL Data'!Q87:Q89)</f>
        <v>3</v>
      </c>
      <c r="M36">
        <f>AVERAGE('NFL Data'!R87:R89)</f>
        <v>1.3333333333333333</v>
      </c>
      <c r="N36">
        <f>AVERAGE('NFL Data'!S87:S89)</f>
        <v>26.666666666666668</v>
      </c>
      <c r="O36">
        <f>AVERAGE('NFL Data'!T87:T89)</f>
        <v>19.666666666666668</v>
      </c>
      <c r="P36">
        <f>AVERAGE('NFL Data'!U87:U89)</f>
        <v>51.333333333333336</v>
      </c>
      <c r="Q36">
        <f>AVERAGE('NFL Data'!V87:V89)</f>
        <v>81.399999999999991</v>
      </c>
      <c r="R36">
        <f>AVERAGE('NFL Data'!W87:W89)</f>
        <v>20.333333333333332</v>
      </c>
      <c r="S36">
        <f>AVERAGE('NFL Data'!X87:X89)</f>
        <v>19.666666666666668</v>
      </c>
      <c r="T36">
        <f>AVERAGE('NFL Data'!Y87:Y89)</f>
        <v>93.966666666666654</v>
      </c>
      <c r="U36">
        <f>AVERAGE('NFL Data'!Z87:Z89)</f>
        <v>53</v>
      </c>
      <c r="V36">
        <f>AVERAGE('NFL Data'!AA87:AA89)</f>
        <v>3343</v>
      </c>
      <c r="W36">
        <f>AVERAGE('NFL Data'!AB87:AB89)</f>
        <v>14.666666666666666</v>
      </c>
      <c r="X36">
        <f>AVERAGE('NFL Data'!AC87:AC89)</f>
        <v>25.5</v>
      </c>
      <c r="Y36">
        <f>AVERAGE('NFL Data'!AD87:AD89)</f>
        <v>64</v>
      </c>
      <c r="Z36">
        <f>AVERAGE('NFL Data'!AE87:AE89)</f>
        <v>0.66666666666666663</v>
      </c>
      <c r="AA36">
        <f>AVERAGE('NFL Data'!AF87:AF89)</f>
        <v>6.0999999999999988</v>
      </c>
      <c r="AB36">
        <f>AVERAGE('NFL Data'!AG87:AG89)</f>
        <v>80</v>
      </c>
      <c r="AC36">
        <v>0</v>
      </c>
    </row>
    <row r="37" spans="1:29">
      <c r="A37" s="12" t="s">
        <v>102</v>
      </c>
      <c r="B37">
        <f>AVERAGE('NFL Data'!G90:G91)</f>
        <v>11.5</v>
      </c>
      <c r="C37">
        <f>AVERAGE('NFL Data'!H90:H91)</f>
        <v>0</v>
      </c>
      <c r="D37">
        <f>AVERAGE('NFL Data'!I90:I91)</f>
        <v>0</v>
      </c>
      <c r="E37">
        <f>AVERAGE('NFL Data'!J90:J91)</f>
        <v>0</v>
      </c>
      <c r="F37">
        <f>AVERAGE('NFL Data'!K90:K91)</f>
        <v>5</v>
      </c>
      <c r="G37">
        <f>AVERAGE('NFL Data'!L90:L91)</f>
        <v>5</v>
      </c>
      <c r="H37">
        <f>AVERAGE('NFL Data'!M90:M91)</f>
        <v>7.5</v>
      </c>
      <c r="I37">
        <f>AVERAGE('NFL Data'!N90:N91)</f>
        <v>5.5</v>
      </c>
      <c r="J37">
        <f>AVERAGE('NFL Data'!O90:O91)</f>
        <v>5.5</v>
      </c>
      <c r="K37">
        <f>AVERAGE('NFL Data'!P90:P91)</f>
        <v>3.5</v>
      </c>
      <c r="L37">
        <f>AVERAGE('NFL Data'!Q90:Q91)</f>
        <v>4.5</v>
      </c>
      <c r="M37">
        <f>AVERAGE('NFL Data'!R90:R91)</f>
        <v>2.5</v>
      </c>
      <c r="N37">
        <f>AVERAGE('NFL Data'!S90:S91)</f>
        <v>22.5</v>
      </c>
      <c r="O37">
        <f>AVERAGE('NFL Data'!T90:T91)</f>
        <v>16.5</v>
      </c>
      <c r="P37">
        <f>AVERAGE('NFL Data'!U90:U91)</f>
        <v>58.5</v>
      </c>
      <c r="Q37">
        <f>AVERAGE('NFL Data'!V90:V91)</f>
        <v>72.099999999999994</v>
      </c>
      <c r="R37">
        <f>AVERAGE('NFL Data'!W90:W91)</f>
        <v>27</v>
      </c>
      <c r="S37">
        <f>AVERAGE('NFL Data'!X90:X91)</f>
        <v>25.5</v>
      </c>
      <c r="T37">
        <f>AVERAGE('NFL Data'!Y90:Y91)</f>
        <v>94.35</v>
      </c>
      <c r="U37">
        <f>AVERAGE('NFL Data'!Z90:Z91)</f>
        <v>56.5</v>
      </c>
      <c r="V37">
        <f>AVERAGE('NFL Data'!AA90:AA91)</f>
        <v>3500</v>
      </c>
      <c r="W37">
        <f>AVERAGE('NFL Data'!AB90:AB91)</f>
        <v>35.5</v>
      </c>
      <c r="X37">
        <f>AVERAGE('NFL Data'!AC90:AC91)</f>
        <v>63.65</v>
      </c>
      <c r="Y37">
        <f>AVERAGE('NFL Data'!AD90:AD91)</f>
        <v>62</v>
      </c>
      <c r="Z37">
        <f>AVERAGE('NFL Data'!AE90:AE91)</f>
        <v>0.5</v>
      </c>
      <c r="AA37">
        <f>AVERAGE('NFL Data'!AF90:AF91)</f>
        <v>7.15</v>
      </c>
      <c r="AB37">
        <f>AVERAGE('NFL Data'!AG90:AG91)</f>
        <v>80</v>
      </c>
      <c r="AC37">
        <v>0</v>
      </c>
    </row>
    <row r="38" spans="1:29">
      <c r="A38" s="12" t="s">
        <v>103</v>
      </c>
      <c r="B38">
        <f>AVERAGE('NFL Data'!G92:G93)</f>
        <v>12</v>
      </c>
      <c r="C38">
        <f>AVERAGE('NFL Data'!H92:H93)</f>
        <v>0</v>
      </c>
      <c r="D38">
        <f>AVERAGE('NFL Data'!I92:I93)</f>
        <v>0</v>
      </c>
      <c r="E38">
        <f>AVERAGE('NFL Data'!J92:J93)</f>
        <v>0</v>
      </c>
      <c r="F38">
        <f>AVERAGE('NFL Data'!K92:K93)</f>
        <v>4.5</v>
      </c>
      <c r="G38">
        <f>AVERAGE('NFL Data'!L92:L93)</f>
        <v>4.5</v>
      </c>
      <c r="H38">
        <f>AVERAGE('NFL Data'!M92:M93)</f>
        <v>8</v>
      </c>
      <c r="I38">
        <f>AVERAGE('NFL Data'!N92:N93)</f>
        <v>8</v>
      </c>
      <c r="J38">
        <f>AVERAGE('NFL Data'!O92:O93)</f>
        <v>7.5</v>
      </c>
      <c r="K38">
        <f>AVERAGE('NFL Data'!P92:P93)</f>
        <v>4.5</v>
      </c>
      <c r="L38">
        <f>AVERAGE('NFL Data'!Q92:Q93)</f>
        <v>4</v>
      </c>
      <c r="M38">
        <f>AVERAGE('NFL Data'!R92:R93)</f>
        <v>3</v>
      </c>
      <c r="N38">
        <f>AVERAGE('NFL Data'!S92:S93)</f>
        <v>24</v>
      </c>
      <c r="O38">
        <f>AVERAGE('NFL Data'!T92:T93)</f>
        <v>20</v>
      </c>
      <c r="P38">
        <f>AVERAGE('NFL Data'!U92:U93)</f>
        <v>55.5</v>
      </c>
      <c r="Q38">
        <f>AVERAGE('NFL Data'!V92:V93)</f>
        <v>84.25</v>
      </c>
      <c r="R38">
        <f>AVERAGE('NFL Data'!W92:W93)</f>
        <v>27</v>
      </c>
      <c r="S38">
        <f>AVERAGE('NFL Data'!X92:X93)</f>
        <v>23</v>
      </c>
      <c r="T38">
        <f>AVERAGE('NFL Data'!Y92:Y93)</f>
        <v>83.6</v>
      </c>
      <c r="U38">
        <f>AVERAGE('NFL Data'!Z92:Z93)</f>
        <v>61</v>
      </c>
      <c r="V38">
        <f>AVERAGE('NFL Data'!AA92:AA93)</f>
        <v>3857</v>
      </c>
      <c r="W38">
        <f>AVERAGE('NFL Data'!AB92:AB93)</f>
        <v>25</v>
      </c>
      <c r="X38">
        <f>AVERAGE('NFL Data'!AC92:AC93)</f>
        <v>39.549999999999997</v>
      </c>
      <c r="Y38">
        <f>AVERAGE('NFL Data'!AD92:AD93)</f>
        <v>63</v>
      </c>
      <c r="Z38">
        <f>AVERAGE('NFL Data'!AE92:AE93)</f>
        <v>1.5</v>
      </c>
      <c r="AA38">
        <f>AVERAGE('NFL Data'!AF92:AF93)</f>
        <v>7.6</v>
      </c>
      <c r="AB38">
        <f>AVERAGE('NFL Data'!AG92:AG93)</f>
        <v>89</v>
      </c>
      <c r="AC38">
        <v>0</v>
      </c>
    </row>
    <row r="39" spans="1:29">
      <c r="A39" s="12" t="s">
        <v>105</v>
      </c>
      <c r="B39">
        <f>AVERAGE('NFL Data'!G94:G96)</f>
        <v>7.666666666666667</v>
      </c>
      <c r="C39">
        <f>AVERAGE('NFL Data'!H94:H96)</f>
        <v>0</v>
      </c>
      <c r="D39">
        <f>AVERAGE('NFL Data'!I94:I96)</f>
        <v>0</v>
      </c>
      <c r="E39">
        <f>AVERAGE('NFL Data'!J94:J96)</f>
        <v>0</v>
      </c>
      <c r="F39">
        <f>AVERAGE('NFL Data'!K94:K96)</f>
        <v>3</v>
      </c>
      <c r="G39">
        <f>AVERAGE('NFL Data'!L94:L96)</f>
        <v>3</v>
      </c>
      <c r="H39">
        <f>AVERAGE('NFL Data'!M94:M96)</f>
        <v>5</v>
      </c>
      <c r="I39">
        <f>AVERAGE('NFL Data'!N94:N96)</f>
        <v>4.666666666666667</v>
      </c>
      <c r="J39">
        <f>AVERAGE('NFL Data'!O94:O96)</f>
        <v>4.666666666666667</v>
      </c>
      <c r="K39">
        <f>AVERAGE('NFL Data'!P94:P96)</f>
        <v>3.6666666666666665</v>
      </c>
      <c r="L39">
        <f>AVERAGE('NFL Data'!Q94:Q96)</f>
        <v>2.6666666666666665</v>
      </c>
      <c r="M39">
        <f>AVERAGE('NFL Data'!R94:R96)</f>
        <v>2</v>
      </c>
      <c r="N39">
        <f>AVERAGE('NFL Data'!S94:S96)</f>
        <v>15.333333333333334</v>
      </c>
      <c r="O39">
        <f>AVERAGE('NFL Data'!T94:T96)</f>
        <v>13.333333333333334</v>
      </c>
      <c r="P39">
        <f>AVERAGE('NFL Data'!U94:U96)</f>
        <v>53.666666666666664</v>
      </c>
      <c r="Q39">
        <f>AVERAGE('NFL Data'!V94:V96)</f>
        <v>90.266666666666666</v>
      </c>
      <c r="R39">
        <f>AVERAGE('NFL Data'!W94:W96)</f>
        <v>12.333333333333334</v>
      </c>
      <c r="S39">
        <f>AVERAGE('NFL Data'!X94:X96)</f>
        <v>11.666666666666666</v>
      </c>
      <c r="T39">
        <f>AVERAGE('NFL Data'!Y94:Y96)</f>
        <v>95.566666666666663</v>
      </c>
      <c r="U39">
        <f>AVERAGE('NFL Data'!Z94:Z96)</f>
        <v>27.333333333333332</v>
      </c>
      <c r="V39">
        <f>AVERAGE('NFL Data'!AA94:AA96)</f>
        <v>1665.3333333333333</v>
      </c>
      <c r="W39">
        <f>AVERAGE('NFL Data'!AB94:AB96)</f>
        <v>7.333333333333333</v>
      </c>
      <c r="X39">
        <f>AVERAGE('NFL Data'!AC94:AC96)</f>
        <v>22.599999999999998</v>
      </c>
      <c r="Y39">
        <f>AVERAGE('NFL Data'!AD94:AD96)</f>
        <v>60.333333333333336</v>
      </c>
      <c r="Z39">
        <f>AVERAGE('NFL Data'!AE94:AE96)</f>
        <v>1.6666666666666667</v>
      </c>
      <c r="AA39">
        <f>AVERAGE('NFL Data'!AF94:AF96)</f>
        <v>7.666666666666667</v>
      </c>
      <c r="AB39">
        <f>AVERAGE('NFL Data'!AG94:AG96)</f>
        <v>55.666666666666664</v>
      </c>
      <c r="AC39">
        <v>0</v>
      </c>
    </row>
    <row r="40" spans="1:29">
      <c r="A40" s="12" t="s">
        <v>106</v>
      </c>
      <c r="B40">
        <f>AVERAGE('NFL Data'!G97:G99)</f>
        <v>13</v>
      </c>
      <c r="C40">
        <f>AVERAGE('NFL Data'!H97:H99)</f>
        <v>0</v>
      </c>
      <c r="D40">
        <f>AVERAGE('NFL Data'!I97:I99)</f>
        <v>0</v>
      </c>
      <c r="E40">
        <f>AVERAGE('NFL Data'!J97:J99)</f>
        <v>0</v>
      </c>
      <c r="F40">
        <f>AVERAGE('NFL Data'!K97:K99)</f>
        <v>6</v>
      </c>
      <c r="G40">
        <f>AVERAGE('NFL Data'!L97:L99)</f>
        <v>6</v>
      </c>
      <c r="H40">
        <f>AVERAGE('NFL Data'!M97:M99)</f>
        <v>7.666666666666667</v>
      </c>
      <c r="I40">
        <f>AVERAGE('NFL Data'!N97:N99)</f>
        <v>6.666666666666667</v>
      </c>
      <c r="J40">
        <f>AVERAGE('NFL Data'!O97:O99)</f>
        <v>6</v>
      </c>
      <c r="K40">
        <f>AVERAGE('NFL Data'!P97:P99)</f>
        <v>3.6666666666666665</v>
      </c>
      <c r="L40">
        <f>AVERAGE('NFL Data'!Q97:Q99)</f>
        <v>3.3333333333333335</v>
      </c>
      <c r="M40">
        <f>AVERAGE('NFL Data'!R97:R99)</f>
        <v>2</v>
      </c>
      <c r="N40">
        <f>AVERAGE('NFL Data'!S97:S99)</f>
        <v>23</v>
      </c>
      <c r="O40">
        <f>AVERAGE('NFL Data'!T97:T99)</f>
        <v>18.333333333333332</v>
      </c>
      <c r="P40">
        <f>AVERAGE('NFL Data'!U97:U99)</f>
        <v>54.333333333333336</v>
      </c>
      <c r="Q40">
        <f>AVERAGE('NFL Data'!V97:V99)</f>
        <v>75.966666666666669</v>
      </c>
      <c r="R40">
        <f>AVERAGE('NFL Data'!W97:W99)</f>
        <v>24</v>
      </c>
      <c r="S40">
        <f>AVERAGE('NFL Data'!X97:X99)</f>
        <v>22.333333333333332</v>
      </c>
      <c r="T40">
        <f>AVERAGE('NFL Data'!Y97:Y99)</f>
        <v>88.666666666666671</v>
      </c>
      <c r="U40">
        <f>AVERAGE('NFL Data'!Z97:Z99)</f>
        <v>55.666666666666664</v>
      </c>
      <c r="V40">
        <f>AVERAGE('NFL Data'!AA97:AA99)</f>
        <v>3443</v>
      </c>
      <c r="W40">
        <f>AVERAGE('NFL Data'!AB97:AB99)</f>
        <v>31.666666666666668</v>
      </c>
      <c r="X40">
        <f>AVERAGE('NFL Data'!AC97:AC99)</f>
        <v>57.933333333333337</v>
      </c>
      <c r="Y40">
        <f>AVERAGE('NFL Data'!AD97:AD99)</f>
        <v>62</v>
      </c>
      <c r="Z40">
        <f>AVERAGE('NFL Data'!AE97:AE99)</f>
        <v>2</v>
      </c>
      <c r="AA40">
        <f>AVERAGE('NFL Data'!AF97:AF99)</f>
        <v>6.1333333333333329</v>
      </c>
      <c r="AB40">
        <f>AVERAGE('NFL Data'!AG97:AG99)</f>
        <v>81.333333333333329</v>
      </c>
      <c r="AC40">
        <v>0</v>
      </c>
    </row>
    <row r="41" spans="1:29">
      <c r="A41" s="12" t="s">
        <v>107</v>
      </c>
      <c r="B41">
        <f>AVERAGE('NFL Data'!G100:G102)</f>
        <v>13</v>
      </c>
      <c r="C41">
        <f>AVERAGE('NFL Data'!H100:H102)</f>
        <v>0</v>
      </c>
      <c r="D41">
        <f>AVERAGE('NFL Data'!I100:I102)</f>
        <v>0</v>
      </c>
      <c r="E41">
        <f>AVERAGE('NFL Data'!J100:J102)</f>
        <v>0</v>
      </c>
      <c r="F41">
        <f>AVERAGE('NFL Data'!K100:K102)</f>
        <v>4.666666666666667</v>
      </c>
      <c r="G41">
        <f>AVERAGE('NFL Data'!L100:L102)</f>
        <v>4.333333333333333</v>
      </c>
      <c r="H41">
        <f>AVERAGE('NFL Data'!M100:M102)</f>
        <v>9.3333333333333339</v>
      </c>
      <c r="I41">
        <f>AVERAGE('NFL Data'!N100:N102)</f>
        <v>9</v>
      </c>
      <c r="J41">
        <f>AVERAGE('NFL Data'!O100:O102)</f>
        <v>6.333333333333333</v>
      </c>
      <c r="K41">
        <f>AVERAGE('NFL Data'!P100:P102)</f>
        <v>5.333333333333333</v>
      </c>
      <c r="L41">
        <f>AVERAGE('NFL Data'!Q100:Q102)</f>
        <v>2</v>
      </c>
      <c r="M41">
        <f>AVERAGE('NFL Data'!R100:R102)</f>
        <v>1</v>
      </c>
      <c r="N41">
        <f>AVERAGE('NFL Data'!S100:S102)</f>
        <v>22.333333333333332</v>
      </c>
      <c r="O41">
        <f>AVERAGE('NFL Data'!T100:T102)</f>
        <v>19.666666666666668</v>
      </c>
      <c r="P41">
        <f>AVERAGE('NFL Data'!U100:U102)</f>
        <v>51.333333333333336</v>
      </c>
      <c r="Q41">
        <f>AVERAGE('NFL Data'!V100:V102)</f>
        <v>89.166666666666671</v>
      </c>
      <c r="R41">
        <f>AVERAGE('NFL Data'!W100:W102)</f>
        <v>32.333333333333336</v>
      </c>
      <c r="S41">
        <f>AVERAGE('NFL Data'!X100:X102)</f>
        <v>31</v>
      </c>
      <c r="T41">
        <f>AVERAGE('NFL Data'!Y100:Y102)</f>
        <v>96.833333333333329</v>
      </c>
      <c r="U41">
        <f>AVERAGE('NFL Data'!Z100:Z102)</f>
        <v>35.333333333333336</v>
      </c>
      <c r="V41">
        <f>AVERAGE('NFL Data'!AA100:AA102)</f>
        <v>2158.3333333333335</v>
      </c>
      <c r="W41">
        <f>AVERAGE('NFL Data'!AB100:AB102)</f>
        <v>16.666666666666668</v>
      </c>
      <c r="X41">
        <f>AVERAGE('NFL Data'!AC100:AC102)</f>
        <v>29.166666666666668</v>
      </c>
      <c r="Y41">
        <f>AVERAGE('NFL Data'!AD100:AD102)</f>
        <v>43.333333333333336</v>
      </c>
      <c r="Z41">
        <f>AVERAGE('NFL Data'!AE100:AE102)</f>
        <v>2.3333333333333335</v>
      </c>
      <c r="AA41">
        <f>AVERAGE('NFL Data'!AF100:AF102)</f>
        <v>7.2</v>
      </c>
      <c r="AB41">
        <f>AVERAGE('NFL Data'!AG100:AG102)</f>
        <v>92</v>
      </c>
      <c r="AC41">
        <v>0</v>
      </c>
    </row>
    <row r="42" spans="1:29">
      <c r="A42" s="12" t="s">
        <v>108</v>
      </c>
      <c r="B42">
        <f>AVERAGE('NFL Data'!G103:G105)</f>
        <v>12</v>
      </c>
      <c r="C42">
        <f>AVERAGE('NFL Data'!H103:H105)</f>
        <v>0</v>
      </c>
      <c r="D42">
        <f>AVERAGE('NFL Data'!I103:I105)</f>
        <v>0</v>
      </c>
      <c r="E42">
        <f>AVERAGE('NFL Data'!J103:J105)</f>
        <v>0</v>
      </c>
      <c r="F42">
        <f>AVERAGE('NFL Data'!K103:K105)</f>
        <v>7.666666666666667</v>
      </c>
      <c r="G42">
        <f>AVERAGE('NFL Data'!L103:L105)</f>
        <v>7</v>
      </c>
      <c r="H42">
        <f>AVERAGE('NFL Data'!M103:M105)</f>
        <v>5.666666666666667</v>
      </c>
      <c r="I42">
        <f>AVERAGE('NFL Data'!N103:N105)</f>
        <v>4.666666666666667</v>
      </c>
      <c r="J42">
        <f>AVERAGE('NFL Data'!O103:O105)</f>
        <v>8</v>
      </c>
      <c r="K42">
        <f>AVERAGE('NFL Data'!P103:P105)</f>
        <v>4.666666666666667</v>
      </c>
      <c r="L42">
        <f>AVERAGE('NFL Data'!Q103:Q105)</f>
        <v>3</v>
      </c>
      <c r="M42">
        <f>AVERAGE('NFL Data'!R103:R105)</f>
        <v>2.3333333333333335</v>
      </c>
      <c r="N42">
        <f>AVERAGE('NFL Data'!S103:S105)</f>
        <v>24.333333333333332</v>
      </c>
      <c r="O42">
        <f>AVERAGE('NFL Data'!T103:T105)</f>
        <v>18.666666666666668</v>
      </c>
      <c r="P42">
        <f>AVERAGE('NFL Data'!U103:U105)</f>
        <v>50.666666666666664</v>
      </c>
      <c r="Q42">
        <f>AVERAGE('NFL Data'!V103:V105)</f>
        <v>61.4</v>
      </c>
      <c r="R42">
        <f>AVERAGE('NFL Data'!W103:W105)</f>
        <v>24.333333333333332</v>
      </c>
      <c r="S42">
        <f>AVERAGE('NFL Data'!X103:X105)</f>
        <v>24</v>
      </c>
      <c r="T42">
        <f>AVERAGE('NFL Data'!Y103:Y105)</f>
        <v>99.166666666666671</v>
      </c>
      <c r="U42">
        <f>AVERAGE('NFL Data'!Z103:Z105)</f>
        <v>55</v>
      </c>
      <c r="V42">
        <f>AVERAGE('NFL Data'!AA103:AA105)</f>
        <v>3659</v>
      </c>
      <c r="W42">
        <f>AVERAGE('NFL Data'!AB103:AB105)</f>
        <v>16.666666666666668</v>
      </c>
      <c r="X42">
        <f>AVERAGE('NFL Data'!AC103:AC105)</f>
        <v>44.6</v>
      </c>
      <c r="Y42">
        <f>AVERAGE('NFL Data'!AD103:AD105)</f>
        <v>67.333333333333329</v>
      </c>
      <c r="Z42">
        <f>AVERAGE('NFL Data'!AE103:AE105)</f>
        <v>1.3333333333333333</v>
      </c>
      <c r="AA42">
        <f>AVERAGE('NFL Data'!AF103:AF105)</f>
        <v>5.1333333333333329</v>
      </c>
      <c r="AB42">
        <f>AVERAGE('NFL Data'!AG103:AG105)</f>
        <v>82</v>
      </c>
      <c r="AC42">
        <v>0</v>
      </c>
    </row>
    <row r="43" spans="1:29">
      <c r="A43" s="12" t="s">
        <v>109</v>
      </c>
      <c r="B43">
        <f>AVERAGE('NFL Data'!G106)</f>
        <v>4</v>
      </c>
      <c r="C43">
        <f>AVERAGE('NFL Data'!H106)</f>
        <v>0</v>
      </c>
      <c r="D43">
        <f>AVERAGE('NFL Data'!I106)</f>
        <v>0</v>
      </c>
      <c r="E43">
        <f>AVERAGE('NFL Data'!J106)</f>
        <v>0</v>
      </c>
      <c r="F43">
        <f>AVERAGE('NFL Data'!K106)</f>
        <v>2</v>
      </c>
      <c r="G43">
        <f>AVERAGE('NFL Data'!L106)</f>
        <v>2</v>
      </c>
      <c r="H43">
        <f>AVERAGE('NFL Data'!M106)</f>
        <v>1</v>
      </c>
      <c r="I43">
        <f>AVERAGE('NFL Data'!N106)</f>
        <v>1</v>
      </c>
      <c r="J43">
        <f>AVERAGE('NFL Data'!O106)</f>
        <v>2</v>
      </c>
      <c r="K43">
        <f>AVERAGE('NFL Data'!P106)</f>
        <v>2</v>
      </c>
      <c r="L43">
        <f>AVERAGE('NFL Data'!Q106)</f>
        <v>0</v>
      </c>
      <c r="M43">
        <f>AVERAGE('NFL Data'!R106)</f>
        <v>0</v>
      </c>
      <c r="N43">
        <f>AVERAGE('NFL Data'!S106)</f>
        <v>5</v>
      </c>
      <c r="O43">
        <f>AVERAGE('NFL Data'!T106)</f>
        <v>5</v>
      </c>
      <c r="P43">
        <f>AVERAGE('NFL Data'!U106)</f>
        <v>45</v>
      </c>
      <c r="Q43">
        <f>AVERAGE('NFL Data'!V106)</f>
        <v>100</v>
      </c>
      <c r="R43">
        <f>AVERAGE('NFL Data'!W106)</f>
        <v>9</v>
      </c>
      <c r="S43">
        <f>AVERAGE('NFL Data'!X106)</f>
        <v>9</v>
      </c>
      <c r="T43">
        <f>AVERAGE('NFL Data'!Y106)</f>
        <v>100</v>
      </c>
      <c r="U43">
        <f>AVERAGE('NFL Data'!Z106)</f>
        <v>18</v>
      </c>
      <c r="V43">
        <f>AVERAGE('NFL Data'!AA106)</f>
        <v>1170</v>
      </c>
      <c r="W43">
        <f>AVERAGE('NFL Data'!AB106)</f>
        <v>17</v>
      </c>
      <c r="X43">
        <f>AVERAGE('NFL Data'!AC106)</f>
        <v>94.4</v>
      </c>
      <c r="Y43">
        <f>AVERAGE('NFL Data'!AD106)</f>
        <v>65</v>
      </c>
      <c r="Z43">
        <f>AVERAGE('NFL Data'!AE106)</f>
        <v>1</v>
      </c>
      <c r="AA43">
        <f>AVERAGE('NFL Data'!AF106)</f>
        <v>6</v>
      </c>
      <c r="AB43">
        <f>AVERAGE('NFL Data'!AG106)</f>
        <v>24</v>
      </c>
      <c r="AC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8B56-0EB7-402F-AE19-DDAAED54425C}">
  <dimension ref="A1:R41"/>
  <sheetViews>
    <sheetView topLeftCell="B1" workbookViewId="0">
      <selection activeCell="H37" sqref="H37"/>
    </sheetView>
  </sheetViews>
  <sheetFormatPr defaultRowHeight="15"/>
  <cols>
    <col min="1" max="1" width="17.28515625" customWidth="1"/>
  </cols>
  <sheetData>
    <row r="1" spans="1:18" ht="15.75">
      <c r="A1" s="64" t="s">
        <v>7</v>
      </c>
      <c r="B1" s="44" t="s">
        <v>112</v>
      </c>
      <c r="C1" s="45" t="s">
        <v>13</v>
      </c>
      <c r="D1" s="45" t="s">
        <v>20</v>
      </c>
      <c r="E1" s="45" t="s">
        <v>19</v>
      </c>
      <c r="F1" s="45" t="s">
        <v>21</v>
      </c>
      <c r="G1" s="45" t="s">
        <v>16</v>
      </c>
      <c r="H1" s="45" t="s">
        <v>15</v>
      </c>
      <c r="I1" s="45" t="s">
        <v>18</v>
      </c>
      <c r="J1" s="45" t="s">
        <v>113</v>
      </c>
      <c r="K1" s="45" t="s">
        <v>114</v>
      </c>
      <c r="L1" s="45" t="s">
        <v>115</v>
      </c>
      <c r="M1" s="45" t="s">
        <v>116</v>
      </c>
      <c r="N1" t="s">
        <v>117</v>
      </c>
      <c r="O1" s="66" t="s">
        <v>118</v>
      </c>
      <c r="P1" s="66"/>
      <c r="Q1" s="66"/>
      <c r="R1" s="66"/>
    </row>
    <row r="2" spans="1:18" ht="15.75">
      <c r="A2" s="12" t="s">
        <v>31</v>
      </c>
      <c r="B2" s="46" t="s">
        <v>119</v>
      </c>
      <c r="C2" s="47">
        <v>51</v>
      </c>
      <c r="D2" s="47">
        <v>164</v>
      </c>
      <c r="E2" s="47">
        <v>172</v>
      </c>
      <c r="F2" s="47">
        <v>95.3</v>
      </c>
      <c r="G2" s="47">
        <v>65</v>
      </c>
      <c r="H2" s="47">
        <v>86</v>
      </c>
      <c r="I2" s="47">
        <v>75.599999999999994</v>
      </c>
      <c r="J2" s="47">
        <v>359</v>
      </c>
      <c r="K2" s="47">
        <v>15</v>
      </c>
      <c r="L2" s="47">
        <v>605</v>
      </c>
      <c r="M2" s="47">
        <v>40.299999999999997</v>
      </c>
      <c r="N2">
        <v>0</v>
      </c>
      <c r="O2" t="s">
        <v>120</v>
      </c>
    </row>
    <row r="3" spans="1:18" ht="15.75">
      <c r="A3" s="12" t="s">
        <v>36</v>
      </c>
      <c r="B3" s="46" t="s">
        <v>121</v>
      </c>
      <c r="C3" s="47">
        <v>49</v>
      </c>
      <c r="D3" s="47">
        <v>206</v>
      </c>
      <c r="E3" s="47">
        <v>210</v>
      </c>
      <c r="F3" s="47">
        <v>98.1</v>
      </c>
      <c r="G3" s="47">
        <v>60</v>
      </c>
      <c r="H3" s="47">
        <v>79</v>
      </c>
      <c r="I3" s="47">
        <v>75.900000000000006</v>
      </c>
      <c r="J3" s="47">
        <v>386</v>
      </c>
      <c r="K3" s="47">
        <v>55</v>
      </c>
      <c r="L3" s="47">
        <v>2549</v>
      </c>
      <c r="M3" s="47">
        <v>46.3</v>
      </c>
      <c r="N3">
        <v>1</v>
      </c>
      <c r="O3" t="s">
        <v>122</v>
      </c>
    </row>
    <row r="4" spans="1:18" ht="15.75">
      <c r="A4" s="12" t="s">
        <v>39</v>
      </c>
      <c r="B4" s="46" t="s">
        <v>123</v>
      </c>
      <c r="C4">
        <v>53</v>
      </c>
      <c r="D4">
        <v>210</v>
      </c>
      <c r="E4">
        <v>215</v>
      </c>
      <c r="F4">
        <v>97.7</v>
      </c>
      <c r="G4">
        <v>68</v>
      </c>
      <c r="H4">
        <v>89</v>
      </c>
      <c r="I4">
        <v>76.400000000000006</v>
      </c>
      <c r="J4">
        <v>414</v>
      </c>
      <c r="K4">
        <v>0</v>
      </c>
      <c r="L4">
        <v>0</v>
      </c>
      <c r="M4">
        <v>0</v>
      </c>
      <c r="N4">
        <v>1</v>
      </c>
      <c r="O4" t="s">
        <v>124</v>
      </c>
    </row>
    <row r="5" spans="1:18" ht="15.75">
      <c r="A5" s="12" t="s">
        <v>41</v>
      </c>
      <c r="B5" s="46" t="s">
        <v>125</v>
      </c>
      <c r="C5" s="48">
        <v>50</v>
      </c>
      <c r="D5" s="48">
        <v>111</v>
      </c>
      <c r="E5" s="48">
        <v>112</v>
      </c>
      <c r="F5" s="48">
        <v>99.1</v>
      </c>
      <c r="G5" s="48">
        <v>25</v>
      </c>
      <c r="H5" s="48">
        <v>35</v>
      </c>
      <c r="I5" s="48">
        <v>71.400000000000006</v>
      </c>
      <c r="J5" s="48">
        <v>186</v>
      </c>
      <c r="K5" s="48">
        <v>0</v>
      </c>
      <c r="L5" s="49">
        <v>0</v>
      </c>
      <c r="M5">
        <v>0</v>
      </c>
      <c r="N5">
        <v>0</v>
      </c>
      <c r="O5" t="s">
        <v>126</v>
      </c>
    </row>
    <row r="6" spans="1:18" ht="15.75">
      <c r="A6" s="12" t="s">
        <v>44</v>
      </c>
      <c r="B6" s="46" t="s">
        <v>127</v>
      </c>
      <c r="C6" s="48">
        <v>53</v>
      </c>
      <c r="D6" s="48">
        <v>198</v>
      </c>
      <c r="E6" s="48">
        <v>198</v>
      </c>
      <c r="F6" s="48">
        <v>100</v>
      </c>
      <c r="G6" s="48">
        <v>92</v>
      </c>
      <c r="H6" s="48">
        <v>114</v>
      </c>
      <c r="I6" s="48">
        <v>80.7</v>
      </c>
      <c r="J6" s="48">
        <v>474</v>
      </c>
      <c r="K6" s="48">
        <v>41</v>
      </c>
      <c r="L6" s="48">
        <v>1724</v>
      </c>
      <c r="M6" s="49">
        <v>42</v>
      </c>
      <c r="N6">
        <v>1</v>
      </c>
      <c r="O6" t="s">
        <v>128</v>
      </c>
    </row>
    <row r="7" spans="1:18" ht="15.75">
      <c r="A7" s="12" t="s">
        <v>47</v>
      </c>
      <c r="B7" s="46" t="s">
        <v>129</v>
      </c>
      <c r="C7" s="48">
        <v>27</v>
      </c>
      <c r="D7" s="48">
        <v>85</v>
      </c>
      <c r="E7" s="48">
        <v>85</v>
      </c>
      <c r="F7" s="48">
        <v>100</v>
      </c>
      <c r="G7" s="48">
        <v>56</v>
      </c>
      <c r="H7" s="48">
        <v>65</v>
      </c>
      <c r="I7" s="48">
        <v>86.2</v>
      </c>
      <c r="J7" s="48">
        <v>253</v>
      </c>
      <c r="K7" s="48">
        <v>0</v>
      </c>
      <c r="L7" s="49">
        <v>0</v>
      </c>
      <c r="N7">
        <v>1</v>
      </c>
      <c r="O7" t="s">
        <v>124</v>
      </c>
    </row>
    <row r="8" spans="1:18" ht="15.75">
      <c r="A8" s="12" t="s">
        <v>111</v>
      </c>
      <c r="B8" s="46" t="s">
        <v>130</v>
      </c>
      <c r="C8" s="48">
        <v>51</v>
      </c>
      <c r="D8" s="48">
        <v>202</v>
      </c>
      <c r="E8" s="48">
        <v>202</v>
      </c>
      <c r="F8" s="48">
        <v>100</v>
      </c>
      <c r="G8" s="48">
        <v>81</v>
      </c>
      <c r="H8" s="48">
        <v>104</v>
      </c>
      <c r="I8" s="48">
        <v>77.900000000000006</v>
      </c>
      <c r="J8" s="48">
        <v>445</v>
      </c>
      <c r="K8" s="48">
        <v>0</v>
      </c>
      <c r="L8" s="49">
        <v>0</v>
      </c>
      <c r="N8">
        <v>0</v>
      </c>
      <c r="O8" t="s">
        <v>120</v>
      </c>
    </row>
    <row r="9" spans="1:18" ht="15.75">
      <c r="A9" s="12" t="s">
        <v>52</v>
      </c>
      <c r="B9" s="46" t="s">
        <v>131</v>
      </c>
      <c r="C9" s="48">
        <v>36</v>
      </c>
      <c r="D9" s="48">
        <v>72</v>
      </c>
      <c r="E9" s="48">
        <v>73</v>
      </c>
      <c r="F9" s="48">
        <v>98.6</v>
      </c>
      <c r="G9" s="48">
        <v>51</v>
      </c>
      <c r="H9" s="48">
        <v>60</v>
      </c>
      <c r="I9" s="48">
        <v>85</v>
      </c>
      <c r="J9" s="48">
        <v>225</v>
      </c>
      <c r="K9" s="48">
        <v>0</v>
      </c>
      <c r="L9" s="49">
        <v>0</v>
      </c>
      <c r="N9">
        <v>1</v>
      </c>
      <c r="O9" t="s">
        <v>124</v>
      </c>
    </row>
    <row r="10" spans="1:18" ht="15.75">
      <c r="A10" s="12" t="s">
        <v>53</v>
      </c>
      <c r="B10" s="46" t="s">
        <v>132</v>
      </c>
      <c r="C10" s="48">
        <v>32</v>
      </c>
      <c r="D10" s="48">
        <v>62</v>
      </c>
      <c r="E10" s="48">
        <v>64</v>
      </c>
      <c r="F10" s="48">
        <v>96.9</v>
      </c>
      <c r="G10" s="48">
        <v>26</v>
      </c>
      <c r="H10" s="48">
        <v>29</v>
      </c>
      <c r="I10" s="48">
        <v>89.7</v>
      </c>
      <c r="J10" s="48">
        <v>140</v>
      </c>
      <c r="K10" s="48">
        <v>0</v>
      </c>
      <c r="L10" s="49">
        <v>0</v>
      </c>
      <c r="N10">
        <v>0</v>
      </c>
      <c r="O10" t="s">
        <v>133</v>
      </c>
    </row>
    <row r="11" spans="1:18" ht="15.75">
      <c r="A11" s="12" t="s">
        <v>55</v>
      </c>
      <c r="B11" s="46" t="s">
        <v>134</v>
      </c>
      <c r="C11" s="48">
        <v>36</v>
      </c>
      <c r="D11" s="48">
        <v>102</v>
      </c>
      <c r="E11" s="48">
        <v>104</v>
      </c>
      <c r="F11" s="48">
        <v>98.1</v>
      </c>
      <c r="G11" s="48">
        <v>27</v>
      </c>
      <c r="H11" s="48">
        <v>39</v>
      </c>
      <c r="I11" s="48">
        <v>69.2</v>
      </c>
      <c r="J11" s="48">
        <v>183</v>
      </c>
      <c r="K11" s="48">
        <v>92</v>
      </c>
      <c r="L11" s="48">
        <v>3941</v>
      </c>
      <c r="M11" s="49">
        <v>42.8</v>
      </c>
      <c r="N11">
        <v>0</v>
      </c>
      <c r="O11" t="s">
        <v>133</v>
      </c>
    </row>
    <row r="12" spans="1:18" ht="15.75">
      <c r="A12" s="12" t="s">
        <v>57</v>
      </c>
      <c r="B12" s="46" t="s">
        <v>135</v>
      </c>
      <c r="C12" s="48">
        <v>60</v>
      </c>
      <c r="D12" s="48">
        <v>148</v>
      </c>
      <c r="E12" s="48">
        <v>148</v>
      </c>
      <c r="F12" s="48">
        <v>100</v>
      </c>
      <c r="G12" s="48">
        <v>69</v>
      </c>
      <c r="H12" s="48">
        <v>84</v>
      </c>
      <c r="I12" s="48">
        <v>82.1</v>
      </c>
      <c r="J12" s="48">
        <v>355</v>
      </c>
      <c r="K12" s="48">
        <v>0</v>
      </c>
      <c r="L12" s="49">
        <v>0</v>
      </c>
      <c r="N12">
        <v>1</v>
      </c>
      <c r="O12" t="s">
        <v>136</v>
      </c>
    </row>
    <row r="13" spans="1:18" ht="15.75">
      <c r="A13" s="12" t="s">
        <v>59</v>
      </c>
      <c r="B13" s="46" t="s">
        <v>137</v>
      </c>
      <c r="C13" s="48">
        <v>51</v>
      </c>
      <c r="D13" s="48">
        <v>169</v>
      </c>
      <c r="E13" s="48">
        <v>172</v>
      </c>
      <c r="F13" s="48">
        <v>98.3</v>
      </c>
      <c r="G13" s="48">
        <v>78</v>
      </c>
      <c r="H13" s="48">
        <v>107</v>
      </c>
      <c r="I13" s="48">
        <v>72.900000000000006</v>
      </c>
      <c r="J13" s="48">
        <v>403</v>
      </c>
      <c r="K13" s="48">
        <v>0</v>
      </c>
      <c r="L13" s="49">
        <v>0</v>
      </c>
      <c r="N13">
        <v>1</v>
      </c>
      <c r="O13" t="s">
        <v>138</v>
      </c>
    </row>
    <row r="14" spans="1:18" ht="15.75">
      <c r="A14" s="12" t="s">
        <v>62</v>
      </c>
      <c r="B14" s="46" t="s">
        <v>139</v>
      </c>
      <c r="C14" s="50">
        <v>35</v>
      </c>
      <c r="D14" s="50">
        <v>79</v>
      </c>
      <c r="E14" s="50">
        <v>79</v>
      </c>
      <c r="F14" s="50">
        <v>100</v>
      </c>
      <c r="G14" s="50">
        <v>44</v>
      </c>
      <c r="H14" s="50">
        <v>59</v>
      </c>
      <c r="I14" s="50">
        <v>74.599999999999994</v>
      </c>
      <c r="J14" s="50">
        <v>211</v>
      </c>
      <c r="K14" s="50">
        <v>2</v>
      </c>
      <c r="L14" s="50">
        <v>69</v>
      </c>
      <c r="M14" s="51">
        <v>34.5</v>
      </c>
      <c r="N14">
        <v>1</v>
      </c>
      <c r="O14" t="s">
        <v>136</v>
      </c>
    </row>
    <row r="15" spans="1:18" ht="15.75">
      <c r="A15" s="12" t="s">
        <v>64</v>
      </c>
      <c r="B15" s="46" t="s">
        <v>140</v>
      </c>
      <c r="C15" s="52">
        <v>58</v>
      </c>
      <c r="D15" s="52">
        <v>180</v>
      </c>
      <c r="E15" s="52">
        <v>185</v>
      </c>
      <c r="F15" s="52">
        <v>97.3</v>
      </c>
      <c r="G15" s="52">
        <v>75</v>
      </c>
      <c r="H15" s="52">
        <v>97</v>
      </c>
      <c r="I15" s="52">
        <v>77.3</v>
      </c>
      <c r="J15" s="52">
        <v>405</v>
      </c>
      <c r="K15" s="52">
        <v>1</v>
      </c>
      <c r="L15" s="52">
        <v>37</v>
      </c>
      <c r="M15" s="53">
        <v>37</v>
      </c>
      <c r="N15">
        <v>1</v>
      </c>
      <c r="O15" t="s">
        <v>136</v>
      </c>
    </row>
    <row r="16" spans="1:18" ht="15.75">
      <c r="A16" s="12" t="s">
        <v>67</v>
      </c>
      <c r="B16" s="46" t="s">
        <v>141</v>
      </c>
      <c r="C16" s="52">
        <v>60</v>
      </c>
      <c r="D16" s="52">
        <v>211</v>
      </c>
      <c r="E16" s="52">
        <v>218</v>
      </c>
      <c r="F16" s="52">
        <v>96.8</v>
      </c>
      <c r="G16" s="52">
        <v>78</v>
      </c>
      <c r="H16" s="52">
        <v>105</v>
      </c>
      <c r="I16" s="52">
        <v>74.3</v>
      </c>
      <c r="J16" s="52">
        <v>445</v>
      </c>
      <c r="K16" s="52">
        <v>0</v>
      </c>
      <c r="L16" s="53">
        <v>0</v>
      </c>
      <c r="N16">
        <v>0</v>
      </c>
      <c r="O16" t="s">
        <v>142</v>
      </c>
    </row>
    <row r="17" spans="1:15" ht="15.75">
      <c r="A17" s="12" t="s">
        <v>68</v>
      </c>
      <c r="B17" s="46" t="s">
        <v>143</v>
      </c>
      <c r="C17">
        <f>8+11 + 10 + 8</f>
        <v>37</v>
      </c>
      <c r="D17">
        <f>17+28+23+19</f>
        <v>87</v>
      </c>
      <c r="E17">
        <f>19+29+25+21</f>
        <v>94</v>
      </c>
      <c r="F17">
        <f>ROUND(D17/E17 *100,1)</f>
        <v>92.6</v>
      </c>
      <c r="G17">
        <f>8+5+6+5</f>
        <v>24</v>
      </c>
      <c r="H17">
        <f>11+10+7+10</f>
        <v>38</v>
      </c>
      <c r="I17">
        <f>ROUND(G17/H17*100,1)</f>
        <v>63.2</v>
      </c>
      <c r="J17">
        <f>3*G17 + D17</f>
        <v>159</v>
      </c>
      <c r="K17">
        <v>0</v>
      </c>
      <c r="L17">
        <v>0</v>
      </c>
      <c r="M17">
        <v>0</v>
      </c>
      <c r="N17">
        <v>0</v>
      </c>
      <c r="O17" t="s">
        <v>144</v>
      </c>
    </row>
    <row r="18" spans="1:15" ht="15.75">
      <c r="A18" s="12" t="s">
        <v>70</v>
      </c>
      <c r="B18" s="46" t="s">
        <v>145</v>
      </c>
      <c r="C18" s="54">
        <v>60</v>
      </c>
      <c r="D18" s="54">
        <v>295</v>
      </c>
      <c r="E18" s="54">
        <v>297</v>
      </c>
      <c r="F18" s="54">
        <v>99.3</v>
      </c>
      <c r="G18" s="54">
        <v>84</v>
      </c>
      <c r="H18" s="54">
        <v>100</v>
      </c>
      <c r="I18" s="54">
        <v>84</v>
      </c>
      <c r="J18" s="55">
        <v>547</v>
      </c>
      <c r="K18" s="54">
        <v>8</v>
      </c>
      <c r="L18" s="54">
        <v>317</v>
      </c>
      <c r="M18" s="56">
        <v>39.6</v>
      </c>
      <c r="N18">
        <v>1</v>
      </c>
      <c r="O18" t="s">
        <v>128</v>
      </c>
    </row>
    <row r="19" spans="1:15" ht="15.75">
      <c r="A19" s="12" t="s">
        <v>72</v>
      </c>
      <c r="B19" s="46" t="s">
        <v>146</v>
      </c>
      <c r="C19" s="54">
        <v>54</v>
      </c>
      <c r="D19" s="57">
        <v>310</v>
      </c>
      <c r="E19" s="55">
        <v>315</v>
      </c>
      <c r="F19" s="54">
        <v>98.4</v>
      </c>
      <c r="G19" s="54">
        <v>63</v>
      </c>
      <c r="H19" s="54">
        <v>79</v>
      </c>
      <c r="I19" s="54">
        <v>79.7</v>
      </c>
      <c r="J19" s="54">
        <v>499</v>
      </c>
      <c r="K19" s="54">
        <v>179</v>
      </c>
      <c r="L19" s="54">
        <v>7457</v>
      </c>
      <c r="M19" s="56">
        <v>41.7</v>
      </c>
      <c r="N19">
        <v>1</v>
      </c>
      <c r="O19" t="s">
        <v>122</v>
      </c>
    </row>
    <row r="20" spans="1:15" ht="15.75">
      <c r="A20" s="12" t="s">
        <v>74</v>
      </c>
      <c r="B20" s="46" t="s">
        <v>121</v>
      </c>
      <c r="C20" s="58">
        <v>52</v>
      </c>
      <c r="D20" s="58">
        <v>71</v>
      </c>
      <c r="E20" s="58">
        <v>71</v>
      </c>
      <c r="F20" s="58">
        <v>100</v>
      </c>
      <c r="G20" s="58">
        <v>40</v>
      </c>
      <c r="H20" s="58">
        <v>48</v>
      </c>
      <c r="I20" s="58">
        <v>83.3</v>
      </c>
      <c r="J20" s="58">
        <v>191</v>
      </c>
      <c r="K20" s="58">
        <v>155</v>
      </c>
      <c r="L20" s="58">
        <v>6283</v>
      </c>
      <c r="M20" s="59">
        <v>39.200000000000003</v>
      </c>
      <c r="N20">
        <v>1</v>
      </c>
      <c r="O20" t="s">
        <v>122</v>
      </c>
    </row>
    <row r="21" spans="1:15" ht="15.75">
      <c r="A21" s="12" t="s">
        <v>77</v>
      </c>
      <c r="B21" s="46" t="s">
        <v>132</v>
      </c>
      <c r="C21" s="54">
        <v>50</v>
      </c>
      <c r="D21" s="54">
        <v>114</v>
      </c>
      <c r="E21" s="54">
        <v>116</v>
      </c>
      <c r="F21" s="54">
        <v>98.3</v>
      </c>
      <c r="G21" s="54">
        <v>54</v>
      </c>
      <c r="H21" s="54">
        <v>68</v>
      </c>
      <c r="I21" s="54">
        <v>79.400000000000006</v>
      </c>
      <c r="J21" s="54">
        <v>276</v>
      </c>
      <c r="K21" s="54">
        <v>5</v>
      </c>
      <c r="L21" s="54">
        <v>240</v>
      </c>
      <c r="M21" s="56">
        <v>48</v>
      </c>
      <c r="N21">
        <v>0</v>
      </c>
      <c r="O21" t="s">
        <v>133</v>
      </c>
    </row>
    <row r="22" spans="1:15" ht="15.75">
      <c r="A22" s="12" t="s">
        <v>80</v>
      </c>
      <c r="B22" s="46" t="s">
        <v>147</v>
      </c>
      <c r="C22" s="54">
        <v>38</v>
      </c>
      <c r="D22" s="54">
        <v>129</v>
      </c>
      <c r="E22" s="54">
        <v>129</v>
      </c>
      <c r="F22" s="54">
        <v>100</v>
      </c>
      <c r="G22" s="54">
        <v>53</v>
      </c>
      <c r="H22" s="54">
        <v>64</v>
      </c>
      <c r="I22" s="54">
        <v>82.8</v>
      </c>
      <c r="J22" s="54">
        <v>288</v>
      </c>
      <c r="K22" s="54">
        <v>0</v>
      </c>
      <c r="L22" s="56">
        <v>0</v>
      </c>
      <c r="N22">
        <v>1</v>
      </c>
      <c r="O22" t="s">
        <v>128</v>
      </c>
    </row>
    <row r="23" spans="1:15" ht="15.75">
      <c r="A23" s="12" t="s">
        <v>81</v>
      </c>
      <c r="B23" s="46" t="s">
        <v>148</v>
      </c>
      <c r="C23" s="54">
        <v>54</v>
      </c>
      <c r="D23" s="54">
        <v>202</v>
      </c>
      <c r="E23" s="54">
        <v>207</v>
      </c>
      <c r="F23" s="54">
        <v>97.6</v>
      </c>
      <c r="G23" s="54">
        <v>88</v>
      </c>
      <c r="H23" s="54">
        <v>112</v>
      </c>
      <c r="I23" s="54">
        <v>78.599999999999994</v>
      </c>
      <c r="J23" s="54">
        <v>466</v>
      </c>
      <c r="K23" s="54">
        <v>0</v>
      </c>
      <c r="L23" s="56">
        <v>0</v>
      </c>
      <c r="N23">
        <v>1</v>
      </c>
      <c r="O23" t="s">
        <v>138</v>
      </c>
    </row>
    <row r="24" spans="1:15" ht="15.75">
      <c r="A24" s="12" t="s">
        <v>83</v>
      </c>
      <c r="B24" s="46" t="s">
        <v>149</v>
      </c>
      <c r="C24" s="54">
        <v>24</v>
      </c>
      <c r="D24" s="54">
        <v>56</v>
      </c>
      <c r="E24" s="54">
        <v>58</v>
      </c>
      <c r="F24" s="54">
        <v>96.6</v>
      </c>
      <c r="G24" s="54">
        <v>38</v>
      </c>
      <c r="H24" s="54">
        <v>43</v>
      </c>
      <c r="I24" s="54">
        <v>88.4</v>
      </c>
      <c r="J24" s="54">
        <v>170</v>
      </c>
      <c r="K24" s="54">
        <v>0</v>
      </c>
      <c r="L24" s="54">
        <v>0</v>
      </c>
      <c r="M24" s="56"/>
      <c r="N24">
        <v>1</v>
      </c>
      <c r="O24" t="s">
        <v>128</v>
      </c>
    </row>
    <row r="25" spans="1:15" ht="15.75">
      <c r="A25" s="12" t="s">
        <v>86</v>
      </c>
      <c r="B25" s="46" t="s">
        <v>150</v>
      </c>
      <c r="C25" s="54">
        <v>52</v>
      </c>
      <c r="D25" s="54">
        <v>208</v>
      </c>
      <c r="E25" s="54">
        <v>210</v>
      </c>
      <c r="F25" s="54">
        <v>99</v>
      </c>
      <c r="G25" s="54">
        <v>43</v>
      </c>
      <c r="H25" s="54">
        <v>60</v>
      </c>
      <c r="I25" s="54">
        <v>71.7</v>
      </c>
      <c r="J25" s="54">
        <v>337</v>
      </c>
      <c r="K25" s="54">
        <v>0</v>
      </c>
      <c r="L25" s="54">
        <v>0</v>
      </c>
      <c r="M25" s="56"/>
      <c r="N25">
        <v>1</v>
      </c>
      <c r="O25" t="s">
        <v>138</v>
      </c>
    </row>
    <row r="26" spans="1:15" ht="15.75">
      <c r="A26" s="12" t="s">
        <v>88</v>
      </c>
      <c r="B26" s="46" t="s">
        <v>151</v>
      </c>
      <c r="C26" s="48">
        <v>50</v>
      </c>
      <c r="D26" s="48">
        <v>129</v>
      </c>
      <c r="E26" s="48">
        <v>132</v>
      </c>
      <c r="F26" s="48">
        <v>97.7</v>
      </c>
      <c r="G26" s="48">
        <v>61</v>
      </c>
      <c r="H26" s="48">
        <v>77</v>
      </c>
      <c r="I26" s="48">
        <v>79.2</v>
      </c>
      <c r="J26" s="48">
        <v>312</v>
      </c>
      <c r="K26" s="48">
        <v>15</v>
      </c>
      <c r="L26" s="48">
        <v>615</v>
      </c>
      <c r="M26" s="49">
        <v>41</v>
      </c>
      <c r="N26">
        <v>0</v>
      </c>
      <c r="O26" t="s">
        <v>120</v>
      </c>
    </row>
    <row r="27" spans="1:15" ht="15.75">
      <c r="A27" s="12" t="s">
        <v>89</v>
      </c>
      <c r="B27" s="46" t="s">
        <v>152</v>
      </c>
      <c r="C27" s="48">
        <v>44</v>
      </c>
      <c r="D27" s="48">
        <v>79</v>
      </c>
      <c r="E27" s="48">
        <v>81</v>
      </c>
      <c r="F27" s="48">
        <v>97.5</v>
      </c>
      <c r="G27" s="48">
        <v>30</v>
      </c>
      <c r="H27" s="48">
        <v>47</v>
      </c>
      <c r="I27" s="48">
        <v>63.8</v>
      </c>
      <c r="J27" s="48">
        <v>169</v>
      </c>
      <c r="K27" s="48">
        <v>96</v>
      </c>
      <c r="L27" s="48">
        <v>4242</v>
      </c>
      <c r="M27" s="48">
        <v>44.2</v>
      </c>
      <c r="N27">
        <v>1</v>
      </c>
      <c r="O27" t="s">
        <v>124</v>
      </c>
    </row>
    <row r="28" spans="1:15" ht="15.75">
      <c r="A28" s="12" t="s">
        <v>91</v>
      </c>
      <c r="B28" s="46" t="s">
        <v>149</v>
      </c>
      <c r="C28" s="48">
        <v>37</v>
      </c>
      <c r="D28" s="48">
        <v>149</v>
      </c>
      <c r="E28" s="48">
        <v>150</v>
      </c>
      <c r="F28" s="48">
        <v>99.3</v>
      </c>
      <c r="G28" s="48">
        <v>51</v>
      </c>
      <c r="H28" s="48">
        <v>60</v>
      </c>
      <c r="I28" s="48">
        <v>85</v>
      </c>
      <c r="J28" s="48">
        <v>302</v>
      </c>
      <c r="K28" s="48">
        <v>0</v>
      </c>
      <c r="L28" s="49">
        <v>0</v>
      </c>
      <c r="N28">
        <v>1</v>
      </c>
      <c r="O28" t="s">
        <v>128</v>
      </c>
    </row>
    <row r="29" spans="1:15" ht="15.75">
      <c r="A29" s="12" t="s">
        <v>93</v>
      </c>
      <c r="B29" s="46" t="s">
        <v>153</v>
      </c>
      <c r="C29" s="48">
        <v>49</v>
      </c>
      <c r="D29" s="48">
        <v>158</v>
      </c>
      <c r="E29" s="48">
        <v>163</v>
      </c>
      <c r="F29" s="48">
        <v>96.9</v>
      </c>
      <c r="G29" s="48">
        <v>60</v>
      </c>
      <c r="H29" s="48">
        <v>83</v>
      </c>
      <c r="I29" s="48">
        <v>72.3</v>
      </c>
      <c r="J29" s="48">
        <v>338</v>
      </c>
      <c r="K29" s="48">
        <v>104</v>
      </c>
      <c r="L29" s="48">
        <v>4707</v>
      </c>
      <c r="M29" s="49">
        <v>45.3</v>
      </c>
      <c r="N29">
        <v>0</v>
      </c>
      <c r="O29" t="s">
        <v>120</v>
      </c>
    </row>
    <row r="30" spans="1:15" ht="15.75">
      <c r="A30" s="12" t="s">
        <v>95</v>
      </c>
      <c r="B30" s="46" t="s">
        <v>154</v>
      </c>
      <c r="C30" s="60">
        <v>57</v>
      </c>
      <c r="D30" s="60">
        <v>196</v>
      </c>
      <c r="E30" s="60">
        <v>196</v>
      </c>
      <c r="F30" s="60">
        <v>100</v>
      </c>
      <c r="G30" s="60">
        <v>71</v>
      </c>
      <c r="H30" s="60">
        <v>91</v>
      </c>
      <c r="I30" s="60">
        <v>78</v>
      </c>
      <c r="J30" s="60">
        <v>409</v>
      </c>
      <c r="K30" s="60">
        <v>0</v>
      </c>
      <c r="L30" s="60">
        <v>0</v>
      </c>
      <c r="M30" s="61"/>
      <c r="N30">
        <v>0</v>
      </c>
      <c r="O30" t="s">
        <v>155</v>
      </c>
    </row>
    <row r="31" spans="1:15" ht="15.75">
      <c r="A31" s="12" t="s">
        <v>96</v>
      </c>
      <c r="B31" s="46" t="s">
        <v>156</v>
      </c>
      <c r="C31" s="48">
        <v>50</v>
      </c>
      <c r="D31" s="48">
        <v>165</v>
      </c>
      <c r="E31" s="48">
        <v>170</v>
      </c>
      <c r="F31" s="48">
        <v>97.1</v>
      </c>
      <c r="G31" s="48">
        <v>57</v>
      </c>
      <c r="H31" s="48">
        <v>82</v>
      </c>
      <c r="I31" s="48">
        <v>69.5</v>
      </c>
      <c r="J31" s="48">
        <v>336</v>
      </c>
      <c r="K31" s="48">
        <v>0</v>
      </c>
      <c r="L31" s="49">
        <v>0</v>
      </c>
      <c r="N31">
        <v>0</v>
      </c>
      <c r="O31" t="s">
        <v>155</v>
      </c>
    </row>
    <row r="32" spans="1:15" ht="15.75">
      <c r="A32" s="12" t="s">
        <v>100</v>
      </c>
      <c r="B32" s="46" t="s">
        <v>137</v>
      </c>
      <c r="C32" s="52">
        <v>49</v>
      </c>
      <c r="D32" s="52">
        <v>51</v>
      </c>
      <c r="E32" s="52">
        <v>52</v>
      </c>
      <c r="F32" s="52">
        <v>98.1</v>
      </c>
      <c r="G32" s="52">
        <v>20</v>
      </c>
      <c r="H32" s="52">
        <v>27</v>
      </c>
      <c r="I32" s="52">
        <v>74.099999999999994</v>
      </c>
      <c r="J32" s="52">
        <v>111</v>
      </c>
      <c r="K32" s="52">
        <v>8</v>
      </c>
      <c r="L32" s="52">
        <v>354</v>
      </c>
      <c r="M32" s="52">
        <v>44.3</v>
      </c>
      <c r="N32">
        <v>1</v>
      </c>
      <c r="O32" t="s">
        <v>138</v>
      </c>
    </row>
    <row r="33" spans="1:15" ht="15.75">
      <c r="A33" s="12" t="s">
        <v>101</v>
      </c>
      <c r="B33" s="46" t="s">
        <v>148</v>
      </c>
      <c r="C33">
        <v>37</v>
      </c>
      <c r="D33" s="48">
        <v>33</v>
      </c>
      <c r="E33" s="48">
        <v>34</v>
      </c>
      <c r="F33" s="48">
        <v>97.1</v>
      </c>
      <c r="G33" s="48">
        <v>24</v>
      </c>
      <c r="H33" s="48">
        <v>26</v>
      </c>
      <c r="I33" s="48">
        <v>92.3</v>
      </c>
      <c r="J33" s="49">
        <v>105</v>
      </c>
      <c r="K33" s="49">
        <v>148</v>
      </c>
      <c r="L33" s="49">
        <v>6238</v>
      </c>
      <c r="M33" s="49">
        <v>42.1</v>
      </c>
      <c r="N33">
        <v>1</v>
      </c>
      <c r="O33" t="s">
        <v>138</v>
      </c>
    </row>
    <row r="34" spans="1:15" ht="15.75">
      <c r="A34" s="12" t="s">
        <v>102</v>
      </c>
      <c r="B34" s="46" t="s">
        <v>157</v>
      </c>
      <c r="C34" s="48">
        <v>37</v>
      </c>
      <c r="D34" s="48">
        <v>164</v>
      </c>
      <c r="E34" s="48">
        <v>168</v>
      </c>
      <c r="F34" s="48">
        <v>97.6</v>
      </c>
      <c r="G34" s="48">
        <v>54</v>
      </c>
      <c r="H34" s="48">
        <v>66</v>
      </c>
      <c r="I34" s="48">
        <v>81.8</v>
      </c>
      <c r="J34" s="48">
        <v>326</v>
      </c>
      <c r="K34" s="48">
        <v>0</v>
      </c>
      <c r="L34" s="48">
        <v>0</v>
      </c>
      <c r="M34" s="49"/>
      <c r="N34">
        <v>1</v>
      </c>
      <c r="O34" t="s">
        <v>128</v>
      </c>
    </row>
    <row r="35" spans="1:15" ht="15.75">
      <c r="A35" s="12" t="s">
        <v>103</v>
      </c>
      <c r="B35" s="46" t="s">
        <v>127</v>
      </c>
      <c r="C35" s="48">
        <v>56</v>
      </c>
      <c r="D35" s="48">
        <v>173</v>
      </c>
      <c r="E35" s="48">
        <v>176</v>
      </c>
      <c r="F35" s="48">
        <v>98.3</v>
      </c>
      <c r="G35" s="48">
        <v>79</v>
      </c>
      <c r="H35" s="48">
        <v>110</v>
      </c>
      <c r="I35" s="48">
        <v>71.8</v>
      </c>
      <c r="J35" s="48">
        <v>410</v>
      </c>
      <c r="K35" s="48">
        <v>0</v>
      </c>
      <c r="L35" s="48">
        <v>0</v>
      </c>
      <c r="M35" s="49"/>
      <c r="N35">
        <v>1</v>
      </c>
      <c r="O35" t="s">
        <v>128</v>
      </c>
    </row>
    <row r="36" spans="1:15" ht="15.75">
      <c r="A36" s="12" t="s">
        <v>105</v>
      </c>
      <c r="B36" s="46" t="s">
        <v>158</v>
      </c>
      <c r="C36" s="48">
        <v>51</v>
      </c>
      <c r="D36" s="48">
        <v>210</v>
      </c>
      <c r="E36" s="48">
        <v>213</v>
      </c>
      <c r="F36" s="48">
        <v>98.6</v>
      </c>
      <c r="G36" s="48">
        <v>55</v>
      </c>
      <c r="H36" s="48">
        <v>71</v>
      </c>
      <c r="I36" s="48">
        <v>77.5</v>
      </c>
      <c r="J36" s="48">
        <v>375</v>
      </c>
      <c r="K36" s="48">
        <v>0</v>
      </c>
      <c r="L36" s="48">
        <v>0</v>
      </c>
      <c r="M36" s="49"/>
      <c r="N36">
        <v>1</v>
      </c>
      <c r="O36" t="s">
        <v>122</v>
      </c>
    </row>
    <row r="37" spans="1:15" ht="15.75">
      <c r="A37" s="12" t="s">
        <v>106</v>
      </c>
      <c r="B37" s="46" t="s">
        <v>159</v>
      </c>
      <c r="C37" s="48">
        <v>51</v>
      </c>
      <c r="D37" s="48">
        <v>204</v>
      </c>
      <c r="E37" s="48">
        <v>209</v>
      </c>
      <c r="F37" s="48">
        <v>97.6</v>
      </c>
      <c r="G37" s="48">
        <v>96</v>
      </c>
      <c r="H37" s="62">
        <v>116</v>
      </c>
      <c r="I37" s="48">
        <v>82.8</v>
      </c>
      <c r="J37" s="48">
        <v>492</v>
      </c>
      <c r="K37" s="48">
        <v>0</v>
      </c>
      <c r="L37" s="48">
        <v>0</v>
      </c>
      <c r="M37" s="49"/>
      <c r="N37">
        <v>1</v>
      </c>
      <c r="O37" t="s">
        <v>124</v>
      </c>
    </row>
    <row r="38" spans="1:15" ht="15.75">
      <c r="A38" s="12" t="s">
        <v>107</v>
      </c>
      <c r="B38" s="46" t="s">
        <v>130</v>
      </c>
      <c r="C38" s="48">
        <v>52</v>
      </c>
      <c r="D38" s="48">
        <v>240</v>
      </c>
      <c r="E38" s="48">
        <v>246</v>
      </c>
      <c r="F38" s="48">
        <v>97.6</v>
      </c>
      <c r="G38" s="48">
        <v>64</v>
      </c>
      <c r="H38" s="48">
        <v>83</v>
      </c>
      <c r="I38" s="48">
        <v>77.099999999999994</v>
      </c>
      <c r="J38" s="48">
        <v>432</v>
      </c>
      <c r="K38" s="48">
        <v>0</v>
      </c>
      <c r="L38" s="49">
        <v>0</v>
      </c>
      <c r="N38">
        <v>0</v>
      </c>
      <c r="O38" t="s">
        <v>120</v>
      </c>
    </row>
    <row r="39" spans="1:15" ht="25.5">
      <c r="A39" s="12" t="s">
        <v>108</v>
      </c>
      <c r="B39" s="46" t="s">
        <v>158</v>
      </c>
      <c r="C39" s="63" t="s">
        <v>160</v>
      </c>
      <c r="D39" s="48">
        <v>108</v>
      </c>
      <c r="E39" s="48">
        <v>117</v>
      </c>
      <c r="F39" s="48">
        <v>92.3</v>
      </c>
      <c r="G39" s="48">
        <v>50</v>
      </c>
      <c r="H39" s="48">
        <v>74</v>
      </c>
      <c r="I39" s="48">
        <v>67.599999999999994</v>
      </c>
      <c r="J39" s="48">
        <v>258</v>
      </c>
      <c r="K39" s="48">
        <v>68</v>
      </c>
      <c r="L39" s="48">
        <v>3204</v>
      </c>
      <c r="M39" s="48">
        <v>47.1</v>
      </c>
      <c r="N39">
        <v>1</v>
      </c>
      <c r="O39" t="s">
        <v>122</v>
      </c>
    </row>
    <row r="40" spans="1:15" ht="15.75">
      <c r="A40" s="12" t="s">
        <v>109</v>
      </c>
      <c r="B40" s="46" t="s">
        <v>141</v>
      </c>
      <c r="C40" s="52">
        <v>57</v>
      </c>
      <c r="D40" s="52">
        <v>156</v>
      </c>
      <c r="E40" s="52">
        <v>158</v>
      </c>
      <c r="F40" s="52">
        <v>98.7</v>
      </c>
      <c r="G40" s="52">
        <v>43</v>
      </c>
      <c r="H40" s="52">
        <v>63</v>
      </c>
      <c r="I40" s="52">
        <v>68.3</v>
      </c>
      <c r="J40" s="52">
        <v>285</v>
      </c>
      <c r="K40" s="52">
        <v>1</v>
      </c>
      <c r="L40" s="52">
        <v>36</v>
      </c>
      <c r="M40" s="52">
        <v>36</v>
      </c>
      <c r="N40">
        <v>0</v>
      </c>
      <c r="O40" t="s">
        <v>142</v>
      </c>
    </row>
    <row r="41" spans="1:15">
      <c r="A4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2025-05-01T04:09:38Z</dcterms:created>
  <dcterms:modified xsi:type="dcterms:W3CDTF">2025-05-13T03:07:35Z</dcterms:modified>
  <cp:category/>
  <cp:contentStatus/>
</cp:coreProperties>
</file>