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79635F3A-E459-4E8C-B89B-AB26782E1207}" xr6:coauthVersionLast="46" xr6:coauthVersionMax="46" xr10:uidLastSave="{00000000-0000-0000-0000-000000000000}"/>
  <bookViews>
    <workbookView xWindow="28680" yWindow="1830" windowWidth="20730" windowHeight="1176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1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8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I8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</calcChain>
</file>

<file path=xl/sharedStrings.xml><?xml version="1.0" encoding="utf-8"?>
<sst xmlns="http://schemas.openxmlformats.org/spreadsheetml/2006/main" count="176" uniqueCount="91">
  <si>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</si>
  <si>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</si>
  <si>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</si>
  <si>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</si>
  <si>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</si>
  <si>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</si>
  <si>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</si>
  <si>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</si>
  <si>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</si>
  <si>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</si>
  <si>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</si>
  <si>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</si>
  <si>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</si>
  <si>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</si>
  <si>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</si>
  <si>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</si>
  <si>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</si>
  <si>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</si>
  <si>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</si>
  <si>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</si>
  <si>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</si>
  <si>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</si>
  <si>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</si>
  <si>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</si>
  <si>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</si>
  <si>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</si>
  <si>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</si>
  <si>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</si>
  <si>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</si>
  <si>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</si>
  <si>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</si>
  <si>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</si>
  <si>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</si>
  <si>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</si>
  <si>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</si>
  <si>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</si>
  <si>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</si>
  <si>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</si>
  <si>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</si>
  <si>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</si>
  <si>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</si>
  <si>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</si>
  <si>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</si>
  <si>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</si>
  <si>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</si>
  <si>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</si>
  <si>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</si>
  <si>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</si>
  <si>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</si>
  <si>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</si>
  <si>
    <t>Implementación de la funcionalidad de listar los Servicios (EMP)</t>
  </si>
  <si>
    <t xml:space="preserve"> ESTADO DE LA TAREA</t>
  </si>
  <si>
    <t>Implementación de la funcionalidad de listar las plagas existentes (ADMIN)</t>
  </si>
  <si>
    <t>Implementación de la funcionalidad de introducir una nueva plaga (ADMIN)</t>
  </si>
  <si>
    <t>Implementación de la funcionalidad de eliminar una plaga existente (ADMIN)</t>
  </si>
  <si>
    <t>Implementación de la funcionalidad de listar los tratamientos existentes (ADMIN)</t>
  </si>
  <si>
    <t>Implementación de la funcionalidad de introducir un nuevo tratamiento (ADMIN)</t>
  </si>
  <si>
    <t>Implementación de la funcionalidad de mostrar los detalles de un tratamiento (ADMIN)</t>
  </si>
  <si>
    <t>Implementación de la funcionalidad de modificar los tratamientos existentes (ADMIN)</t>
  </si>
  <si>
    <t>Implementación de la funcionalidad de eliminar un tratamiento existente (ADMIN)</t>
  </si>
  <si>
    <t>Implementación de la entidad Factura</t>
  </si>
  <si>
    <t>Implementación de la funcionalidad  de crear una factura cuando el servicio ha sido realizado</t>
  </si>
  <si>
    <t>Implementación de la funcionalidad de mostrar los detalles de una factura (CLI)</t>
  </si>
  <si>
    <t>Implementación de la funcionalidad de listar las facturas (ADMIN)</t>
  </si>
  <si>
    <t>Implementación de la funcionalidad de mostrar los detalles de una factura (ADMIN)</t>
  </si>
  <si>
    <t>Implementación de la funcionalidad de listar los vehículos existentes (ADMIN)</t>
  </si>
  <si>
    <t>Implementación de la funcionalidad de introducir un nuevo vehículo (ADMIN)</t>
  </si>
  <si>
    <t>Implementación de la funcionalidad de mostrar los detalles de un vehículo (ADMIN)</t>
  </si>
  <si>
    <t>Implementación de la funcionalidad de modificar un vehículo (ADMIN)</t>
  </si>
  <si>
    <t>Implementación de la funcionalidad de dar de baja a un vehículo (ADMIN)</t>
  </si>
  <si>
    <t>Implementación de asignar un vehículo a un trabajador (ADMIN)</t>
  </si>
  <si>
    <t>SPRINT 3</t>
  </si>
  <si>
    <t>Revisión del sprint 3</t>
  </si>
  <si>
    <t>Revisión del sprint 2</t>
  </si>
  <si>
    <t xml:space="preserve"> 26/03/2021</t>
  </si>
  <si>
    <t>Implementación de la funcionalidad de listar trabajadores (ADMIN)</t>
  </si>
  <si>
    <t>Implementación de la funcionalidad de introducir trabajadores (ADMIN)</t>
  </si>
  <si>
    <t>Implementación de mostrar los detalles de un trabajador (ADMIN)</t>
  </si>
  <si>
    <t>Implementación de la funcionalidad de editar los detalles de un trabajador (ADMIN)</t>
  </si>
  <si>
    <t>LE HACE FALTA BORRAR CACHE PARA QUE FUNCIONE BIEN</t>
  </si>
  <si>
    <t>Implementación de dar de baja a un trabajador (ADMIN)</t>
  </si>
  <si>
    <t>Implementación de la funcionalidad de listar un cliente (ADMIN)</t>
  </si>
  <si>
    <t>Implementación de mostrar los detalles de un cliente (ADMIN)</t>
  </si>
  <si>
    <t xml:space="preserve">Implementación de la funcionalidad de listar una empresa (ADMIN) </t>
  </si>
  <si>
    <t>Implementación de mostrar los detalles de una empresa (ADMIN)</t>
  </si>
  <si>
    <t>Implementación de mostrar los detalles de un administrador (ADMIN)</t>
  </si>
  <si>
    <t xml:space="preserve">Implementación de la funcionalidad de editar los detalles de un administrador(ADMIN) </t>
  </si>
  <si>
    <t xml:space="preserve">Implementación de la funcionalidad de insertar un nuevo administrador (ADMIN) </t>
  </si>
  <si>
    <t>AImplementación de la funcionalidad de listar administradores (ADMIN)</t>
  </si>
  <si>
    <t>Implementación de la funcionalidad de eliminar un administrador (ADMIN)</t>
  </si>
  <si>
    <t>Introduzción de datos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</si>
</sst>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wrapText="1"/>
    </xf>
    <xf numFmtId="0" fontId="7" fillId="4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FCBF49"/>
      <color rgb="FFF77F00"/>
      <color rgb="FF003049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AUX!$C$11:$C$38</c:f>
              <c:numCache>
                <c:formatCode>0.00</c:formatCode>
                <c:ptCount val="28"/>
                <c:pt idx="0">
                  <c:v>39</c:v>
                </c:pt>
                <c:pt idx="1">
                  <c:v>37.555555555555557</c:v>
                </c:pt>
                <c:pt idx="2">
                  <c:v>36.111111111111114</c:v>
                </c:pt>
                <c:pt idx="3">
                  <c:v>34.666666666666671</c:v>
                </c:pt>
                <c:pt idx="4">
                  <c:v>33.222222222222229</c:v>
                </c:pt>
                <c:pt idx="5">
                  <c:v>31.777777777777786</c:v>
                </c:pt>
                <c:pt idx="6">
                  <c:v>30.333333333333343</c:v>
                </c:pt>
                <c:pt idx="7">
                  <c:v>28.8888888888889</c:v>
                </c:pt>
                <c:pt idx="8">
                  <c:v>27.444444444444457</c:v>
                </c:pt>
                <c:pt idx="9">
                  <c:v>26.000000000000014</c:v>
                </c:pt>
                <c:pt idx="10">
                  <c:v>24.555555555555571</c:v>
                </c:pt>
                <c:pt idx="11">
                  <c:v>23.111111111111128</c:v>
                </c:pt>
                <c:pt idx="12">
                  <c:v>21.666666666666686</c:v>
                </c:pt>
                <c:pt idx="13">
                  <c:v>20.222222222222243</c:v>
                </c:pt>
                <c:pt idx="14">
                  <c:v>18.7777777777778</c:v>
                </c:pt>
                <c:pt idx="15">
                  <c:v>17.333333333333357</c:v>
                </c:pt>
                <c:pt idx="16">
                  <c:v>15.888888888888912</c:v>
                </c:pt>
                <c:pt idx="17">
                  <c:v>14.444444444444468</c:v>
                </c:pt>
                <c:pt idx="18">
                  <c:v>13.000000000000023</c:v>
                </c:pt>
                <c:pt idx="19">
                  <c:v>11.555555555555578</c:v>
                </c:pt>
                <c:pt idx="20">
                  <c:v>10.111111111111134</c:v>
                </c:pt>
                <c:pt idx="21">
                  <c:v>8.6666666666666892</c:v>
                </c:pt>
                <c:pt idx="22">
                  <c:v>7.2222222222222445</c:v>
                </c:pt>
                <c:pt idx="23">
                  <c:v>5.7777777777777999</c:v>
                </c:pt>
                <c:pt idx="24">
                  <c:v>4.3333333333333552</c:v>
                </c:pt>
                <c:pt idx="25">
                  <c:v>2.8888888888889106</c:v>
                </c:pt>
                <c:pt idx="26">
                  <c:v>1.4444444444444662</c:v>
                </c:pt>
                <c:pt idx="27">
                  <c:v>2.1760371282653068E-14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18-4E28-86EA-2D9002B24BBC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AUX!$E$11:$E$38</c:f>
              <c:numCache>
                <c:formatCode>0.00</c:formatCode>
                <c:ptCount val="2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26.5</c:v>
                </c:pt>
                <c:pt idx="8">
                  <c:v>24.5</c:v>
                </c:pt>
                <c:pt idx="9">
                  <c:v>23.5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14.5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18-4E28-86EA-2D9002B2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AUX!$I$11:$I$41</c:f>
              <c:numCache>
                <c:formatCode>0.00</c:formatCode>
                <c:ptCount val="31"/>
                <c:pt idx="0">
                  <c:v>43.5</c:v>
                </c:pt>
                <c:pt idx="1">
                  <c:v>42.05</c:v>
                </c:pt>
                <c:pt idx="2">
                  <c:v>40.599999999999994</c:v>
                </c:pt>
                <c:pt idx="3">
                  <c:v>39.149999999999991</c:v>
                </c:pt>
                <c:pt idx="4">
                  <c:v>37.699999999999989</c:v>
                </c:pt>
                <c:pt idx="5">
                  <c:v>36.249999999999986</c:v>
                </c:pt>
                <c:pt idx="6">
                  <c:v>34.799999999999983</c:v>
                </c:pt>
                <c:pt idx="7">
                  <c:v>33.34999999999998</c:v>
                </c:pt>
                <c:pt idx="8">
                  <c:v>31.899999999999981</c:v>
                </c:pt>
                <c:pt idx="9">
                  <c:v>30.449999999999982</c:v>
                </c:pt>
                <c:pt idx="10">
                  <c:v>28.999999999999982</c:v>
                </c:pt>
                <c:pt idx="11">
                  <c:v>27.549999999999983</c:v>
                </c:pt>
                <c:pt idx="12">
                  <c:v>26.099999999999984</c:v>
                </c:pt>
                <c:pt idx="13">
                  <c:v>24.649999999999984</c:v>
                </c:pt>
                <c:pt idx="14">
                  <c:v>23.199999999999985</c:v>
                </c:pt>
                <c:pt idx="15">
                  <c:v>21.749999999999986</c:v>
                </c:pt>
                <c:pt idx="16">
                  <c:v>20.299999999999986</c:v>
                </c:pt>
                <c:pt idx="17">
                  <c:v>18.849999999999987</c:v>
                </c:pt>
                <c:pt idx="18">
                  <c:v>17.399999999999988</c:v>
                </c:pt>
                <c:pt idx="19">
                  <c:v>15.949999999999989</c:v>
                </c:pt>
                <c:pt idx="20">
                  <c:v>14.499999999999989</c:v>
                </c:pt>
                <c:pt idx="21">
                  <c:v>13.04999999999999</c:v>
                </c:pt>
                <c:pt idx="22">
                  <c:v>11.599999999999991</c:v>
                </c:pt>
                <c:pt idx="23">
                  <c:v>10.149999999999991</c:v>
                </c:pt>
                <c:pt idx="24">
                  <c:v>8.6999999999999922</c:v>
                </c:pt>
                <c:pt idx="25">
                  <c:v>7.249999999999992</c:v>
                </c:pt>
                <c:pt idx="26">
                  <c:v>5.7999999999999918</c:v>
                </c:pt>
                <c:pt idx="27">
                  <c:v>4.3499999999999917</c:v>
                </c:pt>
                <c:pt idx="28">
                  <c:v>2.8999999999999915</c:v>
                </c:pt>
                <c:pt idx="29">
                  <c:v>1.4499999999999915</c:v>
                </c:pt>
                <c:pt idx="30">
                  <c:v>-8.4376949871511897E-15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5AC-BD8B-277ED18F5787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AUX!$K$11:$K$41</c:f>
              <c:numCache>
                <c:formatCode>0.00</c:formatCode>
                <c:ptCount val="31"/>
                <c:pt idx="0">
                  <c:v>41.5</c:v>
                </c:pt>
                <c:pt idx="1">
                  <c:v>38.5</c:v>
                </c:pt>
                <c:pt idx="2">
                  <c:v>35.5</c:v>
                </c:pt>
                <c:pt idx="3">
                  <c:v>34.5</c:v>
                </c:pt>
                <c:pt idx="4">
                  <c:v>34.5</c:v>
                </c:pt>
                <c:pt idx="5">
                  <c:v>34.5</c:v>
                </c:pt>
                <c:pt idx="6">
                  <c:v>33.5</c:v>
                </c:pt>
                <c:pt idx="7">
                  <c:v>32.5</c:v>
                </c:pt>
                <c:pt idx="8">
                  <c:v>27.5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23.5</c:v>
                </c:pt>
                <c:pt idx="15">
                  <c:v>19.5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17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5AC-BD8B-277ED18F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</xdr:colOff>
      <xdr:row>2</xdr:row>
      <xdr:rowOff>906</xdr:rowOff>
    </xdr:from>
    <xdr:to>
      <xdr:col>15</xdr:col>
      <xdr:colOff>578757</xdr:colOff>
      <xdr:row>8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20492</xdr:colOff>
      <xdr:row>39</xdr:row>
      <xdr:rowOff>50511</xdr:rowOff>
    </xdr:from>
    <xdr:to>
      <xdr:col>15</xdr:col>
      <xdr:colOff>595621</xdr:colOff>
      <xdr:row>44</xdr:row>
      <xdr:rowOff>436955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1B294B-74E9-4682-AEF6-B9D3F805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H242"/>
  <sheetViews>
    <sheetView tabSelected="1" topLeftCell="B1" zoomScaleNormal="100" workbookViewId="0">
      <selection activeCell="B40" sqref="B40:F76"/>
    </sheetView>
  </sheetViews>
  <sheetFormatPr defaultColWidth="10.90625" defaultRowHeight="14.5" outlineLevelRow="1" x14ac:dyDescent="0.35"/>
  <cols>
    <col min="1" max="1" width="25.90625" customWidth="1"/>
    <col min="2" max="2" width="11" bestFit="1" customWidth="1"/>
    <col min="3" max="3" width="13.1796875" customWidth="1"/>
    <col min="4" max="4" width="13.36328125" customWidth="1"/>
    <col min="5" max="5" width="12.81640625" customWidth="1"/>
    <col min="6" max="6" width="12.54296875" customWidth="1"/>
  </cols>
  <sheetData>
    <row r="1" spans="1:7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15.5" x14ac:dyDescent="0.35">
      <c r="A2" s="19" t="s">
        <v>46</v>
      </c>
      <c r="B2" s="20"/>
      <c r="C2" s="20"/>
      <c r="D2" s="20"/>
      <c r="E2" s="20"/>
      <c r="F2" s="21"/>
      <c r="G2" s="1"/>
    </row>
    <row r="3" spans="1:7" ht="31" hidden="1" outlineLevel="1" x14ac:dyDescent="0.35">
      <c r="A3" s="3" t="s">
        <v>40</v>
      </c>
      <c r="B3" s="12">
        <v>2</v>
      </c>
      <c r="C3" s="5">
        <v>44228</v>
      </c>
      <c r="D3" s="5">
        <v>44228</v>
      </c>
      <c r="E3" s="5">
        <v>44228</v>
      </c>
      <c r="F3" s="4" t="s">
        <v>7</v>
      </c>
      <c r="G3" s="1"/>
    </row>
    <row r="4" spans="1:7" ht="31" hidden="1" outlineLevel="1" x14ac:dyDescent="0.35">
      <c r="A4" s="3" t="s">
        <v>10</v>
      </c>
      <c r="B4" s="12">
        <v>0.5</v>
      </c>
      <c r="C4" s="5">
        <v>44229</v>
      </c>
      <c r="D4" s="5">
        <v>44229</v>
      </c>
      <c r="E4" s="5">
        <v>44229</v>
      </c>
      <c r="F4" s="4" t="s">
        <v>7</v>
      </c>
      <c r="G4" s="1"/>
    </row>
    <row r="5" spans="1:7" ht="31" hidden="1" outlineLevel="1" x14ac:dyDescent="0.35">
      <c r="A5" s="3" t="s">
        <v>9</v>
      </c>
      <c r="B5" s="12">
        <v>0.5</v>
      </c>
      <c r="C5" s="5">
        <v>44229</v>
      </c>
      <c r="D5" s="5">
        <v>44229</v>
      </c>
      <c r="E5" s="5">
        <v>44229</v>
      </c>
      <c r="F5" s="4" t="s">
        <v>7</v>
      </c>
      <c r="G5" s="1"/>
    </row>
    <row r="6" spans="1:7" ht="31" hidden="1" outlineLevel="1" x14ac:dyDescent="0.35">
      <c r="A6" s="3" t="s">
        <v>12</v>
      </c>
      <c r="B6" s="12">
        <v>0.5</v>
      </c>
      <c r="C6" s="5">
        <v>44229</v>
      </c>
      <c r="D6" s="5">
        <v>44229</v>
      </c>
      <c r="E6" s="5">
        <v>44229</v>
      </c>
      <c r="F6" s="4" t="s">
        <v>7</v>
      </c>
      <c r="G6" s="1"/>
    </row>
    <row r="7" spans="1:7" ht="31" hidden="1" outlineLevel="1" x14ac:dyDescent="0.35">
      <c r="A7" s="3" t="s">
        <v>11</v>
      </c>
      <c r="B7" s="12">
        <v>0.5</v>
      </c>
      <c r="C7" s="5">
        <v>44229</v>
      </c>
      <c r="D7" s="5">
        <v>44229</v>
      </c>
      <c r="E7" s="5">
        <v>44229</v>
      </c>
      <c r="F7" s="4" t="s">
        <v>7</v>
      </c>
      <c r="G7" s="1"/>
    </row>
    <row r="8" spans="1:7" ht="46.5" hidden="1" outlineLevel="1" x14ac:dyDescent="0.35">
      <c r="A8" s="3" t="s">
        <v>37</v>
      </c>
      <c r="B8" s="12">
        <v>1</v>
      </c>
      <c r="C8" s="5">
        <v>44230</v>
      </c>
      <c r="D8" s="5">
        <v>44230</v>
      </c>
      <c r="E8" s="5">
        <v>44230</v>
      </c>
      <c r="F8" s="4" t="s">
        <v>7</v>
      </c>
      <c r="G8" s="1"/>
    </row>
    <row r="9" spans="1:7" ht="46.5" hidden="1" outlineLevel="1" x14ac:dyDescent="0.35">
      <c r="A9" s="3" t="s">
        <v>36</v>
      </c>
      <c r="B9" s="12">
        <v>1</v>
      </c>
      <c r="C9" s="5">
        <v>44230</v>
      </c>
      <c r="D9" s="5">
        <v>44230</v>
      </c>
      <c r="E9" s="5">
        <v>44230</v>
      </c>
      <c r="F9" s="4" t="s">
        <v>7</v>
      </c>
      <c r="G9" s="1"/>
    </row>
    <row r="10" spans="1:7" ht="31" hidden="1" outlineLevel="1" x14ac:dyDescent="0.35">
      <c r="A10" s="3" t="s">
        <v>13</v>
      </c>
      <c r="B10" s="12">
        <v>1.5</v>
      </c>
      <c r="C10" s="5">
        <v>44231</v>
      </c>
      <c r="D10" s="5">
        <v>44231</v>
      </c>
      <c r="E10" s="5">
        <v>44231</v>
      </c>
      <c r="F10" s="4" t="s">
        <v>7</v>
      </c>
      <c r="G10" s="1"/>
    </row>
    <row r="11" spans="1:7" ht="46.5" hidden="1" outlineLevel="1" x14ac:dyDescent="0.35">
      <c r="A11" s="3" t="s">
        <v>16</v>
      </c>
      <c r="B11" s="12">
        <v>1</v>
      </c>
      <c r="C11" s="5">
        <v>44231</v>
      </c>
      <c r="D11" s="5">
        <v>44232</v>
      </c>
      <c r="E11" s="5">
        <v>44232</v>
      </c>
      <c r="F11" s="4" t="s">
        <v>7</v>
      </c>
      <c r="G11" s="1"/>
    </row>
    <row r="12" spans="1:7" ht="62" hidden="1" outlineLevel="1" x14ac:dyDescent="0.35">
      <c r="A12" s="3" t="s">
        <v>15</v>
      </c>
      <c r="B12" s="12">
        <v>1</v>
      </c>
      <c r="C12" s="5">
        <v>44232</v>
      </c>
      <c r="D12" s="5">
        <v>44232</v>
      </c>
      <c r="E12" s="5">
        <v>44235</v>
      </c>
      <c r="F12" s="4" t="s">
        <v>7</v>
      </c>
      <c r="G12" s="1"/>
    </row>
    <row r="13" spans="1:7" ht="62" hidden="1" outlineLevel="1" x14ac:dyDescent="0.35">
      <c r="A13" s="3" t="s">
        <v>17</v>
      </c>
      <c r="B13" s="12">
        <v>1</v>
      </c>
      <c r="C13" s="5">
        <v>44232</v>
      </c>
      <c r="D13" s="5">
        <v>44232</v>
      </c>
      <c r="E13" s="5">
        <v>44235</v>
      </c>
      <c r="F13" s="4" t="s">
        <v>7</v>
      </c>
      <c r="G13" s="1"/>
    </row>
    <row r="14" spans="1:7" ht="46.5" hidden="1" outlineLevel="1" x14ac:dyDescent="0.35">
      <c r="A14" s="3" t="s">
        <v>14</v>
      </c>
      <c r="B14" s="12">
        <v>1</v>
      </c>
      <c r="C14" s="5">
        <v>44235</v>
      </c>
      <c r="D14" s="5">
        <v>44235</v>
      </c>
      <c r="E14" s="5">
        <v>44236</v>
      </c>
      <c r="F14" s="4" t="s">
        <v>7</v>
      </c>
      <c r="G14" s="1"/>
    </row>
    <row r="15" spans="1:7" ht="31" hidden="1" outlineLevel="1" x14ac:dyDescent="0.35">
      <c r="A15" s="3" t="s">
        <v>38</v>
      </c>
      <c r="B15" s="12">
        <v>1</v>
      </c>
      <c r="C15" s="5">
        <v>44235</v>
      </c>
      <c r="D15" s="5">
        <v>44235</v>
      </c>
      <c r="E15" s="5">
        <v>44236</v>
      </c>
      <c r="F15" s="4" t="s">
        <v>7</v>
      </c>
      <c r="G15" s="1"/>
    </row>
    <row r="16" spans="1:7" ht="31" hidden="1" outlineLevel="1" x14ac:dyDescent="0.35">
      <c r="A16" s="3" t="s">
        <v>39</v>
      </c>
      <c r="B16" s="12">
        <v>1</v>
      </c>
      <c r="C16" s="5">
        <v>44236</v>
      </c>
      <c r="D16" s="5">
        <v>44236</v>
      </c>
      <c r="E16" s="5">
        <v>44237</v>
      </c>
      <c r="F16" s="4" t="s">
        <v>7</v>
      </c>
      <c r="G16" s="1"/>
    </row>
    <row r="17" spans="1:7" ht="46.5" hidden="1" outlineLevel="1" x14ac:dyDescent="0.35">
      <c r="A17" s="3" t="s">
        <v>27</v>
      </c>
      <c r="B17" s="12">
        <v>1</v>
      </c>
      <c r="C17" s="5">
        <v>44236</v>
      </c>
      <c r="D17" s="5">
        <v>44236</v>
      </c>
      <c r="E17" s="5">
        <v>44237</v>
      </c>
      <c r="F17" s="4" t="s">
        <v>7</v>
      </c>
      <c r="G17" s="1"/>
    </row>
    <row r="18" spans="1:7" ht="62" hidden="1" outlineLevel="1" x14ac:dyDescent="0.35">
      <c r="A18" s="3" t="s">
        <v>28</v>
      </c>
      <c r="B18" s="12">
        <v>1</v>
      </c>
      <c r="C18" s="5">
        <v>44237</v>
      </c>
      <c r="D18" s="5">
        <v>44237</v>
      </c>
      <c r="E18" s="5">
        <v>44238</v>
      </c>
      <c r="F18" s="4" t="s">
        <v>7</v>
      </c>
      <c r="G18" s="1"/>
    </row>
    <row r="19" spans="1:7" ht="31" hidden="1" outlineLevel="1" x14ac:dyDescent="0.35">
      <c r="A19" s="3" t="s">
        <v>25</v>
      </c>
      <c r="B19" s="12">
        <v>1.5</v>
      </c>
      <c r="C19" s="5">
        <v>44237</v>
      </c>
      <c r="D19" s="5">
        <v>44238</v>
      </c>
      <c r="E19" s="5">
        <v>44238</v>
      </c>
      <c r="F19" s="4" t="s">
        <v>7</v>
      </c>
      <c r="G19" s="1"/>
    </row>
    <row r="20" spans="1:7" ht="62" hidden="1" outlineLevel="1" x14ac:dyDescent="0.35">
      <c r="A20" s="3" t="s">
        <v>19</v>
      </c>
      <c r="B20" s="12">
        <v>1</v>
      </c>
      <c r="C20" s="5">
        <v>44238</v>
      </c>
      <c r="D20" s="5">
        <v>44238</v>
      </c>
      <c r="E20" s="5">
        <v>44239</v>
      </c>
      <c r="F20" s="4" t="s">
        <v>7</v>
      </c>
      <c r="G20" s="1"/>
    </row>
    <row r="21" spans="1:7" ht="62" hidden="1" outlineLevel="1" x14ac:dyDescent="0.35">
      <c r="A21" s="3" t="s">
        <v>20</v>
      </c>
      <c r="B21" s="12">
        <v>1</v>
      </c>
      <c r="C21" s="5">
        <v>44238</v>
      </c>
      <c r="D21" s="5">
        <v>44238</v>
      </c>
      <c r="E21" s="5">
        <v>44239</v>
      </c>
      <c r="F21" s="4" t="s">
        <v>7</v>
      </c>
      <c r="G21" s="1"/>
    </row>
    <row r="22" spans="1:7" ht="62" hidden="1" outlineLevel="1" x14ac:dyDescent="0.35">
      <c r="A22" s="3" t="s">
        <v>21</v>
      </c>
      <c r="B22" s="12">
        <v>1</v>
      </c>
      <c r="C22" s="5">
        <v>44239</v>
      </c>
      <c r="D22" s="5">
        <v>44242</v>
      </c>
      <c r="E22" s="5">
        <v>44240</v>
      </c>
      <c r="F22" s="4" t="s">
        <v>7</v>
      </c>
      <c r="G22" s="1"/>
    </row>
    <row r="23" spans="1:7" ht="62" hidden="1" outlineLevel="1" x14ac:dyDescent="0.35">
      <c r="A23" s="3" t="s">
        <v>18</v>
      </c>
      <c r="B23" s="12">
        <v>1</v>
      </c>
      <c r="C23" s="5">
        <v>44239</v>
      </c>
      <c r="D23" s="5">
        <v>44242</v>
      </c>
      <c r="E23" s="5">
        <v>44240</v>
      </c>
      <c r="F23" s="4" t="s">
        <v>7</v>
      </c>
      <c r="G23" s="1"/>
    </row>
    <row r="24" spans="1:7" ht="46.5" hidden="1" outlineLevel="1" x14ac:dyDescent="0.35">
      <c r="A24" s="3" t="s">
        <v>50</v>
      </c>
      <c r="B24" s="12">
        <v>1</v>
      </c>
      <c r="C24" s="5">
        <v>44240</v>
      </c>
      <c r="D24" s="5">
        <v>44242</v>
      </c>
      <c r="E24" s="5">
        <v>44242</v>
      </c>
      <c r="F24" s="4" t="s">
        <v>7</v>
      </c>
      <c r="G24" s="1"/>
    </row>
    <row r="25" spans="1:7" ht="62" hidden="1" outlineLevel="1" x14ac:dyDescent="0.35">
      <c r="A25" s="3" t="s">
        <v>29</v>
      </c>
      <c r="B25" s="12">
        <v>1</v>
      </c>
      <c r="C25" s="5">
        <v>44240</v>
      </c>
      <c r="D25" s="5">
        <v>44242</v>
      </c>
      <c r="E25" s="5">
        <v>44242</v>
      </c>
      <c r="F25" s="4" t="s">
        <v>7</v>
      </c>
      <c r="G25" s="1"/>
    </row>
    <row r="26" spans="1:7" ht="31" hidden="1" outlineLevel="1" x14ac:dyDescent="0.35">
      <c r="A26" s="3" t="s">
        <v>49</v>
      </c>
      <c r="B26" s="12">
        <v>1.5</v>
      </c>
      <c r="C26" s="5">
        <v>44243</v>
      </c>
      <c r="D26" s="5">
        <v>44243</v>
      </c>
      <c r="E26" s="5">
        <v>44244</v>
      </c>
      <c r="F26" s="4" t="s">
        <v>5</v>
      </c>
      <c r="G26" s="1"/>
    </row>
    <row r="27" spans="1:7" ht="46.5" hidden="1" outlineLevel="1" x14ac:dyDescent="0.35">
      <c r="A27" s="3" t="s">
        <v>35</v>
      </c>
      <c r="B27" s="12">
        <v>1</v>
      </c>
      <c r="C27" s="5">
        <v>44243</v>
      </c>
      <c r="D27" s="5">
        <v>44244</v>
      </c>
      <c r="E27" s="5">
        <v>44244</v>
      </c>
      <c r="F27" s="4" t="s">
        <v>7</v>
      </c>
      <c r="G27" s="1"/>
    </row>
    <row r="28" spans="1:7" ht="62" hidden="1" outlineLevel="1" x14ac:dyDescent="0.35">
      <c r="A28" s="3" t="s">
        <v>34</v>
      </c>
      <c r="B28" s="12">
        <v>1</v>
      </c>
      <c r="C28" s="5">
        <v>44244</v>
      </c>
      <c r="D28" s="5">
        <v>44244</v>
      </c>
      <c r="E28" s="5">
        <v>44245</v>
      </c>
      <c r="F28" s="4" t="s">
        <v>7</v>
      </c>
      <c r="G28" s="1"/>
    </row>
    <row r="29" spans="1:7" ht="62" hidden="1" outlineLevel="1" x14ac:dyDescent="0.35">
      <c r="A29" s="3" t="s">
        <v>33</v>
      </c>
      <c r="B29" s="12">
        <v>1</v>
      </c>
      <c r="C29" s="5">
        <v>44244</v>
      </c>
      <c r="D29" s="5">
        <v>44244</v>
      </c>
      <c r="E29" s="5">
        <v>44245</v>
      </c>
      <c r="F29" s="4" t="s">
        <v>7</v>
      </c>
      <c r="G29" s="1"/>
    </row>
    <row r="30" spans="1:7" ht="31" hidden="1" outlineLevel="1" x14ac:dyDescent="0.35">
      <c r="A30" s="3" t="s">
        <v>26</v>
      </c>
      <c r="B30" s="12">
        <v>1.5</v>
      </c>
      <c r="C30" s="5">
        <v>44245</v>
      </c>
      <c r="D30" s="5">
        <v>44249</v>
      </c>
      <c r="E30" s="5">
        <v>44246</v>
      </c>
      <c r="F30" s="4" t="s">
        <v>7</v>
      </c>
      <c r="G30" s="1"/>
    </row>
    <row r="31" spans="1:7" ht="62" hidden="1" outlineLevel="1" x14ac:dyDescent="0.35">
      <c r="A31" s="3" t="s">
        <v>22</v>
      </c>
      <c r="B31" s="12">
        <v>1</v>
      </c>
      <c r="C31" s="5">
        <v>44245</v>
      </c>
      <c r="D31" s="5">
        <v>44249</v>
      </c>
      <c r="E31" s="5">
        <v>44246</v>
      </c>
      <c r="F31" s="4" t="s">
        <v>7</v>
      </c>
      <c r="G31" s="1"/>
    </row>
    <row r="32" spans="1:7" ht="62" hidden="1" outlineLevel="1" x14ac:dyDescent="0.35">
      <c r="A32" s="3" t="s">
        <v>23</v>
      </c>
      <c r="B32" s="12">
        <v>1</v>
      </c>
      <c r="C32" s="5">
        <v>44246</v>
      </c>
      <c r="D32" s="5">
        <v>44249</v>
      </c>
      <c r="E32" s="5">
        <v>44249</v>
      </c>
      <c r="F32" s="4" t="s">
        <v>7</v>
      </c>
      <c r="G32" s="1"/>
    </row>
    <row r="33" spans="1:7" ht="62" hidden="1" outlineLevel="1" x14ac:dyDescent="0.35">
      <c r="A33" s="3" t="s">
        <v>24</v>
      </c>
      <c r="B33" s="12">
        <v>1</v>
      </c>
      <c r="C33" s="5">
        <v>44246</v>
      </c>
      <c r="D33" s="5">
        <v>44249</v>
      </c>
      <c r="E33" s="5">
        <v>44249</v>
      </c>
      <c r="F33" s="4" t="s">
        <v>7</v>
      </c>
      <c r="G33" s="1"/>
    </row>
    <row r="34" spans="1:7" ht="46.5" hidden="1" outlineLevel="1" x14ac:dyDescent="0.35">
      <c r="A34" s="3" t="s">
        <v>32</v>
      </c>
      <c r="B34" s="12">
        <v>1</v>
      </c>
      <c r="C34" s="5">
        <v>44249</v>
      </c>
      <c r="D34" s="5">
        <v>44250</v>
      </c>
      <c r="E34" s="5">
        <v>44250</v>
      </c>
      <c r="F34" s="4" t="s">
        <v>7</v>
      </c>
      <c r="G34" s="1"/>
    </row>
    <row r="35" spans="1:7" ht="62" hidden="1" outlineLevel="1" x14ac:dyDescent="0.35">
      <c r="A35" s="3" t="s">
        <v>31</v>
      </c>
      <c r="B35" s="12">
        <v>1</v>
      </c>
      <c r="C35" s="5">
        <v>44249</v>
      </c>
      <c r="D35" s="5">
        <v>44250</v>
      </c>
      <c r="E35" s="5">
        <v>44250</v>
      </c>
      <c r="F35" s="4" t="s">
        <v>7</v>
      </c>
      <c r="G35" s="1"/>
    </row>
    <row r="36" spans="1:7" ht="62" hidden="1" outlineLevel="1" x14ac:dyDescent="0.35">
      <c r="A36" s="3" t="s">
        <v>30</v>
      </c>
      <c r="B36" s="12">
        <v>1</v>
      </c>
      <c r="C36" s="5">
        <v>44250</v>
      </c>
      <c r="D36" s="5">
        <v>44251</v>
      </c>
      <c r="E36" s="5">
        <v>44251</v>
      </c>
      <c r="F36" s="4" t="s">
        <v>7</v>
      </c>
      <c r="G36" s="1"/>
    </row>
    <row r="37" spans="1:7" ht="15.5" hidden="1" outlineLevel="1" x14ac:dyDescent="0.35">
      <c r="A37" s="3" t="s">
        <v>41</v>
      </c>
      <c r="B37" s="12">
        <v>2</v>
      </c>
      <c r="C37" s="5">
        <v>44251</v>
      </c>
      <c r="D37" s="5">
        <v>44253</v>
      </c>
      <c r="E37" s="5">
        <v>44252</v>
      </c>
      <c r="F37" s="4" t="s">
        <v>7</v>
      </c>
      <c r="G37" s="1"/>
    </row>
    <row r="38" spans="1:7" ht="15.5" hidden="1" outlineLevel="1" x14ac:dyDescent="0.35">
      <c r="A38" s="3" t="s">
        <v>73</v>
      </c>
      <c r="B38" s="12">
        <v>2</v>
      </c>
      <c r="C38" s="5">
        <v>44281</v>
      </c>
      <c r="D38" s="5">
        <v>44253</v>
      </c>
      <c r="E38" s="5" t="s">
        <v>74</v>
      </c>
      <c r="F38" s="4" t="s">
        <v>7</v>
      </c>
      <c r="G38" s="1"/>
    </row>
    <row r="39" spans="1:7" ht="15.5" collapsed="1" x14ac:dyDescent="0.35">
      <c r="A39" s="19" t="s">
        <v>71</v>
      </c>
      <c r="B39" s="20"/>
      <c r="C39" s="20"/>
      <c r="D39" s="20"/>
      <c r="E39" s="20"/>
      <c r="F39" s="21"/>
      <c r="G39" s="1"/>
    </row>
    <row r="40" spans="1:7" ht="31" hidden="1" outlineLevel="1" x14ac:dyDescent="0.35">
      <c r="A40" s="3" t="s">
        <v>40</v>
      </c>
      <c r="B40" s="12">
        <v>2</v>
      </c>
      <c r="C40" s="5">
        <v>44256</v>
      </c>
      <c r="D40" s="5">
        <v>44256</v>
      </c>
      <c r="E40" s="5">
        <v>44256</v>
      </c>
      <c r="F40" s="4" t="s">
        <v>7</v>
      </c>
      <c r="G40" s="1"/>
    </row>
    <row r="41" spans="1:7" ht="46.5" hidden="1" outlineLevel="1" x14ac:dyDescent="0.35">
      <c r="A41" s="3" t="s">
        <v>52</v>
      </c>
      <c r="B41" s="12">
        <v>1</v>
      </c>
      <c r="C41" s="5">
        <v>44258</v>
      </c>
      <c r="D41" s="5">
        <v>44257</v>
      </c>
      <c r="E41" s="5">
        <v>44260</v>
      </c>
      <c r="F41" s="4" t="s">
        <v>7</v>
      </c>
      <c r="G41" s="1"/>
    </row>
    <row r="42" spans="1:7" ht="46.5" hidden="1" outlineLevel="1" x14ac:dyDescent="0.35">
      <c r="A42" s="3" t="s">
        <v>53</v>
      </c>
      <c r="B42" s="12">
        <v>1</v>
      </c>
      <c r="C42" s="5">
        <v>44258</v>
      </c>
      <c r="D42" s="5">
        <v>44257</v>
      </c>
      <c r="E42" s="5">
        <v>44260</v>
      </c>
      <c r="F42" s="4" t="s">
        <v>7</v>
      </c>
      <c r="G42" s="1"/>
    </row>
    <row r="43" spans="1:7" ht="62" hidden="1" outlineLevel="1" x14ac:dyDescent="0.35">
      <c r="A43" s="3" t="s">
        <v>54</v>
      </c>
      <c r="B43" s="12">
        <v>1</v>
      </c>
      <c r="C43" s="5">
        <v>44259</v>
      </c>
      <c r="D43" s="5">
        <v>44257</v>
      </c>
      <c r="E43" s="5">
        <v>44263</v>
      </c>
      <c r="F43" s="4" t="s">
        <v>7</v>
      </c>
      <c r="G43" s="1"/>
    </row>
    <row r="44" spans="1:7" ht="62" hidden="1" outlineLevel="1" x14ac:dyDescent="0.35">
      <c r="A44" s="3" t="s">
        <v>55</v>
      </c>
      <c r="B44" s="12">
        <v>1</v>
      </c>
      <c r="C44" s="5">
        <v>44260</v>
      </c>
      <c r="D44" s="5">
        <v>44258</v>
      </c>
      <c r="E44" s="5">
        <v>44263</v>
      </c>
      <c r="F44" s="4" t="s">
        <v>7</v>
      </c>
      <c r="G44" s="1"/>
    </row>
    <row r="45" spans="1:7" ht="62" hidden="1" outlineLevel="1" x14ac:dyDescent="0.35">
      <c r="A45" s="3" t="s">
        <v>56</v>
      </c>
      <c r="B45" s="12">
        <v>1</v>
      </c>
      <c r="C45" s="5">
        <v>44263</v>
      </c>
      <c r="D45" s="5">
        <v>44258</v>
      </c>
      <c r="E45" s="5">
        <v>44265</v>
      </c>
      <c r="F45" s="4" t="s">
        <v>7</v>
      </c>
      <c r="G45" s="1"/>
    </row>
    <row r="46" spans="1:7" ht="62" hidden="1" outlineLevel="1" x14ac:dyDescent="0.35">
      <c r="A46" s="3" t="s">
        <v>57</v>
      </c>
      <c r="B46" s="12">
        <v>1</v>
      </c>
      <c r="C46" s="5">
        <v>44263</v>
      </c>
      <c r="D46" s="5">
        <v>44258</v>
      </c>
      <c r="E46" s="5">
        <v>44265</v>
      </c>
      <c r="F46" s="4" t="s">
        <v>7</v>
      </c>
      <c r="G46" s="1"/>
    </row>
    <row r="47" spans="1:7" ht="62" hidden="1" outlineLevel="1" x14ac:dyDescent="0.35">
      <c r="A47" s="3" t="s">
        <v>58</v>
      </c>
      <c r="B47" s="12">
        <v>1</v>
      </c>
      <c r="C47" s="5">
        <v>44264</v>
      </c>
      <c r="D47" s="5">
        <v>44262</v>
      </c>
      <c r="E47" s="5">
        <v>44266</v>
      </c>
      <c r="F47" s="4" t="s">
        <v>7</v>
      </c>
      <c r="G47" s="1"/>
    </row>
    <row r="48" spans="1:7" ht="62" hidden="1" outlineLevel="1" x14ac:dyDescent="0.35">
      <c r="A48" s="3" t="s">
        <v>59</v>
      </c>
      <c r="B48" s="12">
        <v>1</v>
      </c>
      <c r="C48" s="5">
        <v>44264</v>
      </c>
      <c r="D48" s="5">
        <v>44259</v>
      </c>
      <c r="E48" s="5">
        <v>44266</v>
      </c>
      <c r="F48" s="4" t="s">
        <v>7</v>
      </c>
      <c r="G48" s="1"/>
    </row>
    <row r="49" spans="1:7" ht="31" hidden="1" outlineLevel="1" x14ac:dyDescent="0.35">
      <c r="A49" s="3" t="s">
        <v>60</v>
      </c>
      <c r="B49" s="12">
        <v>1</v>
      </c>
      <c r="C49" s="5">
        <v>44265</v>
      </c>
      <c r="D49" s="5">
        <v>44263</v>
      </c>
      <c r="E49" s="5">
        <v>44267</v>
      </c>
      <c r="F49" s="4" t="s">
        <v>7</v>
      </c>
      <c r="G49" s="1"/>
    </row>
    <row r="50" spans="1:7" ht="62" hidden="1" outlineLevel="1" x14ac:dyDescent="0.35">
      <c r="A50" s="3" t="s">
        <v>61</v>
      </c>
      <c r="B50" s="12">
        <v>2</v>
      </c>
      <c r="C50" s="5">
        <v>44266</v>
      </c>
      <c r="D50" s="5">
        <v>44264</v>
      </c>
      <c r="E50" s="5">
        <v>44270</v>
      </c>
      <c r="F50" s="4" t="s">
        <v>7</v>
      </c>
      <c r="G50" s="1"/>
    </row>
    <row r="51" spans="1:7" ht="62" hidden="1" outlineLevel="1" x14ac:dyDescent="0.35">
      <c r="A51" s="3" t="s">
        <v>62</v>
      </c>
      <c r="B51" s="12">
        <v>1</v>
      </c>
      <c r="C51" s="5">
        <v>44267</v>
      </c>
      <c r="D51" s="5">
        <v>44264</v>
      </c>
      <c r="E51" s="5">
        <v>44270</v>
      </c>
      <c r="F51" s="4" t="s">
        <v>7</v>
      </c>
      <c r="G51" s="1"/>
    </row>
    <row r="52" spans="1:7" ht="46.5" hidden="1" outlineLevel="1" x14ac:dyDescent="0.35">
      <c r="A52" s="3" t="s">
        <v>63</v>
      </c>
      <c r="B52" s="12">
        <v>1</v>
      </c>
      <c r="C52" s="5">
        <v>44267</v>
      </c>
      <c r="D52" s="5">
        <v>44264</v>
      </c>
      <c r="E52" s="5">
        <v>44270</v>
      </c>
      <c r="F52" s="4" t="s">
        <v>5</v>
      </c>
      <c r="G52" s="1"/>
    </row>
    <row r="53" spans="1:7" ht="62" hidden="1" outlineLevel="1" x14ac:dyDescent="0.35">
      <c r="A53" s="3" t="s">
        <v>64</v>
      </c>
      <c r="B53" s="12">
        <v>1</v>
      </c>
      <c r="C53" s="5">
        <v>44270</v>
      </c>
      <c r="D53" s="5">
        <v>44264</v>
      </c>
      <c r="E53" s="5">
        <v>44272</v>
      </c>
      <c r="F53" s="4" t="s">
        <v>7</v>
      </c>
      <c r="G53" s="1"/>
    </row>
    <row r="54" spans="1:7" ht="62" hidden="1" outlineLevel="1" x14ac:dyDescent="0.35">
      <c r="A54" s="3" t="s">
        <v>65</v>
      </c>
      <c r="B54" s="12">
        <v>1</v>
      </c>
      <c r="C54" s="5">
        <v>44271</v>
      </c>
      <c r="D54" s="5">
        <v>44265</v>
      </c>
      <c r="E54" s="5">
        <v>44273</v>
      </c>
      <c r="F54" s="4" t="s">
        <v>7</v>
      </c>
      <c r="G54" s="1"/>
    </row>
    <row r="55" spans="1:7" ht="62" hidden="1" outlineLevel="1" x14ac:dyDescent="0.35">
      <c r="A55" s="3" t="s">
        <v>66</v>
      </c>
      <c r="B55" s="12">
        <v>1</v>
      </c>
      <c r="C55" s="5">
        <v>44272</v>
      </c>
      <c r="D55" s="5">
        <v>44270</v>
      </c>
      <c r="E55" s="5">
        <v>44274</v>
      </c>
      <c r="F55" s="4" t="s">
        <v>7</v>
      </c>
      <c r="G55" s="1"/>
    </row>
    <row r="56" spans="1:7" ht="62" hidden="1" outlineLevel="1" x14ac:dyDescent="0.35">
      <c r="A56" s="3" t="s">
        <v>67</v>
      </c>
      <c r="B56" s="12">
        <v>1</v>
      </c>
      <c r="C56" s="5">
        <v>44272</v>
      </c>
      <c r="D56" s="5">
        <v>44265</v>
      </c>
      <c r="E56" s="5">
        <v>44274</v>
      </c>
      <c r="F56" s="4" t="s">
        <v>7</v>
      </c>
      <c r="G56" s="1"/>
    </row>
    <row r="57" spans="1:7" ht="46.5" hidden="1" outlineLevel="1" x14ac:dyDescent="0.35">
      <c r="A57" s="3" t="s">
        <v>68</v>
      </c>
      <c r="B57" s="12">
        <v>1</v>
      </c>
      <c r="C57" s="5">
        <v>44273</v>
      </c>
      <c r="D57" s="5">
        <v>44270</v>
      </c>
      <c r="E57" s="5">
        <v>44277</v>
      </c>
      <c r="F57" s="4" t="s">
        <v>7</v>
      </c>
      <c r="G57" s="1"/>
    </row>
    <row r="58" spans="1:7" ht="46.5" hidden="1" outlineLevel="1" x14ac:dyDescent="0.35">
      <c r="A58" s="3" t="s">
        <v>69</v>
      </c>
      <c r="B58" s="12">
        <v>1</v>
      </c>
      <c r="C58" s="5">
        <v>44273</v>
      </c>
      <c r="D58" s="5">
        <v>44271</v>
      </c>
      <c r="E58" s="5">
        <v>44277</v>
      </c>
      <c r="F58" s="4" t="s">
        <v>7</v>
      </c>
      <c r="G58" s="1"/>
    </row>
    <row r="59" spans="1:7" ht="46.5" hidden="1" outlineLevel="1" x14ac:dyDescent="0.35">
      <c r="A59" s="3" t="s">
        <v>75</v>
      </c>
      <c r="B59" s="12">
        <v>1</v>
      </c>
      <c r="C59" s="5">
        <v>44274</v>
      </c>
      <c r="D59" s="5">
        <v>44271</v>
      </c>
      <c r="E59" s="5">
        <v>44277</v>
      </c>
      <c r="F59" s="4" t="s">
        <v>7</v>
      </c>
      <c r="G59" s="1"/>
    </row>
    <row r="60" spans="1:7" ht="46.5" hidden="1" outlineLevel="1" x14ac:dyDescent="0.35">
      <c r="A60" s="3" t="s">
        <v>76</v>
      </c>
      <c r="B60" s="12">
        <v>1</v>
      </c>
      <c r="C60" s="5">
        <v>44274</v>
      </c>
      <c r="D60" s="5">
        <v>44272</v>
      </c>
      <c r="E60" s="5">
        <v>44277</v>
      </c>
      <c r="F60" s="4" t="s">
        <v>7</v>
      </c>
      <c r="G60" s="1"/>
    </row>
    <row r="61" spans="1:7" ht="46.5" hidden="1" outlineLevel="1" x14ac:dyDescent="0.35">
      <c r="A61" s="3" t="s">
        <v>77</v>
      </c>
      <c r="B61" s="12">
        <v>1</v>
      </c>
      <c r="C61" s="5">
        <v>44277</v>
      </c>
      <c r="D61" s="5">
        <v>44271</v>
      </c>
      <c r="E61" s="5">
        <v>44279</v>
      </c>
      <c r="F61" s="4" t="s">
        <v>7</v>
      </c>
      <c r="G61" s="1"/>
    </row>
    <row r="62" spans="1:7" ht="62" hidden="1" outlineLevel="1" x14ac:dyDescent="0.35">
      <c r="A62" s="3" t="s">
        <v>78</v>
      </c>
      <c r="B62" s="12">
        <v>1</v>
      </c>
      <c r="C62" s="5">
        <v>44277</v>
      </c>
      <c r="D62" s="5">
        <v>44271</v>
      </c>
      <c r="E62" s="5">
        <v>44279</v>
      </c>
      <c r="F62" s="4" t="s">
        <v>7</v>
      </c>
      <c r="G62" s="1"/>
    </row>
    <row r="63" spans="1:7" ht="46.5" hidden="1" outlineLevel="1" x14ac:dyDescent="0.35">
      <c r="A63" s="3" t="s">
        <v>70</v>
      </c>
      <c r="B63" s="12">
        <v>1</v>
      </c>
      <c r="C63" s="5">
        <v>44278</v>
      </c>
      <c r="D63" s="5">
        <v>44276</v>
      </c>
      <c r="E63" s="5">
        <v>44280</v>
      </c>
      <c r="F63" s="4" t="s">
        <v>7</v>
      </c>
      <c r="G63" s="1"/>
    </row>
    <row r="64" spans="1:7" ht="46.5" hidden="1" outlineLevel="1" x14ac:dyDescent="0.35">
      <c r="A64" s="3" t="s">
        <v>80</v>
      </c>
      <c r="B64" s="12">
        <v>0.5</v>
      </c>
      <c r="C64" s="5">
        <v>44278</v>
      </c>
      <c r="D64" s="5">
        <v>44276</v>
      </c>
      <c r="E64" s="5">
        <v>44280</v>
      </c>
      <c r="F64" s="4" t="s">
        <v>7</v>
      </c>
      <c r="G64" s="1"/>
    </row>
    <row r="65" spans="1:8" ht="46.5" hidden="1" outlineLevel="1" x14ac:dyDescent="0.35">
      <c r="A65" s="3" t="s">
        <v>81</v>
      </c>
      <c r="B65" s="12">
        <v>1</v>
      </c>
      <c r="C65" s="5">
        <v>44279</v>
      </c>
      <c r="D65" s="5">
        <v>44277</v>
      </c>
      <c r="E65" s="5">
        <v>44281</v>
      </c>
      <c r="F65" s="4" t="s">
        <v>7</v>
      </c>
      <c r="G65" s="1"/>
    </row>
    <row r="66" spans="1:8" ht="46.5" hidden="1" outlineLevel="1" x14ac:dyDescent="0.35">
      <c r="A66" s="3" t="s">
        <v>82</v>
      </c>
      <c r="B66" s="12">
        <v>1</v>
      </c>
      <c r="C66" s="5">
        <v>44279</v>
      </c>
      <c r="D66" s="5">
        <v>44277</v>
      </c>
      <c r="E66" s="5">
        <v>44281</v>
      </c>
      <c r="F66" s="4" t="s">
        <v>7</v>
      </c>
      <c r="G66" s="1"/>
    </row>
    <row r="67" spans="1:8" ht="46.5" hidden="1" outlineLevel="1" x14ac:dyDescent="0.35">
      <c r="A67" s="3" t="s">
        <v>83</v>
      </c>
      <c r="B67" s="12">
        <v>1</v>
      </c>
      <c r="C67" s="5">
        <v>44280</v>
      </c>
      <c r="D67" s="5">
        <v>44277</v>
      </c>
      <c r="E67" s="5">
        <v>44284</v>
      </c>
      <c r="F67" s="4" t="s">
        <v>7</v>
      </c>
      <c r="G67" s="1"/>
    </row>
    <row r="68" spans="1:8" ht="46.5" hidden="1" outlineLevel="1" x14ac:dyDescent="0.35">
      <c r="A68" s="3" t="s">
        <v>84</v>
      </c>
      <c r="B68" s="12">
        <v>1</v>
      </c>
      <c r="C68" s="5">
        <v>44280</v>
      </c>
      <c r="D68" s="5">
        <v>44277</v>
      </c>
      <c r="E68" s="5">
        <v>44284</v>
      </c>
      <c r="F68" s="4" t="s">
        <v>7</v>
      </c>
      <c r="G68" s="1"/>
    </row>
    <row r="69" spans="1:8" ht="46.5" hidden="1" outlineLevel="1" x14ac:dyDescent="0.35">
      <c r="A69" s="3" t="s">
        <v>88</v>
      </c>
      <c r="B69" s="12">
        <v>1</v>
      </c>
      <c r="C69" s="5">
        <v>44281</v>
      </c>
      <c r="D69" s="5">
        <v>44281</v>
      </c>
      <c r="E69" s="5">
        <v>44284</v>
      </c>
      <c r="F69" s="4" t="s">
        <v>7</v>
      </c>
      <c r="G69" s="1"/>
    </row>
    <row r="70" spans="1:8" ht="46.5" hidden="1" outlineLevel="1" x14ac:dyDescent="0.35">
      <c r="A70" s="3" t="s">
        <v>85</v>
      </c>
      <c r="B70" s="12">
        <v>1</v>
      </c>
      <c r="C70" s="5">
        <v>44281</v>
      </c>
      <c r="D70" s="5">
        <v>44281</v>
      </c>
      <c r="E70" s="5">
        <v>44284</v>
      </c>
      <c r="F70" s="4" t="s">
        <v>7</v>
      </c>
      <c r="G70" s="1"/>
    </row>
    <row r="71" spans="1:8" ht="62" hidden="1" outlineLevel="1" x14ac:dyDescent="0.35">
      <c r="A71" s="3" t="s">
        <v>87</v>
      </c>
      <c r="B71" s="12">
        <v>1</v>
      </c>
      <c r="C71" s="5">
        <v>44284</v>
      </c>
      <c r="D71" s="5">
        <v>44281</v>
      </c>
      <c r="E71" s="5">
        <v>44286</v>
      </c>
      <c r="F71" s="4" t="s">
        <v>7</v>
      </c>
      <c r="G71" s="18"/>
      <c r="H71" t="s">
        <v>79</v>
      </c>
    </row>
    <row r="72" spans="1:8" ht="62" hidden="1" outlineLevel="1" x14ac:dyDescent="0.35">
      <c r="A72" s="3" t="s">
        <v>86</v>
      </c>
      <c r="B72" s="12">
        <v>1</v>
      </c>
      <c r="C72" s="5">
        <v>44284</v>
      </c>
      <c r="D72" s="5">
        <v>44281</v>
      </c>
      <c r="E72" s="5">
        <v>44286</v>
      </c>
      <c r="F72" s="4" t="s">
        <v>7</v>
      </c>
      <c r="G72" s="1"/>
    </row>
    <row r="73" spans="1:8" ht="46.5" hidden="1" outlineLevel="1" x14ac:dyDescent="0.35">
      <c r="A73" s="3" t="s">
        <v>89</v>
      </c>
      <c r="B73" s="12">
        <v>1</v>
      </c>
      <c r="C73" s="5">
        <v>44285</v>
      </c>
      <c r="D73" s="5">
        <v>44281</v>
      </c>
      <c r="E73" s="5">
        <v>44286</v>
      </c>
      <c r="F73" s="4" t="s">
        <v>7</v>
      </c>
      <c r="G73" s="1"/>
    </row>
    <row r="74" spans="1:8" ht="31" hidden="1" outlineLevel="1" x14ac:dyDescent="0.35">
      <c r="A74" s="3" t="s">
        <v>90</v>
      </c>
      <c r="B74" s="12">
        <v>4</v>
      </c>
      <c r="C74" s="5">
        <v>44285</v>
      </c>
      <c r="D74" s="5">
        <v>44277</v>
      </c>
      <c r="E74" s="5">
        <v>44286</v>
      </c>
      <c r="F74" s="4" t="s">
        <v>7</v>
      </c>
      <c r="G74" s="1"/>
    </row>
    <row r="75" spans="1:8" ht="15.5" hidden="1" outlineLevel="1" x14ac:dyDescent="0.35">
      <c r="A75" s="3" t="s">
        <v>41</v>
      </c>
      <c r="B75" s="12">
        <v>2</v>
      </c>
      <c r="C75" s="5">
        <v>44286</v>
      </c>
      <c r="D75" s="5">
        <v>44280</v>
      </c>
      <c r="E75" s="5">
        <v>44286</v>
      </c>
      <c r="F75" s="4" t="s">
        <v>7</v>
      </c>
      <c r="G75" s="1"/>
    </row>
    <row r="76" spans="1:8" ht="15.5" hidden="1" outlineLevel="1" x14ac:dyDescent="0.35">
      <c r="A76" s="3" t="s">
        <v>72</v>
      </c>
      <c r="B76" s="12">
        <v>2</v>
      </c>
      <c r="C76" s="5">
        <v>44286</v>
      </c>
      <c r="D76" s="5">
        <v>44282</v>
      </c>
      <c r="E76" s="5">
        <v>44286</v>
      </c>
      <c r="F76" s="4" t="s">
        <v>7</v>
      </c>
      <c r="G76" s="1"/>
    </row>
    <row r="77" spans="1:8" collapsed="1" x14ac:dyDescent="0.35">
      <c r="G77" s="1"/>
    </row>
    <row r="78" spans="1:8" x14ac:dyDescent="0.35">
      <c r="A78" s="1"/>
      <c r="B78" s="1"/>
      <c r="C78" s="1"/>
      <c r="D78" s="1"/>
      <c r="E78" s="1"/>
      <c r="F78" s="1"/>
      <c r="G78" s="1"/>
    </row>
    <row r="79" spans="1:8" x14ac:dyDescent="0.35">
      <c r="A79" s="1"/>
      <c r="B79" s="1"/>
      <c r="C79" s="1"/>
      <c r="D79" s="1"/>
      <c r="E79" s="1"/>
      <c r="F79" s="1"/>
      <c r="G79" s="1"/>
    </row>
    <row r="80" spans="1:8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A236" s="1"/>
      <c r="B236" s="1"/>
      <c r="C236" s="1"/>
      <c r="D236" s="1"/>
      <c r="E236" s="1"/>
      <c r="F236" s="1"/>
    </row>
    <row r="237" spans="1:7" x14ac:dyDescent="0.35">
      <c r="A237" s="1"/>
      <c r="B237" s="1"/>
      <c r="C237" s="1"/>
      <c r="D237" s="1"/>
      <c r="E237" s="1"/>
      <c r="F237" s="1"/>
    </row>
    <row r="238" spans="1:7" x14ac:dyDescent="0.35">
      <c r="A238" s="1"/>
      <c r="B238" s="1"/>
      <c r="C238" s="1"/>
      <c r="D238" s="1"/>
      <c r="E238" s="1"/>
      <c r="F238" s="1"/>
    </row>
    <row r="239" spans="1:7" x14ac:dyDescent="0.35">
      <c r="A239" s="1"/>
      <c r="B239" s="1"/>
      <c r="C239" s="1"/>
      <c r="D239" s="1"/>
      <c r="E239" s="1"/>
      <c r="F239" s="1"/>
    </row>
    <row r="240" spans="1:7" x14ac:dyDescent="0.35">
      <c r="A240" s="1"/>
      <c r="B240" s="1"/>
      <c r="C240" s="1"/>
      <c r="D240" s="1"/>
      <c r="E240" s="1"/>
      <c r="F240" s="1"/>
    </row>
    <row r="241" spans="1:6" x14ac:dyDescent="0.35">
      <c r="A241" s="1"/>
      <c r="B241" s="1"/>
      <c r="C241" s="1"/>
      <c r="D241" s="1"/>
      <c r="E241" s="1"/>
      <c r="F241" s="1"/>
    </row>
    <row r="242" spans="1:6" x14ac:dyDescent="0.35">
      <c r="C242" s="1"/>
    </row>
  </sheetData>
  <sortState xmlns:xlrd2="http://schemas.microsoft.com/office/spreadsheetml/2017/richdata2" ref="A3:F37">
    <sortCondition ref="D4:D37"/>
  </sortState>
  <dataConsolidate/>
  <mergeCells count="2">
    <mergeCell ref="A2:F2"/>
    <mergeCell ref="A39:F39"/>
  </mergeCells>
  <dataValidations xWindow="821" yWindow="357" count="1">
    <dataValidation type="list" allowBlank="1" showInputMessage="1" showErrorMessage="1" promptTitle="Estado" prompt="Por favor, introduzca un valor para el estado (PENDIENTE, EN PROGRESO O REALIZADO )" sqref="F1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21" yWindow="357" count="1">
        <x14:dataValidation type="list" allowBlank="1" showInputMessage="1" showErrorMessage="1" promptTitle="Estado" prompt="Por favor, introduzca un valor para el estado (PENDIENTE, EN PROGRESO O REALIZADO )" xr:uid="{D8412D15-E0AC-4AA5-A178-52FD91FADEED}">
          <x14:formula1>
            <xm:f>AUX!$F$3:$H$3</xm:f>
          </x14:formula1>
          <xm:sqref>F3:F38 F40:F76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K41"/>
  <sheetViews>
    <sheetView topLeftCell="A19" workbookViewId="0">
      <selection activeCell="J36" sqref="J36"/>
    </sheetView>
  </sheetViews>
  <sheetFormatPr defaultColWidth="10.90625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  <col min="7" max="7" width="12.54296875" customWidth="1"/>
  </cols>
  <sheetData>
    <row r="2" spans="1:11" x14ac:dyDescent="0.35">
      <c r="F2" s="23" t="s">
        <v>51</v>
      </c>
      <c r="G2" s="23"/>
      <c r="H2" s="23"/>
    </row>
    <row r="3" spans="1:11" x14ac:dyDescent="0.35">
      <c r="F3" s="16" t="s">
        <v>5</v>
      </c>
      <c r="G3" s="16" t="s">
        <v>6</v>
      </c>
      <c r="H3" s="16" t="s">
        <v>7</v>
      </c>
    </row>
    <row r="6" spans="1:11" x14ac:dyDescent="0.35">
      <c r="B6" s="22" t="s">
        <v>46</v>
      </c>
      <c r="C6" s="22"/>
      <c r="H6" s="22" t="s">
        <v>71</v>
      </c>
      <c r="I6" s="22"/>
    </row>
    <row r="7" spans="1:11" x14ac:dyDescent="0.35">
      <c r="B7" s="10" t="s">
        <v>47</v>
      </c>
      <c r="C7" s="10">
        <v>28</v>
      </c>
      <c r="H7" s="10" t="s">
        <v>47</v>
      </c>
      <c r="I7" s="10">
        <v>31</v>
      </c>
    </row>
    <row r="8" spans="1:11" x14ac:dyDescent="0.35">
      <c r="B8" s="10" t="s">
        <v>43</v>
      </c>
      <c r="C8" s="13">
        <f>SUM('SPRINT-BACKLOG'!B3:B38)</f>
        <v>39</v>
      </c>
      <c r="H8" s="10" t="s">
        <v>43</v>
      </c>
      <c r="I8" s="13">
        <f>SUM('SPRINT-BACKLOG'!B40:B76)</f>
        <v>43.5</v>
      </c>
    </row>
    <row r="10" spans="1:11" ht="26" x14ac:dyDescent="0.35">
      <c r="A10" s="6" t="s">
        <v>48</v>
      </c>
      <c r="B10" s="6" t="s">
        <v>42</v>
      </c>
      <c r="C10" s="6" t="s">
        <v>43</v>
      </c>
      <c r="D10" s="6" t="s">
        <v>44</v>
      </c>
      <c r="E10" s="6" t="s">
        <v>45</v>
      </c>
      <c r="G10" s="6" t="s">
        <v>48</v>
      </c>
      <c r="H10" s="6" t="s">
        <v>42</v>
      </c>
      <c r="I10" s="6" t="s">
        <v>43</v>
      </c>
      <c r="J10" s="6" t="s">
        <v>44</v>
      </c>
      <c r="K10" s="6" t="s">
        <v>45</v>
      </c>
    </row>
    <row r="11" spans="1:11" x14ac:dyDescent="0.35">
      <c r="A11" s="7">
        <v>44228</v>
      </c>
      <c r="B11" s="11">
        <v>1</v>
      </c>
      <c r="C11" s="8">
        <f>C8</f>
        <v>39</v>
      </c>
      <c r="D11" s="9">
        <f>SUMIF('SPRINT-BACKLOG'!D3:D38,"="&amp;VALUE(A11),'SPRINT-BACKLOG'!B3:B38)</f>
        <v>2</v>
      </c>
      <c r="E11" s="8">
        <f>C8 - D11</f>
        <v>37</v>
      </c>
      <c r="G11" s="7">
        <v>44256</v>
      </c>
      <c r="H11" s="11">
        <v>1</v>
      </c>
      <c r="I11" s="8">
        <f>I8</f>
        <v>43.5</v>
      </c>
      <c r="J11" s="17">
        <f>SUMIF('SPRINT-BACKLOG'!D40:D76,"="&amp;VALUE(G11),'SPRINT-BACKLOG'!B40:B76)</f>
        <v>2</v>
      </c>
      <c r="K11" s="8">
        <f>I8 - J11</f>
        <v>41.5</v>
      </c>
    </row>
    <row r="12" spans="1:11" x14ac:dyDescent="0.35">
      <c r="A12" s="14">
        <v>44229</v>
      </c>
      <c r="B12" s="11">
        <v>2</v>
      </c>
      <c r="C12" s="8">
        <f t="shared" ref="C12:C38" si="0">C11-$C$8/($C$7-1)</f>
        <v>37.555555555555557</v>
      </c>
      <c r="D12" s="9">
        <f>SUMIF('SPRINT-BACKLOG'!D3:D38,"="&amp;VALUE(A12),'SPRINT-BACKLOG'!B3:B38)</f>
        <v>2</v>
      </c>
      <c r="E12" s="8">
        <f>E11 - D12</f>
        <v>35</v>
      </c>
      <c r="G12" s="7">
        <v>44257</v>
      </c>
      <c r="H12" s="11">
        <v>2</v>
      </c>
      <c r="I12" s="8">
        <f>I11-$I$8/($I$7-1)</f>
        <v>42.05</v>
      </c>
      <c r="J12" s="17">
        <f>SUMIF('SPRINT-BACKLOG'!D40:D76,"="&amp;VALUE(G12),'SPRINT-BACKLOG'!B40:B76)</f>
        <v>3</v>
      </c>
      <c r="K12" s="8">
        <f>K11- J12</f>
        <v>38.5</v>
      </c>
    </row>
    <row r="13" spans="1:11" x14ac:dyDescent="0.35">
      <c r="A13" s="7">
        <v>44230</v>
      </c>
      <c r="B13" s="11">
        <v>3</v>
      </c>
      <c r="C13" s="8">
        <f t="shared" si="0"/>
        <v>36.111111111111114</v>
      </c>
      <c r="D13" s="9">
        <f>SUMIF('SPRINT-BACKLOG'!D3:D38,"="&amp;VALUE(A13),'SPRINT-BACKLOG'!B3:B38)</f>
        <v>2</v>
      </c>
      <c r="E13" s="8">
        <f>E12 - D13</f>
        <v>33</v>
      </c>
      <c r="G13" s="7">
        <v>44258</v>
      </c>
      <c r="H13" s="11">
        <v>3</v>
      </c>
      <c r="I13" s="8">
        <f t="shared" ref="I13:I41" si="1">I12-$I$8/($I$7-1)</f>
        <v>40.599999999999994</v>
      </c>
      <c r="J13" s="17">
        <f>SUMIF('SPRINT-BACKLOG'!D40:D76,"="&amp;VALUE(G13),'SPRINT-BACKLOG'!B40:B76)</f>
        <v>3</v>
      </c>
      <c r="K13" s="8">
        <f>K12- J13</f>
        <v>35.5</v>
      </c>
    </row>
    <row r="14" spans="1:11" x14ac:dyDescent="0.35">
      <c r="A14" s="7">
        <v>44231</v>
      </c>
      <c r="B14" s="11">
        <v>4</v>
      </c>
      <c r="C14" s="8">
        <f t="shared" si="0"/>
        <v>34.666666666666671</v>
      </c>
      <c r="D14" s="9">
        <f>SUMIF('SPRINT-BACKLOG'!D3:D38,"="&amp;VALUE(A14),'SPRINT-BACKLOG'!B3:B38)</f>
        <v>1.5</v>
      </c>
      <c r="E14" s="8">
        <f t="shared" ref="E14:E38" si="2">E13 - D14</f>
        <v>31.5</v>
      </c>
      <c r="G14" s="7">
        <v>44259</v>
      </c>
      <c r="H14" s="11">
        <v>4</v>
      </c>
      <c r="I14" s="8">
        <f t="shared" si="1"/>
        <v>39.149999999999991</v>
      </c>
      <c r="J14" s="17">
        <f>SUMIF('SPRINT-BACKLOG'!D40:D76,"="&amp;VALUE(G14),'SPRINT-BACKLOG'!B40:B76)</f>
        <v>1</v>
      </c>
      <c r="K14" s="8">
        <f t="shared" ref="K14:K41" si="3">K13- J14</f>
        <v>34.5</v>
      </c>
    </row>
    <row r="15" spans="1:11" x14ac:dyDescent="0.35">
      <c r="A15" s="7">
        <v>44232</v>
      </c>
      <c r="B15" s="11">
        <v>5</v>
      </c>
      <c r="C15" s="8">
        <f t="shared" si="0"/>
        <v>33.222222222222229</v>
      </c>
      <c r="D15" s="9">
        <f>SUMIF('SPRINT-BACKLOG'!D3:D38,"="&amp;VALUE(A15),'SPRINT-BACKLOG'!B3:B38)</f>
        <v>3</v>
      </c>
      <c r="E15" s="8">
        <f t="shared" si="2"/>
        <v>28.5</v>
      </c>
      <c r="G15" s="7">
        <v>44260</v>
      </c>
      <c r="H15" s="11">
        <v>5</v>
      </c>
      <c r="I15" s="8">
        <f t="shared" si="1"/>
        <v>37.699999999999989</v>
      </c>
      <c r="J15" s="17">
        <f>SUMIF('SPRINT-BACKLOG'!D40:D76,"="&amp;VALUE(G15),'SPRINT-BACKLOG'!B40:B76)</f>
        <v>0</v>
      </c>
      <c r="K15" s="8">
        <f t="shared" si="3"/>
        <v>34.5</v>
      </c>
    </row>
    <row r="16" spans="1:11" x14ac:dyDescent="0.35">
      <c r="A16" s="7">
        <v>44233</v>
      </c>
      <c r="B16" s="11">
        <v>6</v>
      </c>
      <c r="C16" s="8">
        <f t="shared" si="0"/>
        <v>31.777777777777786</v>
      </c>
      <c r="D16" s="9">
        <f>SUMIF('SPRINT-BACKLOG'!D3:D38,"="&amp;VALUE(A16),'SPRINT-BACKLOG'!B3:B38)</f>
        <v>0</v>
      </c>
      <c r="E16" s="8">
        <f t="shared" si="2"/>
        <v>28.5</v>
      </c>
      <c r="G16" s="7">
        <v>44261</v>
      </c>
      <c r="H16" s="11">
        <v>6</v>
      </c>
      <c r="I16" s="8">
        <f t="shared" si="1"/>
        <v>36.249999999999986</v>
      </c>
      <c r="J16" s="17">
        <f>SUMIF('SPRINT-BACKLOG'!D40:D76,"="&amp;VALUE(G16),'SPRINT-BACKLOG'!B40:B76)</f>
        <v>0</v>
      </c>
      <c r="K16" s="8">
        <f t="shared" si="3"/>
        <v>34.5</v>
      </c>
    </row>
    <row r="17" spans="1:11" x14ac:dyDescent="0.35">
      <c r="A17" s="7">
        <v>44234</v>
      </c>
      <c r="B17" s="11">
        <v>7</v>
      </c>
      <c r="C17" s="8">
        <f t="shared" si="0"/>
        <v>30.333333333333343</v>
      </c>
      <c r="D17" s="9">
        <f>SUMIF('SPRINT-BACKLOG'!D3:D38,"="&amp;VALUE(A17),'SPRINT-BACKLOG'!B3:B38)</f>
        <v>0</v>
      </c>
      <c r="E17" s="8">
        <f t="shared" si="2"/>
        <v>28.5</v>
      </c>
      <c r="G17" s="7">
        <v>44262</v>
      </c>
      <c r="H17" s="11">
        <v>7</v>
      </c>
      <c r="I17" s="8">
        <f t="shared" si="1"/>
        <v>34.799999999999983</v>
      </c>
      <c r="J17" s="17">
        <f>SUMIF('SPRINT-BACKLOG'!D40:D76,"="&amp;VALUE(G17),'SPRINT-BACKLOG'!B40:B76)</f>
        <v>1</v>
      </c>
      <c r="K17" s="8">
        <f t="shared" si="3"/>
        <v>33.5</v>
      </c>
    </row>
    <row r="18" spans="1:11" x14ac:dyDescent="0.35">
      <c r="A18" s="7">
        <v>44235</v>
      </c>
      <c r="B18" s="11">
        <v>8</v>
      </c>
      <c r="C18" s="8">
        <f t="shared" si="0"/>
        <v>28.8888888888889</v>
      </c>
      <c r="D18" s="9">
        <f>SUMIF('SPRINT-BACKLOG'!D3:D38,"="&amp;VALUE(A18),'SPRINT-BACKLOG'!B3:B38)</f>
        <v>2</v>
      </c>
      <c r="E18" s="8">
        <f t="shared" si="2"/>
        <v>26.5</v>
      </c>
      <c r="G18" s="7">
        <v>44263</v>
      </c>
      <c r="H18" s="11">
        <v>8</v>
      </c>
      <c r="I18" s="8">
        <f t="shared" si="1"/>
        <v>33.34999999999998</v>
      </c>
      <c r="J18" s="17">
        <f>SUMIF('SPRINT-BACKLOG'!D40:D76,"="&amp;VALUE(G18),'SPRINT-BACKLOG'!B40:B76)</f>
        <v>1</v>
      </c>
      <c r="K18" s="8">
        <f t="shared" si="3"/>
        <v>32.5</v>
      </c>
    </row>
    <row r="19" spans="1:11" x14ac:dyDescent="0.35">
      <c r="A19" s="7">
        <v>44236</v>
      </c>
      <c r="B19" s="11">
        <v>9</v>
      </c>
      <c r="C19" s="8">
        <f t="shared" si="0"/>
        <v>27.444444444444457</v>
      </c>
      <c r="D19" s="9">
        <f>SUMIF('SPRINT-BACKLOG'!D3:D38,"="&amp;VALUE(A19),'SPRINT-BACKLOG'!B3:B38)</f>
        <v>2</v>
      </c>
      <c r="E19" s="8">
        <f t="shared" si="2"/>
        <v>24.5</v>
      </c>
      <c r="F19" s="15"/>
      <c r="G19" s="7">
        <v>44264</v>
      </c>
      <c r="H19" s="11">
        <v>9</v>
      </c>
      <c r="I19" s="8">
        <f t="shared" si="1"/>
        <v>31.899999999999981</v>
      </c>
      <c r="J19" s="17">
        <f>SUMIF('SPRINT-BACKLOG'!D40:D76,"="&amp;VALUE(G19),'SPRINT-BACKLOG'!B40:B76)</f>
        <v>5</v>
      </c>
      <c r="K19" s="8">
        <f t="shared" si="3"/>
        <v>27.5</v>
      </c>
    </row>
    <row r="20" spans="1:11" x14ac:dyDescent="0.35">
      <c r="A20" s="7">
        <v>44237</v>
      </c>
      <c r="B20" s="11">
        <v>10</v>
      </c>
      <c r="C20" s="8">
        <f t="shared" si="0"/>
        <v>26.000000000000014</v>
      </c>
      <c r="D20" s="9">
        <f>SUMIF('SPRINT-BACKLOG'!D3:D38,"="&amp;VALUE(A20),'SPRINT-BACKLOG'!B3:B38)</f>
        <v>1</v>
      </c>
      <c r="E20" s="8">
        <f t="shared" si="2"/>
        <v>23.5</v>
      </c>
      <c r="G20" s="7">
        <v>44265</v>
      </c>
      <c r="H20" s="11">
        <v>10</v>
      </c>
      <c r="I20" s="8">
        <f t="shared" si="1"/>
        <v>30.449999999999982</v>
      </c>
      <c r="J20" s="17">
        <f>SUMIF('SPRINT-BACKLOG'!D40:D76,"="&amp;VALUE(G20),'SPRINT-BACKLOG'!B40:B76)</f>
        <v>2</v>
      </c>
      <c r="K20" s="8">
        <f t="shared" si="3"/>
        <v>25.5</v>
      </c>
    </row>
    <row r="21" spans="1:11" x14ac:dyDescent="0.35">
      <c r="A21" s="7">
        <v>44238</v>
      </c>
      <c r="B21" s="11">
        <v>11</v>
      </c>
      <c r="C21" s="8">
        <f t="shared" si="0"/>
        <v>24.555555555555571</v>
      </c>
      <c r="D21" s="9">
        <f>SUMIF('SPRINT-BACKLOG'!D3:D38,"="&amp;VALUE(A21),'SPRINT-BACKLOG'!B3:B38)</f>
        <v>3.5</v>
      </c>
      <c r="E21" s="8">
        <f t="shared" si="2"/>
        <v>20</v>
      </c>
      <c r="G21" s="7">
        <v>44266</v>
      </c>
      <c r="H21" s="11">
        <v>11</v>
      </c>
      <c r="I21" s="8">
        <f t="shared" si="1"/>
        <v>28.999999999999982</v>
      </c>
      <c r="J21" s="17">
        <f>SUMIF('SPRINT-BACKLOG'!D40:D76,"="&amp;VALUE(G21),'SPRINT-BACKLOG'!B40:B76)</f>
        <v>0</v>
      </c>
      <c r="K21" s="8">
        <f>K20- J21</f>
        <v>25.5</v>
      </c>
    </row>
    <row r="22" spans="1:11" x14ac:dyDescent="0.35">
      <c r="A22" s="7">
        <v>44239</v>
      </c>
      <c r="B22" s="11">
        <v>12</v>
      </c>
      <c r="C22" s="8">
        <f t="shared" si="0"/>
        <v>23.111111111111128</v>
      </c>
      <c r="D22" s="9">
        <f>SUMIF('SPRINT-BACKLOG'!D3:D38,"="&amp;VALUE(A22),'SPRINT-BACKLOG'!B3:B38)</f>
        <v>0</v>
      </c>
      <c r="E22" s="8">
        <f t="shared" si="2"/>
        <v>20</v>
      </c>
      <c r="G22" s="7">
        <v>44267</v>
      </c>
      <c r="H22" s="11">
        <v>12</v>
      </c>
      <c r="I22" s="8">
        <f t="shared" si="1"/>
        <v>27.549999999999983</v>
      </c>
      <c r="J22" s="17">
        <f>SUMIF('SPRINT-BACKLOG'!D40:D76,"="&amp;VALUE(G22),'SPRINT-BACKLOG'!B40:B76)</f>
        <v>0</v>
      </c>
      <c r="K22" s="8">
        <f t="shared" si="3"/>
        <v>25.5</v>
      </c>
    </row>
    <row r="23" spans="1:11" x14ac:dyDescent="0.35">
      <c r="A23" s="7">
        <v>44240</v>
      </c>
      <c r="B23" s="11">
        <v>13</v>
      </c>
      <c r="C23" s="8">
        <f t="shared" si="0"/>
        <v>21.666666666666686</v>
      </c>
      <c r="D23" s="9">
        <f>SUMIF('SPRINT-BACKLOG'!D3:D38,"="&amp;VALUE(A23),'SPRINT-BACKLOG'!B3:B38)</f>
        <v>0</v>
      </c>
      <c r="E23" s="8">
        <f t="shared" si="2"/>
        <v>20</v>
      </c>
      <c r="G23" s="7">
        <v>44268</v>
      </c>
      <c r="H23" s="11">
        <v>13</v>
      </c>
      <c r="I23" s="8">
        <f t="shared" si="1"/>
        <v>26.099999999999984</v>
      </c>
      <c r="J23" s="17">
        <f>SUMIF('SPRINT-BACKLOG'!D40:D76,"="&amp;VALUE(G23),'SPRINT-BACKLOG'!B40:B76)</f>
        <v>0</v>
      </c>
      <c r="K23" s="8">
        <f t="shared" si="3"/>
        <v>25.5</v>
      </c>
    </row>
    <row r="24" spans="1:11" x14ac:dyDescent="0.35">
      <c r="A24" s="7">
        <v>44241</v>
      </c>
      <c r="B24" s="11">
        <v>14</v>
      </c>
      <c r="C24" s="8">
        <f t="shared" si="0"/>
        <v>20.222222222222243</v>
      </c>
      <c r="D24" s="9">
        <f>SUMIF('SPRINT-BACKLOG'!D3:D38,"="&amp;VALUE(A24),'SPRINT-BACKLOG'!B3:B38)</f>
        <v>0</v>
      </c>
      <c r="E24" s="8">
        <f t="shared" si="2"/>
        <v>20</v>
      </c>
      <c r="G24" s="7">
        <v>44269</v>
      </c>
      <c r="H24" s="11">
        <v>14</v>
      </c>
      <c r="I24" s="8">
        <f t="shared" si="1"/>
        <v>24.649999999999984</v>
      </c>
      <c r="J24" s="17">
        <f>SUMIF('SPRINT-BACKLOG'!D40:D76,"="&amp;VALUE(G24),'SPRINT-BACKLOG'!B40:B76)</f>
        <v>0</v>
      </c>
      <c r="K24" s="8">
        <f t="shared" si="3"/>
        <v>25.5</v>
      </c>
    </row>
    <row r="25" spans="1:11" x14ac:dyDescent="0.35">
      <c r="A25" s="7">
        <v>44242</v>
      </c>
      <c r="B25" s="11">
        <v>15</v>
      </c>
      <c r="C25" s="8">
        <f t="shared" si="0"/>
        <v>18.7777777777778</v>
      </c>
      <c r="D25" s="9">
        <f>SUMIF('SPRINT-BACKLOG'!D3:D38,"="&amp;VALUE(A25),'SPRINT-BACKLOG'!B3:B38)</f>
        <v>4</v>
      </c>
      <c r="E25" s="8">
        <f t="shared" si="2"/>
        <v>16</v>
      </c>
      <c r="G25" s="7">
        <v>44270</v>
      </c>
      <c r="H25" s="11">
        <v>15</v>
      </c>
      <c r="I25" s="8">
        <f t="shared" si="1"/>
        <v>23.199999999999985</v>
      </c>
      <c r="J25" s="17">
        <f>SUMIF('SPRINT-BACKLOG'!D40:D76,"="&amp;VALUE(G25),'SPRINT-BACKLOG'!B40:B76)</f>
        <v>2</v>
      </c>
      <c r="K25" s="8">
        <f t="shared" si="3"/>
        <v>23.5</v>
      </c>
    </row>
    <row r="26" spans="1:11" x14ac:dyDescent="0.35">
      <c r="A26" s="7">
        <v>44243</v>
      </c>
      <c r="B26" s="11">
        <v>16</v>
      </c>
      <c r="C26" s="8">
        <f t="shared" si="0"/>
        <v>17.333333333333357</v>
      </c>
      <c r="D26" s="9">
        <f>SUMIF('SPRINT-BACKLOG'!D3:D38,"="&amp;VALUE(A26),'SPRINT-BACKLOG'!B3:B38)</f>
        <v>1.5</v>
      </c>
      <c r="E26" s="8">
        <f t="shared" si="2"/>
        <v>14.5</v>
      </c>
      <c r="G26" s="7">
        <v>44271</v>
      </c>
      <c r="H26" s="11">
        <v>16</v>
      </c>
      <c r="I26" s="8">
        <f t="shared" si="1"/>
        <v>21.749999999999986</v>
      </c>
      <c r="J26" s="17">
        <f>SUMIF('SPRINT-BACKLOG'!D40:D76,"="&amp;VALUE(G26),'SPRINT-BACKLOG'!B40:B76)</f>
        <v>4</v>
      </c>
      <c r="K26" s="8">
        <f t="shared" si="3"/>
        <v>19.5</v>
      </c>
    </row>
    <row r="27" spans="1:11" x14ac:dyDescent="0.35">
      <c r="A27" s="7">
        <v>44244</v>
      </c>
      <c r="B27" s="11">
        <v>17</v>
      </c>
      <c r="C27" s="8">
        <f t="shared" si="0"/>
        <v>15.888888888888912</v>
      </c>
      <c r="D27" s="9">
        <f>SUMIF('SPRINT-BACKLOG'!D3:D38,"="&amp;VALUE(A27),'SPRINT-BACKLOG'!B3:B38)</f>
        <v>3</v>
      </c>
      <c r="E27" s="8">
        <f t="shared" si="2"/>
        <v>11.5</v>
      </c>
      <c r="G27" s="7">
        <v>44272</v>
      </c>
      <c r="H27" s="11">
        <v>17</v>
      </c>
      <c r="I27" s="8">
        <f t="shared" si="1"/>
        <v>20.299999999999986</v>
      </c>
      <c r="J27" s="17">
        <f>SUMIF('SPRINT-BACKLOG'!D40:D76,"="&amp;VALUE(G27),'SPRINT-BACKLOG'!B40:B76)</f>
        <v>1</v>
      </c>
      <c r="K27" s="8">
        <f t="shared" si="3"/>
        <v>18.5</v>
      </c>
    </row>
    <row r="28" spans="1:11" x14ac:dyDescent="0.35">
      <c r="A28" s="7">
        <v>44245</v>
      </c>
      <c r="B28" s="11">
        <v>18</v>
      </c>
      <c r="C28" s="8">
        <f t="shared" si="0"/>
        <v>14.444444444444468</v>
      </c>
      <c r="D28" s="9">
        <f>SUMIF('SPRINT-BACKLOG'!D3:D38,"="&amp;VALUE(A28),'SPRINT-BACKLOG'!B3:B38)</f>
        <v>0</v>
      </c>
      <c r="E28" s="8">
        <f t="shared" si="2"/>
        <v>11.5</v>
      </c>
      <c r="G28" s="7">
        <v>44273</v>
      </c>
      <c r="H28" s="11">
        <v>18</v>
      </c>
      <c r="I28" s="8">
        <f t="shared" si="1"/>
        <v>18.849999999999987</v>
      </c>
      <c r="J28" s="17">
        <f>SUMIF('SPRINT-BACKLOG'!D40:D76,"="&amp;VALUE(G28),'SPRINT-BACKLOG'!B40:B76)</f>
        <v>0</v>
      </c>
      <c r="K28" s="8">
        <f t="shared" si="3"/>
        <v>18.5</v>
      </c>
    </row>
    <row r="29" spans="1:11" x14ac:dyDescent="0.35">
      <c r="A29" s="7">
        <v>44246</v>
      </c>
      <c r="B29" s="11">
        <v>19</v>
      </c>
      <c r="C29" s="8">
        <f t="shared" si="0"/>
        <v>13.000000000000023</v>
      </c>
      <c r="D29" s="9">
        <f>SUMIF('SPRINT-BACKLOG'!D3:D38,"="&amp;VALUE(A29),'SPRINT-BACKLOG'!B3:B38)</f>
        <v>0</v>
      </c>
      <c r="E29" s="8">
        <f>E28 - D29</f>
        <v>11.5</v>
      </c>
      <c r="G29" s="7">
        <v>44274</v>
      </c>
      <c r="H29" s="11">
        <v>19</v>
      </c>
      <c r="I29" s="8">
        <f t="shared" si="1"/>
        <v>17.399999999999988</v>
      </c>
      <c r="J29" s="17">
        <f>SUMIF('SPRINT-BACKLOG'!D40:D76,"="&amp;VALUE(G29),'SPRINT-BACKLOG'!B40:B76)</f>
        <v>0</v>
      </c>
      <c r="K29" s="8">
        <f t="shared" si="3"/>
        <v>18.5</v>
      </c>
    </row>
    <row r="30" spans="1:11" x14ac:dyDescent="0.35">
      <c r="A30" s="7">
        <v>44247</v>
      </c>
      <c r="B30" s="11">
        <v>20</v>
      </c>
      <c r="C30" s="8">
        <f t="shared" si="0"/>
        <v>11.555555555555578</v>
      </c>
      <c r="D30" s="9">
        <f>SUMIF('SPRINT-BACKLOG'!D3:D38,"="&amp;VALUE(A30),'SPRINT-BACKLOG'!B3:B38)</f>
        <v>0</v>
      </c>
      <c r="E30" s="8">
        <f t="shared" si="2"/>
        <v>11.5</v>
      </c>
      <c r="G30" s="7">
        <v>44275</v>
      </c>
      <c r="H30" s="11">
        <v>20</v>
      </c>
      <c r="I30" s="8">
        <f t="shared" si="1"/>
        <v>15.949999999999989</v>
      </c>
      <c r="J30" s="17">
        <f>SUMIF('SPRINT-BACKLOG'!D40:D76,"="&amp;VALUE(G30),'SPRINT-BACKLOG'!B40:B76)</f>
        <v>0</v>
      </c>
      <c r="K30" s="8">
        <f t="shared" si="3"/>
        <v>18.5</v>
      </c>
    </row>
    <row r="31" spans="1:11" x14ac:dyDescent="0.35">
      <c r="A31" s="7">
        <v>44248</v>
      </c>
      <c r="B31" s="11">
        <v>21</v>
      </c>
      <c r="C31" s="8">
        <f t="shared" si="0"/>
        <v>10.111111111111134</v>
      </c>
      <c r="D31" s="9">
        <f>SUMIF('SPRINT-BACKLOG'!D3:D38,"="&amp;VALUE(A31),'SPRINT-BACKLOG'!B3:B38)</f>
        <v>0</v>
      </c>
      <c r="E31" s="8">
        <f t="shared" si="2"/>
        <v>11.5</v>
      </c>
      <c r="G31" s="7">
        <v>44276</v>
      </c>
      <c r="H31" s="11">
        <v>21</v>
      </c>
      <c r="I31" s="8">
        <f t="shared" si="1"/>
        <v>14.499999999999989</v>
      </c>
      <c r="J31" s="17">
        <f>SUMIF('SPRINT-BACKLOG'!D40:D76,"="&amp;VALUE(G31),'SPRINT-BACKLOG'!B40:B76)</f>
        <v>1.5</v>
      </c>
      <c r="K31" s="8">
        <f t="shared" si="3"/>
        <v>17</v>
      </c>
    </row>
    <row r="32" spans="1:11" x14ac:dyDescent="0.35">
      <c r="A32" s="7">
        <v>44249</v>
      </c>
      <c r="B32" s="11">
        <v>22</v>
      </c>
      <c r="C32" s="8">
        <f t="shared" si="0"/>
        <v>8.6666666666666892</v>
      </c>
      <c r="D32" s="9">
        <f>SUMIF('SPRINT-BACKLOG'!D3:D38,"="&amp;VALUE(A32),'SPRINT-BACKLOG'!B3:B38)</f>
        <v>4.5</v>
      </c>
      <c r="E32" s="8">
        <f t="shared" si="2"/>
        <v>7</v>
      </c>
      <c r="G32" s="7">
        <v>44277</v>
      </c>
      <c r="H32" s="11">
        <v>22</v>
      </c>
      <c r="I32" s="8">
        <f t="shared" si="1"/>
        <v>13.04999999999999</v>
      </c>
      <c r="J32" s="17">
        <f>SUMIF('SPRINT-BACKLOG'!D40:D76,"="&amp;VALUE(G32),'SPRINT-BACKLOG'!B40:B76)</f>
        <v>8</v>
      </c>
      <c r="K32" s="8">
        <f t="shared" si="3"/>
        <v>9</v>
      </c>
    </row>
    <row r="33" spans="1:11" x14ac:dyDescent="0.35">
      <c r="A33" s="7">
        <v>44250</v>
      </c>
      <c r="B33" s="11">
        <v>23</v>
      </c>
      <c r="C33" s="8">
        <f t="shared" si="0"/>
        <v>7.2222222222222445</v>
      </c>
      <c r="D33" s="9">
        <f>SUMIF('SPRINT-BACKLOG'!D3:D38,"="&amp;VALUE(A33),'SPRINT-BACKLOG'!B3:B38)</f>
        <v>2</v>
      </c>
      <c r="E33" s="8">
        <f t="shared" si="2"/>
        <v>5</v>
      </c>
      <c r="G33" s="7">
        <v>44278</v>
      </c>
      <c r="H33" s="11">
        <v>23</v>
      </c>
      <c r="I33" s="8">
        <f t="shared" si="1"/>
        <v>11.599999999999991</v>
      </c>
      <c r="J33" s="17">
        <f>SUMIF('SPRINT-BACKLOG'!D40:D76,"="&amp;VALUE(G33),'SPRINT-BACKLOG'!B40:B76)</f>
        <v>0</v>
      </c>
      <c r="K33" s="8">
        <f t="shared" si="3"/>
        <v>9</v>
      </c>
    </row>
    <row r="34" spans="1:11" x14ac:dyDescent="0.35">
      <c r="A34" s="7">
        <v>44251</v>
      </c>
      <c r="B34" s="11">
        <v>24</v>
      </c>
      <c r="C34" s="8">
        <f t="shared" si="0"/>
        <v>5.7777777777777999</v>
      </c>
      <c r="D34" s="9">
        <f>SUMIF('SPRINT-BACKLOG'!D3:D38,"="&amp;VALUE(A34),'SPRINT-BACKLOG'!B3:B38)</f>
        <v>1</v>
      </c>
      <c r="E34" s="8">
        <f t="shared" si="2"/>
        <v>4</v>
      </c>
      <c r="G34" s="7">
        <v>44279</v>
      </c>
      <c r="H34" s="11">
        <v>24</v>
      </c>
      <c r="I34" s="8">
        <f t="shared" si="1"/>
        <v>10.149999999999991</v>
      </c>
      <c r="J34" s="17">
        <f>SUMIF('SPRINT-BACKLOG'!D40:D76,"="&amp;VALUE(G34),'SPRINT-BACKLOG'!B40:B76)</f>
        <v>0</v>
      </c>
      <c r="K34" s="8">
        <f t="shared" si="3"/>
        <v>9</v>
      </c>
    </row>
    <row r="35" spans="1:11" x14ac:dyDescent="0.35">
      <c r="A35" s="7">
        <v>44252</v>
      </c>
      <c r="B35" s="11">
        <v>25</v>
      </c>
      <c r="C35" s="8">
        <f t="shared" si="0"/>
        <v>4.3333333333333552</v>
      </c>
      <c r="D35" s="9">
        <f>SUMIF('SPRINT-BACKLOG'!D3:D38,"="&amp;VALUE(A35),'SPRINT-BACKLOG'!B3:B38)</f>
        <v>0</v>
      </c>
      <c r="E35" s="8">
        <f t="shared" si="2"/>
        <v>4</v>
      </c>
      <c r="G35" s="7">
        <v>44280</v>
      </c>
      <c r="H35" s="11">
        <v>25</v>
      </c>
      <c r="I35" s="8">
        <f t="shared" si="1"/>
        <v>8.6999999999999922</v>
      </c>
      <c r="J35" s="17">
        <f>SUMIF('SPRINT-BACKLOG'!D40:D76,"="&amp;VALUE(G35),'SPRINT-BACKLOG'!B40:B76)</f>
        <v>2</v>
      </c>
      <c r="K35" s="8">
        <f t="shared" si="3"/>
        <v>7</v>
      </c>
    </row>
    <row r="36" spans="1:11" x14ac:dyDescent="0.35">
      <c r="A36" s="7">
        <v>44253</v>
      </c>
      <c r="B36" s="11">
        <v>26</v>
      </c>
      <c r="C36" s="8">
        <f t="shared" si="0"/>
        <v>2.8888888888889106</v>
      </c>
      <c r="D36" s="9">
        <f>SUMIF('SPRINT-BACKLOG'!D3:D38,"="&amp;VALUE(A36),'SPRINT-BACKLOG'!B3:B38)</f>
        <v>4</v>
      </c>
      <c r="E36" s="8">
        <f t="shared" si="2"/>
        <v>0</v>
      </c>
      <c r="G36" s="7">
        <v>44281</v>
      </c>
      <c r="H36" s="11">
        <v>26</v>
      </c>
      <c r="I36" s="8">
        <f t="shared" si="1"/>
        <v>7.249999999999992</v>
      </c>
      <c r="J36" s="17">
        <f>SUMIF('SPRINT-BACKLOG'!D40:D76,"="&amp;VALUE(G36),'SPRINT-BACKLOG'!B40:B76)</f>
        <v>5</v>
      </c>
      <c r="K36" s="8">
        <f t="shared" si="3"/>
        <v>2</v>
      </c>
    </row>
    <row r="37" spans="1:11" x14ac:dyDescent="0.35">
      <c r="A37" s="7">
        <v>44254</v>
      </c>
      <c r="B37" s="11">
        <v>27</v>
      </c>
      <c r="C37" s="8">
        <f t="shared" si="0"/>
        <v>1.4444444444444662</v>
      </c>
      <c r="D37" s="9">
        <f>SUMIF('SPRINT-BACKLOG'!D3:D38,"="&amp;VALUE(A37),'SPRINT-BACKLOG'!B3:B38)</f>
        <v>0</v>
      </c>
      <c r="E37" s="8">
        <f t="shared" si="2"/>
        <v>0</v>
      </c>
      <c r="G37" s="7">
        <v>44282</v>
      </c>
      <c r="H37" s="11">
        <v>27</v>
      </c>
      <c r="I37" s="8">
        <f t="shared" si="1"/>
        <v>5.7999999999999918</v>
      </c>
      <c r="J37" s="17">
        <f>SUMIF('SPRINT-BACKLOG'!D40:D76,"="&amp;VALUE(G37),'SPRINT-BACKLOG'!B40:B76)</f>
        <v>2</v>
      </c>
      <c r="K37" s="8">
        <f t="shared" si="3"/>
        <v>0</v>
      </c>
    </row>
    <row r="38" spans="1:11" x14ac:dyDescent="0.35">
      <c r="A38" s="7">
        <v>44255</v>
      </c>
      <c r="B38" s="11">
        <v>28</v>
      </c>
      <c r="C38" s="8">
        <f t="shared" si="0"/>
        <v>2.1760371282653068E-14</v>
      </c>
      <c r="D38" s="9">
        <f>SUMIF('SPRINT-BACKLOG'!D3:D38,"="&amp;VALUE(A38),'SPRINT-BACKLOG'!B3:B38)</f>
        <v>0</v>
      </c>
      <c r="E38" s="8">
        <f t="shared" si="2"/>
        <v>0</v>
      </c>
      <c r="G38" s="7">
        <v>44283</v>
      </c>
      <c r="H38" s="11">
        <v>28</v>
      </c>
      <c r="I38" s="8">
        <f t="shared" si="1"/>
        <v>4.3499999999999917</v>
      </c>
      <c r="J38" s="17">
        <f>SUMIF('SPRINT-BACKLOG'!D40:D76,"="&amp;VALUE(G38),'SPRINT-BACKLOG'!B40:B76)</f>
        <v>0</v>
      </c>
      <c r="K38" s="8">
        <f t="shared" si="3"/>
        <v>0</v>
      </c>
    </row>
    <row r="39" spans="1:11" x14ac:dyDescent="0.35">
      <c r="G39" s="7">
        <v>44284</v>
      </c>
      <c r="H39" s="11">
        <v>29</v>
      </c>
      <c r="I39" s="8">
        <f t="shared" si="1"/>
        <v>2.8999999999999915</v>
      </c>
      <c r="J39" s="17">
        <f>SUMIF('SPRINT-BACKLOG'!D40:D76,"="&amp;VALUE(G39),'SPRINT-BACKLOG'!B40:B76)</f>
        <v>0</v>
      </c>
      <c r="K39" s="8">
        <f t="shared" si="3"/>
        <v>0</v>
      </c>
    </row>
    <row r="40" spans="1:11" x14ac:dyDescent="0.35">
      <c r="G40" s="7">
        <v>44285</v>
      </c>
      <c r="H40" s="11">
        <v>30</v>
      </c>
      <c r="I40" s="8">
        <f t="shared" si="1"/>
        <v>1.4499999999999915</v>
      </c>
      <c r="J40" s="17">
        <f>SUMIF('SPRINT-BACKLOG'!D40:D76,"="&amp;VALUE(G40),'SPRINT-BACKLOG'!B40:B76)</f>
        <v>0</v>
      </c>
      <c r="K40" s="8">
        <f t="shared" si="3"/>
        <v>0</v>
      </c>
    </row>
    <row r="41" spans="1:11" x14ac:dyDescent="0.35">
      <c r="G41" s="7">
        <v>44286</v>
      </c>
      <c r="H41" s="11">
        <v>31</v>
      </c>
      <c r="I41" s="8">
        <f t="shared" si="1"/>
        <v>-8.4376949871511897E-15</v>
      </c>
      <c r="J41" s="17">
        <f>SUMIF('SPRINT-BACKLOG'!D40:D76,"="&amp;VALUE(G41),'SPRINT-BACKLOG'!B40:B76)</f>
        <v>0</v>
      </c>
      <c r="K41" s="8">
        <f t="shared" si="3"/>
        <v>0</v>
      </c>
    </row>
  </sheetData>
  <mergeCells count="3">
    <mergeCell ref="B6:C6"/>
    <mergeCell ref="F2:H2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cp:lastPrinted>2021-02-28T21:41:31Z</cp:lastPrinted>
  <dcterms:created xsi:type="dcterms:W3CDTF">2021-02-01T14:57:02Z</dcterms:created>
  <dcterms:modified xsi:type="dcterms:W3CDTF">2021-04-11T11:28:44Z</dcterms:modified>
</cp:coreProperties>
</file>