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DFD69940-326C-40F3-A10F-47E34A114EF5}" xr6:coauthVersionLast="46" xr6:coauthVersionMax="46" xr10:uidLastSave="{00000000-0000-0000-0000-000000000000}"/>
  <bookViews>
    <workbookView xWindow="29100" yWindow="1140" windowWidth="20175" windowHeight="9705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D30" i="2"/>
  <c r="D29" i="2"/>
  <c r="D28" i="2"/>
  <c r="D26" i="2"/>
  <c r="D27" i="2"/>
  <c r="D25" i="2"/>
  <c r="D23" i="2"/>
  <c r="D24" i="2"/>
  <c r="D22" i="2"/>
  <c r="D20" i="2"/>
  <c r="D21" i="2"/>
  <c r="D19" i="2"/>
  <c r="D18" i="2"/>
  <c r="D17" i="2"/>
  <c r="D11" i="2"/>
  <c r="D16" i="2"/>
  <c r="D15" i="2"/>
  <c r="D14" i="2"/>
  <c r="D13" i="2"/>
  <c r="D12" i="2"/>
  <c r="D10" i="2"/>
  <c r="D9" i="2"/>
  <c r="D8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<sst xmlns="http://schemas.openxmlformats.org/spreadsheetml/2006/main" count="89" uniqueCount="52">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</sst>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6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37</c:v>
                </c:pt>
                <c:pt idx="1">
                  <c:v>35.629629629629626</c:v>
                </c:pt>
                <c:pt idx="2">
                  <c:v>34.259259259259252</c:v>
                </c:pt>
                <c:pt idx="3">
                  <c:v>32.888888888888879</c:v>
                </c:pt>
                <c:pt idx="4">
                  <c:v>31.518518518518508</c:v>
                </c:pt>
                <c:pt idx="5">
                  <c:v>30.148148148148138</c:v>
                </c:pt>
                <c:pt idx="6">
                  <c:v>28.777777777777768</c:v>
                </c:pt>
                <c:pt idx="7">
                  <c:v>27.407407407407398</c:v>
                </c:pt>
                <c:pt idx="8">
                  <c:v>26.037037037037027</c:v>
                </c:pt>
                <c:pt idx="9">
                  <c:v>24.666666666666657</c:v>
                </c:pt>
                <c:pt idx="10">
                  <c:v>23.296296296296287</c:v>
                </c:pt>
                <c:pt idx="11">
                  <c:v>21.925925925925917</c:v>
                </c:pt>
                <c:pt idx="12">
                  <c:v>20.555555555555546</c:v>
                </c:pt>
                <c:pt idx="13">
                  <c:v>19.185185185185176</c:v>
                </c:pt>
                <c:pt idx="14">
                  <c:v>17.814814814814806</c:v>
                </c:pt>
                <c:pt idx="15">
                  <c:v>16.444444444444436</c:v>
                </c:pt>
                <c:pt idx="16">
                  <c:v>15.074074074074066</c:v>
                </c:pt>
                <c:pt idx="17">
                  <c:v>13.703703703703695</c:v>
                </c:pt>
                <c:pt idx="18">
                  <c:v>12.333333333333325</c:v>
                </c:pt>
                <c:pt idx="19">
                  <c:v>10.962962962962955</c:v>
                </c:pt>
                <c:pt idx="20">
                  <c:v>9.5925925925925846</c:v>
                </c:pt>
                <c:pt idx="21">
                  <c:v>8.2222222222222143</c:v>
                </c:pt>
                <c:pt idx="22">
                  <c:v>6.8518518518518441</c:v>
                </c:pt>
                <c:pt idx="23">
                  <c:v>5.4814814814814738</c:v>
                </c:pt>
                <c:pt idx="24">
                  <c:v>4.1111111111111036</c:v>
                </c:pt>
                <c:pt idx="25">
                  <c:v>2.7407407407407334</c:v>
                </c:pt>
                <c:pt idx="26">
                  <c:v>1.3703703703703629</c:v>
                </c:pt>
                <c:pt idx="27">
                  <c:v>-7.5495165674510645E-15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29.5</c:v>
                </c:pt>
                <c:pt idx="4">
                  <c:v>26.5</c:v>
                </c:pt>
                <c:pt idx="5">
                  <c:v>26.5</c:v>
                </c:pt>
                <c:pt idx="6">
                  <c:v>26.5</c:v>
                </c:pt>
                <c:pt idx="7">
                  <c:v>24.5</c:v>
                </c:pt>
                <c:pt idx="8">
                  <c:v>22.5</c:v>
                </c:pt>
                <c:pt idx="9">
                  <c:v>21.5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14</c:v>
                </c:pt>
                <c:pt idx="15">
                  <c:v>12.5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163511</xdr:rowOff>
    </xdr:from>
    <xdr:to>
      <xdr:col>5</xdr:col>
      <xdr:colOff>752475</xdr:colOff>
      <xdr:row>59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G234"/>
  <sheetViews>
    <sheetView tabSelected="1" topLeftCell="A37" zoomScaleNormal="100" workbookViewId="0">
      <selection activeCell="G60" sqref="G60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8" t="s">
        <v>46</v>
      </c>
      <c r="B2" s="19"/>
      <c r="C2" s="19"/>
      <c r="D2" s="19"/>
      <c r="E2" s="19"/>
      <c r="F2" s="20"/>
      <c r="G2" s="1"/>
    </row>
    <row r="3" spans="1:7" ht="31" outlineLevel="1" x14ac:dyDescent="0.35">
      <c r="A3" s="3" t="s">
        <v>40</v>
      </c>
      <c r="B3" s="13">
        <v>2</v>
      </c>
      <c r="C3" s="5">
        <v>44197</v>
      </c>
      <c r="D3" s="5">
        <v>44228</v>
      </c>
      <c r="E3" s="5">
        <v>44197</v>
      </c>
      <c r="F3" s="4" t="s">
        <v>7</v>
      </c>
      <c r="G3" s="1"/>
    </row>
    <row r="4" spans="1:7" ht="31" outlineLevel="1" x14ac:dyDescent="0.35">
      <c r="A4" s="3" t="s">
        <v>10</v>
      </c>
      <c r="B4" s="13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outlineLevel="1" x14ac:dyDescent="0.35">
      <c r="A5" s="3" t="s">
        <v>9</v>
      </c>
      <c r="B5" s="13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outlineLevel="1" x14ac:dyDescent="0.35">
      <c r="A6" s="3" t="s">
        <v>12</v>
      </c>
      <c r="B6" s="13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outlineLevel="1" x14ac:dyDescent="0.35">
      <c r="A7" s="3" t="s">
        <v>11</v>
      </c>
      <c r="B7" s="13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outlineLevel="1" x14ac:dyDescent="0.35">
      <c r="A8" s="3" t="s">
        <v>37</v>
      </c>
      <c r="B8" s="13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outlineLevel="1" x14ac:dyDescent="0.35">
      <c r="A9" s="3" t="s">
        <v>36</v>
      </c>
      <c r="B9" s="13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outlineLevel="1" x14ac:dyDescent="0.35">
      <c r="A10" s="3" t="s">
        <v>13</v>
      </c>
      <c r="B10" s="13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outlineLevel="1" x14ac:dyDescent="0.35">
      <c r="A11" s="3" t="s">
        <v>16</v>
      </c>
      <c r="B11" s="13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outlineLevel="1" x14ac:dyDescent="0.35">
      <c r="A12" s="3" t="s">
        <v>15</v>
      </c>
      <c r="B12" s="13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outlineLevel="1" x14ac:dyDescent="0.35">
      <c r="A13" s="3" t="s">
        <v>17</v>
      </c>
      <c r="B13" s="13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outlineLevel="1" x14ac:dyDescent="0.35">
      <c r="A14" s="3" t="s">
        <v>14</v>
      </c>
      <c r="B14" s="13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outlineLevel="1" x14ac:dyDescent="0.35">
      <c r="A15" s="3" t="s">
        <v>38</v>
      </c>
      <c r="B15" s="13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outlineLevel="1" x14ac:dyDescent="0.35">
      <c r="A16" s="3" t="s">
        <v>39</v>
      </c>
      <c r="B16" s="13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outlineLevel="1" x14ac:dyDescent="0.35">
      <c r="A17" s="3" t="s">
        <v>27</v>
      </c>
      <c r="B17" s="13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outlineLevel="1" x14ac:dyDescent="0.35">
      <c r="A18" s="3" t="s">
        <v>28</v>
      </c>
      <c r="B18" s="13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outlineLevel="1" x14ac:dyDescent="0.35">
      <c r="A19" s="3" t="s">
        <v>25</v>
      </c>
      <c r="B19" s="13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outlineLevel="1" x14ac:dyDescent="0.35">
      <c r="A20" s="3" t="s">
        <v>19</v>
      </c>
      <c r="B20" s="13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outlineLevel="1" x14ac:dyDescent="0.35">
      <c r="A21" s="3" t="s">
        <v>20</v>
      </c>
      <c r="B21" s="13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outlineLevel="1" x14ac:dyDescent="0.35">
      <c r="A22" s="3" t="s">
        <v>21</v>
      </c>
      <c r="B22" s="13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outlineLevel="1" x14ac:dyDescent="0.35">
      <c r="A23" s="3" t="s">
        <v>18</v>
      </c>
      <c r="B23" s="13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outlineLevel="1" x14ac:dyDescent="0.35">
      <c r="A24" s="3" t="s">
        <v>50</v>
      </c>
      <c r="B24" s="13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outlineLevel="1" x14ac:dyDescent="0.35">
      <c r="A25" s="3" t="s">
        <v>29</v>
      </c>
      <c r="B25" s="13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outlineLevel="1" x14ac:dyDescent="0.35">
      <c r="A26" s="3" t="s">
        <v>49</v>
      </c>
      <c r="B26" s="13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outlineLevel="1" x14ac:dyDescent="0.35">
      <c r="A27" s="3" t="s">
        <v>35</v>
      </c>
      <c r="B27" s="13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outlineLevel="1" x14ac:dyDescent="0.35">
      <c r="A28" s="3" t="s">
        <v>34</v>
      </c>
      <c r="B28" s="13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outlineLevel="1" x14ac:dyDescent="0.35">
      <c r="A29" s="3" t="s">
        <v>33</v>
      </c>
      <c r="B29" s="13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outlineLevel="1" x14ac:dyDescent="0.35">
      <c r="A30" s="3" t="s">
        <v>26</v>
      </c>
      <c r="B30" s="13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outlineLevel="1" x14ac:dyDescent="0.35">
      <c r="A31" s="3" t="s">
        <v>22</v>
      </c>
      <c r="B31" s="13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outlineLevel="1" x14ac:dyDescent="0.35">
      <c r="A32" s="3" t="s">
        <v>23</v>
      </c>
      <c r="B32" s="13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outlineLevel="1" x14ac:dyDescent="0.35">
      <c r="A33" s="3" t="s">
        <v>24</v>
      </c>
      <c r="B33" s="13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outlineLevel="1" x14ac:dyDescent="0.35">
      <c r="A34" s="3" t="s">
        <v>32</v>
      </c>
      <c r="B34" s="13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outlineLevel="1" x14ac:dyDescent="0.35">
      <c r="A35" s="3" t="s">
        <v>31</v>
      </c>
      <c r="B35" s="13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outlineLevel="1" x14ac:dyDescent="0.35">
      <c r="A36" s="3" t="s">
        <v>30</v>
      </c>
      <c r="B36" s="13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31" outlineLevel="1" x14ac:dyDescent="0.35">
      <c r="A37" s="3" t="s">
        <v>41</v>
      </c>
      <c r="B37" s="13">
        <v>2</v>
      </c>
      <c r="C37" s="5">
        <v>44220</v>
      </c>
      <c r="D37" s="5">
        <v>44253</v>
      </c>
      <c r="E37" s="5">
        <v>44221</v>
      </c>
      <c r="F37" s="4" t="s">
        <v>7</v>
      </c>
      <c r="G37" s="1"/>
    </row>
    <row r="38" spans="1:7" x14ac:dyDescent="0.35">
      <c r="A38" s="1"/>
      <c r="B38" s="1"/>
      <c r="C38" s="1"/>
      <c r="D38" s="1"/>
      <c r="E38" s="1"/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G68" s="1"/>
    </row>
    <row r="69" spans="1:7" x14ac:dyDescent="0.35"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C234" s="1"/>
    </row>
  </sheetData>
  <sortState xmlns:xlrd2="http://schemas.microsoft.com/office/spreadsheetml/2017/richdata2" ref="A3:F37">
    <sortCondition ref="D4:D37"/>
  </sortState>
  <mergeCells count="1">
    <mergeCell ref="A2:F2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I35"/>
  <sheetViews>
    <sheetView workbookViewId="0">
      <selection activeCell="F3" sqref="F3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9" x14ac:dyDescent="0.35">
      <c r="B2" s="17" t="s">
        <v>46</v>
      </c>
      <c r="C2" s="17"/>
      <c r="F2" s="21" t="s">
        <v>51</v>
      </c>
      <c r="G2" s="21"/>
      <c r="H2" s="21"/>
    </row>
    <row r="3" spans="1:9" x14ac:dyDescent="0.35">
      <c r="B3" s="11" t="s">
        <v>47</v>
      </c>
      <c r="C3" s="11">
        <v>28</v>
      </c>
      <c r="F3" s="22" t="s">
        <v>5</v>
      </c>
      <c r="G3" s="22" t="s">
        <v>6</v>
      </c>
      <c r="H3" s="22" t="s">
        <v>7</v>
      </c>
    </row>
    <row r="4" spans="1:9" x14ac:dyDescent="0.35">
      <c r="B4" s="11" t="s">
        <v>43</v>
      </c>
      <c r="C4" s="14">
        <f>SUM('SPRINT-BACKLOG'!B3:B37)</f>
        <v>37</v>
      </c>
    </row>
    <row r="7" spans="1:9" ht="26" x14ac:dyDescent="0.35">
      <c r="A7" s="7" t="s">
        <v>48</v>
      </c>
      <c r="B7" s="7" t="s">
        <v>42</v>
      </c>
      <c r="C7" s="7" t="s">
        <v>43</v>
      </c>
      <c r="D7" s="7" t="s">
        <v>44</v>
      </c>
      <c r="E7" s="7" t="s">
        <v>45</v>
      </c>
      <c r="G7" s="6"/>
    </row>
    <row r="8" spans="1:9" x14ac:dyDescent="0.35">
      <c r="A8" s="8">
        <v>44228</v>
      </c>
      <c r="B8" s="12">
        <v>1</v>
      </c>
      <c r="C8" s="9">
        <f>C4</f>
        <v>37</v>
      </c>
      <c r="D8" s="10">
        <f>SUMIF('SPRINT-BACKLOG'!D3:D37,"="&amp;VALUE(A8),'SPRINT-BACKLOG'!B3:B37)</f>
        <v>2</v>
      </c>
      <c r="E8" s="9">
        <f>C4 - D8</f>
        <v>35</v>
      </c>
    </row>
    <row r="9" spans="1:9" x14ac:dyDescent="0.35">
      <c r="A9" s="15">
        <v>44229</v>
      </c>
      <c r="B9" s="12">
        <v>2</v>
      </c>
      <c r="C9" s="9">
        <f t="shared" ref="C9:C35" si="0">C8-$C$4/($C$3-1)</f>
        <v>35.629629629629626</v>
      </c>
      <c r="D9" s="10">
        <f>SUMIF('SPRINT-BACKLOG'!D3:D37,"="&amp;VALUE(A9),'SPRINT-BACKLOG'!B3:B37)</f>
        <v>2</v>
      </c>
      <c r="E9" s="9">
        <f>E8 - D9</f>
        <v>33</v>
      </c>
    </row>
    <row r="10" spans="1:9" x14ac:dyDescent="0.35">
      <c r="A10" s="8">
        <v>44230</v>
      </c>
      <c r="B10" s="12">
        <v>3</v>
      </c>
      <c r="C10" s="9">
        <f t="shared" si="0"/>
        <v>34.259259259259252</v>
      </c>
      <c r="D10" s="10">
        <f>SUMIF('SPRINT-BACKLOG'!D3:D37,"="&amp;VALUE(A10),'SPRINT-BACKLOG'!B3:B37)</f>
        <v>2</v>
      </c>
      <c r="E10" s="9">
        <f>E9 - D10</f>
        <v>31</v>
      </c>
    </row>
    <row r="11" spans="1:9" x14ac:dyDescent="0.35">
      <c r="A11" s="8">
        <v>44231</v>
      </c>
      <c r="B11" s="12">
        <v>4</v>
      </c>
      <c r="C11" s="9">
        <f t="shared" si="0"/>
        <v>32.888888888888879</v>
      </c>
      <c r="D11" s="10">
        <f>SUMIF('SPRINT-BACKLOG'!D3:D37,"="&amp;VALUE(A11),'SPRINT-BACKLOG'!B3:B37)</f>
        <v>1.5</v>
      </c>
      <c r="E11" s="9">
        <f t="shared" ref="E11:E35" si="1">E10 - D11</f>
        <v>29.5</v>
      </c>
    </row>
    <row r="12" spans="1:9" x14ac:dyDescent="0.35">
      <c r="A12" s="8">
        <v>44232</v>
      </c>
      <c r="B12" s="12">
        <v>5</v>
      </c>
      <c r="C12" s="9">
        <f t="shared" si="0"/>
        <v>31.518518518518508</v>
      </c>
      <c r="D12" s="10">
        <f>SUMIF('SPRINT-BACKLOG'!D3:D37,"="&amp;VALUE(A12),'SPRINT-BACKLOG'!B3:B37)</f>
        <v>3</v>
      </c>
      <c r="E12" s="9">
        <f t="shared" si="1"/>
        <v>26.5</v>
      </c>
    </row>
    <row r="13" spans="1:9" x14ac:dyDescent="0.35">
      <c r="A13" s="8">
        <v>44233</v>
      </c>
      <c r="B13" s="12">
        <v>6</v>
      </c>
      <c r="C13" s="9">
        <f t="shared" si="0"/>
        <v>30.148148148148138</v>
      </c>
      <c r="D13" s="10">
        <f>SUMIF('SPRINT-BACKLOG'!D3:D37,"="&amp;VALUE(A13),'SPRINT-BACKLOG'!B3:B37)</f>
        <v>0</v>
      </c>
      <c r="E13" s="9">
        <f t="shared" si="1"/>
        <v>26.5</v>
      </c>
    </row>
    <row r="14" spans="1:9" x14ac:dyDescent="0.35">
      <c r="A14" s="8">
        <v>44234</v>
      </c>
      <c r="B14" s="12">
        <v>7</v>
      </c>
      <c r="C14" s="9">
        <f t="shared" si="0"/>
        <v>28.777777777777768</v>
      </c>
      <c r="D14" s="10">
        <f>SUMIF('SPRINT-BACKLOG'!D3:D37,"="&amp;VALUE(A14),'SPRINT-BACKLOG'!B3:B37)</f>
        <v>0</v>
      </c>
      <c r="E14" s="9">
        <f t="shared" si="1"/>
        <v>26.5</v>
      </c>
    </row>
    <row r="15" spans="1:9" x14ac:dyDescent="0.35">
      <c r="A15" s="8">
        <v>44235</v>
      </c>
      <c r="B15" s="12">
        <v>8</v>
      </c>
      <c r="C15" s="9">
        <f t="shared" si="0"/>
        <v>27.407407407407398</v>
      </c>
      <c r="D15" s="10">
        <f>SUMIF('SPRINT-BACKLOG'!D3:D37,"="&amp;VALUE(A15),'SPRINT-BACKLOG'!B3:B37)</f>
        <v>2</v>
      </c>
      <c r="E15" s="9">
        <f t="shared" si="1"/>
        <v>24.5</v>
      </c>
    </row>
    <row r="16" spans="1:9" x14ac:dyDescent="0.35">
      <c r="A16" s="8">
        <v>44236</v>
      </c>
      <c r="B16" s="12">
        <v>9</v>
      </c>
      <c r="C16" s="9">
        <f t="shared" si="0"/>
        <v>26.037037037037027</v>
      </c>
      <c r="D16" s="10">
        <f>SUMIF('SPRINT-BACKLOG'!D3:D37,"="&amp;VALUE(A16),'SPRINT-BACKLOG'!B3:B37)</f>
        <v>2</v>
      </c>
      <c r="E16" s="9">
        <f t="shared" si="1"/>
        <v>22.5</v>
      </c>
      <c r="F16" s="16"/>
      <c r="G16" s="16"/>
      <c r="H16" s="16"/>
      <c r="I16" s="16"/>
    </row>
    <row r="17" spans="1:5" x14ac:dyDescent="0.35">
      <c r="A17" s="8">
        <v>44237</v>
      </c>
      <c r="B17" s="12">
        <v>10</v>
      </c>
      <c r="C17" s="9">
        <f t="shared" si="0"/>
        <v>24.666666666666657</v>
      </c>
      <c r="D17" s="10">
        <f>SUMIF('SPRINT-BACKLOG'!D3:D37,"="&amp;VALUE(A17),'SPRINT-BACKLOG'!B3:B37)</f>
        <v>1</v>
      </c>
      <c r="E17" s="9">
        <f t="shared" si="1"/>
        <v>21.5</v>
      </c>
    </row>
    <row r="18" spans="1:5" x14ac:dyDescent="0.35">
      <c r="A18" s="8">
        <v>44238</v>
      </c>
      <c r="B18" s="12">
        <v>11</v>
      </c>
      <c r="C18" s="9">
        <f t="shared" si="0"/>
        <v>23.296296296296287</v>
      </c>
      <c r="D18" s="10">
        <f>SUMIF('SPRINT-BACKLOG'!D3:D37,"="&amp;VALUE(A18),'SPRINT-BACKLOG'!B3:B37)</f>
        <v>3.5</v>
      </c>
      <c r="E18" s="9">
        <f t="shared" si="1"/>
        <v>18</v>
      </c>
    </row>
    <row r="19" spans="1:5" x14ac:dyDescent="0.35">
      <c r="A19" s="8">
        <v>44239</v>
      </c>
      <c r="B19" s="12">
        <v>12</v>
      </c>
      <c r="C19" s="9">
        <f t="shared" si="0"/>
        <v>21.925925925925917</v>
      </c>
      <c r="D19" s="10">
        <f>SUMIF('SPRINT-BACKLOG'!D3:D37,"="&amp;VALUE(A19),'SPRINT-BACKLOG'!B3:B37)</f>
        <v>0</v>
      </c>
      <c r="E19" s="9">
        <f t="shared" si="1"/>
        <v>18</v>
      </c>
    </row>
    <row r="20" spans="1:5" x14ac:dyDescent="0.35">
      <c r="A20" s="8">
        <v>44240</v>
      </c>
      <c r="B20" s="12">
        <v>13</v>
      </c>
      <c r="C20" s="9">
        <f t="shared" si="0"/>
        <v>20.555555555555546</v>
      </c>
      <c r="D20" s="10">
        <f>SUMIF('SPRINT-BACKLOG'!D3:D37,"="&amp;VALUE(A20),'SPRINT-BACKLOG'!B3:B37)</f>
        <v>0</v>
      </c>
      <c r="E20" s="9">
        <f t="shared" si="1"/>
        <v>18</v>
      </c>
    </row>
    <row r="21" spans="1:5" x14ac:dyDescent="0.35">
      <c r="A21" s="8">
        <v>44241</v>
      </c>
      <c r="B21" s="12">
        <v>14</v>
      </c>
      <c r="C21" s="9">
        <f t="shared" si="0"/>
        <v>19.185185185185176</v>
      </c>
      <c r="D21" s="10">
        <f>SUMIF('SPRINT-BACKLOG'!D3:D37,"="&amp;VALUE(A21),'SPRINT-BACKLOG'!B3:B37)</f>
        <v>0</v>
      </c>
      <c r="E21" s="9">
        <f t="shared" si="1"/>
        <v>18</v>
      </c>
    </row>
    <row r="22" spans="1:5" x14ac:dyDescent="0.35">
      <c r="A22" s="8">
        <v>44242</v>
      </c>
      <c r="B22" s="12">
        <v>15</v>
      </c>
      <c r="C22" s="9">
        <f t="shared" si="0"/>
        <v>17.814814814814806</v>
      </c>
      <c r="D22" s="10">
        <f>SUMIF('SPRINT-BACKLOG'!D3:D37,"="&amp;VALUE(A22),'SPRINT-BACKLOG'!B3:B37)</f>
        <v>4</v>
      </c>
      <c r="E22" s="9">
        <f t="shared" si="1"/>
        <v>14</v>
      </c>
    </row>
    <row r="23" spans="1:5" x14ac:dyDescent="0.35">
      <c r="A23" s="8">
        <v>44243</v>
      </c>
      <c r="B23" s="12">
        <v>16</v>
      </c>
      <c r="C23" s="9">
        <f t="shared" si="0"/>
        <v>16.444444444444436</v>
      </c>
      <c r="D23" s="10">
        <f>SUMIF('SPRINT-BACKLOG'!D3:D37,"="&amp;VALUE(A23),'SPRINT-BACKLOG'!B3:B37)</f>
        <v>1.5</v>
      </c>
      <c r="E23" s="9">
        <f t="shared" si="1"/>
        <v>12.5</v>
      </c>
    </row>
    <row r="24" spans="1:5" x14ac:dyDescent="0.35">
      <c r="A24" s="8">
        <v>44244</v>
      </c>
      <c r="B24" s="12">
        <v>17</v>
      </c>
      <c r="C24" s="9">
        <f t="shared" si="0"/>
        <v>15.074074074074066</v>
      </c>
      <c r="D24" s="10">
        <f>SUMIF('SPRINT-BACKLOG'!D3:D37,"="&amp;VALUE(A24),'SPRINT-BACKLOG'!B3:B37)</f>
        <v>3</v>
      </c>
      <c r="E24" s="9">
        <f t="shared" si="1"/>
        <v>9.5</v>
      </c>
    </row>
    <row r="25" spans="1:5" x14ac:dyDescent="0.35">
      <c r="A25" s="8">
        <v>44245</v>
      </c>
      <c r="B25" s="12">
        <v>18</v>
      </c>
      <c r="C25" s="9">
        <f t="shared" si="0"/>
        <v>13.703703703703695</v>
      </c>
      <c r="D25" s="10">
        <f>SUMIF('SPRINT-BACKLOG'!D3:D37,"="&amp;VALUE(A25),'SPRINT-BACKLOG'!B3:B37)</f>
        <v>0</v>
      </c>
      <c r="E25" s="9">
        <f t="shared" si="1"/>
        <v>9.5</v>
      </c>
    </row>
    <row r="26" spans="1:5" x14ac:dyDescent="0.35">
      <c r="A26" s="8">
        <v>44246</v>
      </c>
      <c r="B26" s="12">
        <v>19</v>
      </c>
      <c r="C26" s="9">
        <f t="shared" si="0"/>
        <v>12.333333333333325</v>
      </c>
      <c r="D26" s="10">
        <f>SUMIF('SPRINT-BACKLOG'!D3:D37,"="&amp;VALUE(A26),'SPRINT-BACKLOG'!B3:B37)</f>
        <v>0</v>
      </c>
      <c r="E26" s="9">
        <f>E25 - D26</f>
        <v>9.5</v>
      </c>
    </row>
    <row r="27" spans="1:5" x14ac:dyDescent="0.35">
      <c r="A27" s="8">
        <v>44247</v>
      </c>
      <c r="B27" s="12">
        <v>20</v>
      </c>
      <c r="C27" s="9">
        <f t="shared" si="0"/>
        <v>10.962962962962955</v>
      </c>
      <c r="D27" s="10">
        <f>SUMIF('SPRINT-BACKLOG'!D3:D37,"="&amp;VALUE(A27),'SPRINT-BACKLOG'!B3:B37)</f>
        <v>0</v>
      </c>
      <c r="E27" s="9">
        <f t="shared" si="1"/>
        <v>9.5</v>
      </c>
    </row>
    <row r="28" spans="1:5" x14ac:dyDescent="0.35">
      <c r="A28" s="8">
        <v>44248</v>
      </c>
      <c r="B28" s="12">
        <v>21</v>
      </c>
      <c r="C28" s="9">
        <f t="shared" si="0"/>
        <v>9.5925925925925846</v>
      </c>
      <c r="D28" s="10">
        <f>SUMIF('SPRINT-BACKLOG'!D3:D37,"="&amp;VALUE(A28),'SPRINT-BACKLOG'!B3:B37)</f>
        <v>0</v>
      </c>
      <c r="E28" s="9">
        <f t="shared" si="1"/>
        <v>9.5</v>
      </c>
    </row>
    <row r="29" spans="1:5" x14ac:dyDescent="0.35">
      <c r="A29" s="8">
        <v>44249</v>
      </c>
      <c r="B29" s="12">
        <v>22</v>
      </c>
      <c r="C29" s="9">
        <f t="shared" si="0"/>
        <v>8.2222222222222143</v>
      </c>
      <c r="D29" s="10">
        <f>SUMIF('SPRINT-BACKLOG'!D3:D37,"="&amp;VALUE(A29),'SPRINT-BACKLOG'!B3:B37)</f>
        <v>4.5</v>
      </c>
      <c r="E29" s="9">
        <f t="shared" si="1"/>
        <v>5</v>
      </c>
    </row>
    <row r="30" spans="1:5" x14ac:dyDescent="0.35">
      <c r="A30" s="8">
        <v>44250</v>
      </c>
      <c r="B30" s="12">
        <v>23</v>
      </c>
      <c r="C30" s="9">
        <f t="shared" si="0"/>
        <v>6.8518518518518441</v>
      </c>
      <c r="D30" s="10">
        <f>SUMIF('SPRINT-BACKLOG'!D3:D37,"="&amp;VALUE(A30),'SPRINT-BACKLOG'!B3:B37)</f>
        <v>2</v>
      </c>
      <c r="E30" s="9">
        <f t="shared" si="1"/>
        <v>3</v>
      </c>
    </row>
    <row r="31" spans="1:5" x14ac:dyDescent="0.35">
      <c r="A31" s="8">
        <v>44251</v>
      </c>
      <c r="B31" s="12">
        <v>24</v>
      </c>
      <c r="C31" s="9">
        <f t="shared" si="0"/>
        <v>5.4814814814814738</v>
      </c>
      <c r="D31" s="10">
        <f>SUMIF('SPRINT-BACKLOG'!D3:D37,"="&amp;VALUE(A31),'SPRINT-BACKLOG'!B3:B37)</f>
        <v>1</v>
      </c>
      <c r="E31" s="9">
        <f t="shared" si="1"/>
        <v>2</v>
      </c>
    </row>
    <row r="32" spans="1:5" x14ac:dyDescent="0.35">
      <c r="A32" s="8">
        <v>44252</v>
      </c>
      <c r="B32" s="12">
        <v>25</v>
      </c>
      <c r="C32" s="9">
        <f t="shared" si="0"/>
        <v>4.1111111111111036</v>
      </c>
      <c r="D32" s="10">
        <f>SUMIF('SPRINT-BACKLOG'!D3:D37,"="&amp;VALUE(A32),'SPRINT-BACKLOG'!B3:B37)</f>
        <v>0</v>
      </c>
      <c r="E32" s="9">
        <f t="shared" si="1"/>
        <v>2</v>
      </c>
    </row>
    <row r="33" spans="1:5" x14ac:dyDescent="0.35">
      <c r="A33" s="8">
        <v>44253</v>
      </c>
      <c r="B33" s="12">
        <v>26</v>
      </c>
      <c r="C33" s="9">
        <f t="shared" si="0"/>
        <v>2.7407407407407334</v>
      </c>
      <c r="D33" s="10">
        <f>SUMIF('SPRINT-BACKLOG'!D3:D37,"="&amp;VALUE(A33),'SPRINT-BACKLOG'!B3:B37)</f>
        <v>2</v>
      </c>
      <c r="E33" s="9">
        <f t="shared" si="1"/>
        <v>0</v>
      </c>
    </row>
    <row r="34" spans="1:5" x14ac:dyDescent="0.35">
      <c r="A34" s="8">
        <v>44254</v>
      </c>
      <c r="B34" s="12">
        <v>27</v>
      </c>
      <c r="C34" s="9">
        <f t="shared" si="0"/>
        <v>1.3703703703703629</v>
      </c>
      <c r="D34" s="10">
        <f>SUMIF('SPRINT-BACKLOG'!D3:D37,"="&amp;VALUE(A34),'SPRINT-BACKLOG'!B3:B37)</f>
        <v>0</v>
      </c>
      <c r="E34" s="9">
        <f t="shared" si="1"/>
        <v>0</v>
      </c>
    </row>
    <row r="35" spans="1:5" x14ac:dyDescent="0.35">
      <c r="A35" s="8">
        <v>44255</v>
      </c>
      <c r="B35" s="12">
        <v>28</v>
      </c>
      <c r="C35" s="9">
        <f t="shared" si="0"/>
        <v>-7.5495165674510645E-15</v>
      </c>
      <c r="D35" s="10">
        <f>SUMIF('SPRINT-BACKLOG'!D3:D37,"="&amp;VALUE(A35),'SPRINT-BACKLOG'!B3:B37)</f>
        <v>0</v>
      </c>
      <c r="E35" s="9">
        <f t="shared" si="1"/>
        <v>0</v>
      </c>
    </row>
  </sheetData>
  <mergeCells count="2">
    <mergeCell ref="B2:C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2021-03-01T18:24:31Z</dcterms:modified>
</cp:coreProperties>
</file>