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16a7a75fca07489d/WOM/Atomation Emailing/Código Python/Regex para validar sintaxis/"/>
    </mc:Choice>
  </mc:AlternateContent>
  <xr:revisionPtr revIDLastSave="12" documentId="8_{21157E29-15D8-4DA9-9E3C-483C2DE44E65}" xr6:coauthVersionLast="47" xr6:coauthVersionMax="47" xr10:uidLastSave="{9E03B9DB-E3AD-4D0B-8E96-5049CC976CA9}"/>
  <bookViews>
    <workbookView xWindow="-120" yWindow="-120" windowWidth="29040" windowHeight="15720" activeTab="3" xr2:uid="{00000000-000D-0000-FFFF-FFFF00000000}"/>
  </bookViews>
  <sheets>
    <sheet name="Reglas" sheetId="2" r:id="rId1"/>
    <sheet name="Resultados" sheetId="1" r:id="rId2"/>
    <sheet name="Resultados (2)" sheetId="7" r:id="rId3"/>
    <sheet name="Grup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4" l="1"/>
  <c r="J31" i="4"/>
  <c r="K31" i="4"/>
  <c r="C3" i="7" l="1"/>
  <c r="C4" i="7" s="1"/>
  <c r="C5" i="7" s="1"/>
  <c r="C6" i="7" s="1"/>
  <c r="C7" i="7" s="1"/>
  <c r="C8" i="7" s="1"/>
  <c r="C9" i="7" s="1"/>
  <c r="B17" i="7" l="1"/>
  <c r="B18" i="7" s="1"/>
  <c r="B17" i="1" l="1"/>
  <c r="C14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2" i="4"/>
  <c r="C4" i="1"/>
  <c r="C5" i="1"/>
  <c r="C6" i="1"/>
  <c r="C7" i="1"/>
  <c r="C8" i="1"/>
  <c r="C9" i="1"/>
  <c r="C10" i="1"/>
  <c r="C11" i="1"/>
  <c r="C12" i="1"/>
  <c r="C13" i="1"/>
  <c r="C3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2" i="4"/>
  <c r="B31" i="4"/>
  <c r="E5" i="4" l="1"/>
  <c r="G5" i="4" s="1"/>
  <c r="E15" i="4"/>
  <c r="G15" i="4" s="1"/>
  <c r="E14" i="4"/>
  <c r="G14" i="4" s="1"/>
  <c r="E22" i="4"/>
  <c r="G22" i="4" s="1"/>
  <c r="E21" i="4"/>
  <c r="G21" i="4" s="1"/>
  <c r="E12" i="4"/>
  <c r="G12" i="4" s="1"/>
  <c r="E27" i="4"/>
  <c r="G27" i="4" s="1"/>
  <c r="E2" i="4"/>
  <c r="G2" i="4" s="1"/>
  <c r="E30" i="4"/>
  <c r="G30" i="4" s="1"/>
  <c r="E28" i="4"/>
  <c r="G28" i="4" s="1"/>
  <c r="E26" i="4"/>
  <c r="G26" i="4" s="1"/>
  <c r="E10" i="4"/>
  <c r="G10" i="4" s="1"/>
  <c r="E6" i="4"/>
  <c r="G6" i="4" s="1"/>
  <c r="E25" i="4"/>
  <c r="G25" i="4" s="1"/>
  <c r="E9" i="4"/>
  <c r="G9" i="4" s="1"/>
  <c r="E16" i="4"/>
  <c r="G16" i="4" s="1"/>
  <c r="E11" i="4"/>
  <c r="G11" i="4" s="1"/>
  <c r="E18" i="4"/>
  <c r="G18" i="4" s="1"/>
  <c r="E17" i="4"/>
  <c r="G17" i="4" s="1"/>
  <c r="E24" i="4"/>
  <c r="G24" i="4" s="1"/>
  <c r="E4" i="4"/>
  <c r="G4" i="4" s="1"/>
  <c r="E7" i="4"/>
  <c r="G7" i="4" s="1"/>
  <c r="E20" i="4"/>
  <c r="G20" i="4" s="1"/>
  <c r="E29" i="4"/>
  <c r="G29" i="4" s="1"/>
  <c r="E13" i="4"/>
  <c r="G13" i="4" s="1"/>
  <c r="E19" i="4"/>
  <c r="G19" i="4" s="1"/>
  <c r="E3" i="4"/>
  <c r="G3" i="4" s="1"/>
  <c r="E8" i="4"/>
  <c r="G8" i="4" s="1"/>
  <c r="E23" i="4"/>
  <c r="G23" i="4" s="1"/>
  <c r="C31" i="4"/>
  <c r="D31" i="4"/>
  <c r="B18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31" i="4" l="1"/>
  <c r="G31" i="4" s="1"/>
</calcChain>
</file>

<file path=xl/sharedStrings.xml><?xml version="1.0" encoding="utf-8"?>
<sst xmlns="http://schemas.openxmlformats.org/spreadsheetml/2006/main" count="125" uniqueCount="114">
  <si>
    <t>exp0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</si>
  <si>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</si>
  <si>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</si>
  <si>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</si>
  <si>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</si>
  <si>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</si>
  <si>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</si>
  <si>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</si>
  <si>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</si>
  <si>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</si>
  <si>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</si>
  <si>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Total</t>
  </si>
  <si>
    <t>Criterio</t>
  </si>
  <si>
    <t>Total emails</t>
  </si>
  <si>
    <t>Aplicación de Criterios de forma Independiente</t>
  </si>
  <si>
    <t>Exlusión</t>
  </si>
  <si>
    <t>Remanente</t>
  </si>
  <si>
    <t>Aplicación del Criterio en forma acumuladada</t>
  </si>
  <si>
    <t>Exclusión</t>
  </si>
  <si>
    <t>------------ 1 ------------ PRIMER NIVEL: Verificar estructura</t>
  </si>
  <si>
    <r>
      <t xml:space="preserve">EXP0 = </t>
    </r>
    <r>
      <rPr>
        <sz val="14"/>
        <color rgb="FF000000"/>
        <rFont val="Calibri"/>
        <family val="2"/>
        <scheme val="minor"/>
      </rPr>
      <t>Valida la longitud de caracteres del email según el estándar RFC2822.</t>
    </r>
  </si>
  <si>
    <r>
      <t xml:space="preserve">EXP1 = </t>
    </r>
    <r>
      <rPr>
        <sz val="14"/>
        <color rgb="FF000000"/>
        <rFont val="Calibri"/>
        <family val="2"/>
        <scheme val="minor"/>
      </rPr>
      <t>Valida que se cumpla con la estructura de un email y excluye caracteres especiales como " {(/`’~ ? " etc</t>
    </r>
  </si>
  <si>
    <t>------------ 2 ------------ SEGUNDO NIVEL: Eliminar combinaciones anormales</t>
  </si>
  <si>
    <r>
      <t xml:space="preserve">EXP2 = </t>
    </r>
    <r>
      <rPr>
        <sz val="14"/>
        <color rgb="FF000000"/>
        <rFont val="Calibri"/>
        <family val="2"/>
        <scheme val="minor"/>
      </rPr>
      <t>Excluir email que empiezan con números en el nombre.</t>
    </r>
  </si>
  <si>
    <t>Bueno --&gt; 5setnidosdecoalmacen@gmail.com</t>
  </si>
  <si>
    <t>Malo  --&gt; 007@hotmail.com , 0-0-0-0@hotmail.com</t>
  </si>
  <si>
    <r>
      <t xml:space="preserve">EXP3 = </t>
    </r>
    <r>
      <rPr>
        <sz val="14"/>
        <color rgb="FF000000"/>
        <rFont val="Calibri"/>
        <family val="2"/>
        <scheme val="minor"/>
      </rPr>
      <t>Excluir email que tienen 5 o más números en el nombre o dominio.</t>
    </r>
  </si>
  <si>
    <r>
      <t xml:space="preserve">EXP4 = </t>
    </r>
    <r>
      <rPr>
        <sz val="14"/>
        <color rgb="FF000000"/>
        <rFont val="Calibri"/>
        <family val="2"/>
        <scheme val="minor"/>
      </rPr>
      <t>Excluir nombres y dominios que se tienen tres o más caracteres iguales y consecutivos</t>
    </r>
  </si>
  <si>
    <t>------------ 3 ------------ TERCER NIVEL: Eliminar palabras claves</t>
  </si>
  <si>
    <r>
      <t xml:space="preserve">EXP5 = </t>
    </r>
    <r>
      <rPr>
        <sz val="14"/>
        <color rgb="FF000000"/>
        <rFont val="Calibri"/>
        <family val="2"/>
        <scheme val="minor"/>
      </rPr>
      <t>Excluir palabras claves de autorespuesta o gestión de email.</t>
    </r>
  </si>
  <si>
    <t>[ www , root , mailer-daemon , deamon , donotreply ,  reply ,  web , info , robot , newsletter , postmaster , lista ,  domain ,  name ,  dmz ]</t>
  </si>
  <si>
    <r>
      <t xml:space="preserve">EXP6 = </t>
    </r>
    <r>
      <rPr>
        <sz val="14"/>
        <color rgb="FF000000"/>
        <rFont val="Calibri"/>
        <family val="2"/>
        <scheme val="minor"/>
      </rPr>
      <t>Excluir personas o empresas claves</t>
    </r>
  </si>
  <si>
    <t>[ grau , maimiliferealty , periales , neverland , kupferman , wom-latam , adler , realtymiamigroup , miamiliferealty , miamitangoinvestments ]</t>
  </si>
  <si>
    <r>
      <t xml:space="preserve">EXP7 = </t>
    </r>
    <r>
      <rPr>
        <sz val="14"/>
        <color rgb="FF000000"/>
        <rFont val="Calibri"/>
        <family val="2"/>
        <scheme val="minor"/>
      </rPr>
      <t>Excluir palabras que pudieran asociarse a algo ofensivo.</t>
    </r>
  </si>
  <si>
    <t>[ princesa ,  princess , king , kid , kids , sex , sexy , xxx , babe , porn , child , girl , boy , fuck , shit , sexo , sensual , bebe ]</t>
  </si>
  <si>
    <t>------------ 4 ------------ CUARTO NIVEL: Corregir ortografía</t>
  </si>
  <si>
    <r>
      <t xml:space="preserve">EXP8 = </t>
    </r>
    <r>
      <rPr>
        <sz val="14"/>
        <color rgb="FF000000"/>
        <rFont val="Calibri"/>
        <family val="2"/>
        <scheme val="minor"/>
      </rPr>
      <t>Corregir dominios hotmail mal escritos</t>
    </r>
  </si>
  <si>
    <t>[ hot ,  hmail ,  htmail ,  htmal ,  hotmal ,  hotmai ,  homai ,  otmail ,  omail ,  jotmail ,  jotmal ,  hotnail ,  hotmial ,  htomail ,  htomial ,  hotnial ,  htonail ,  htonial ]</t>
  </si>
  <si>
    <r>
      <t xml:space="preserve">EXP9 = </t>
    </r>
    <r>
      <rPr>
        <sz val="14"/>
        <color rgb="FF000000"/>
        <rFont val="Calibri"/>
        <family val="2"/>
        <scheme val="minor"/>
      </rPr>
      <t>Corregir dominos gmail mal escritos</t>
    </r>
  </si>
  <si>
    <t>[ gma , gmi , gml , gmai , gmal , gmia , gmil , gmla , gmli , gami , gaml , gaim , gail , gmali , gmial , gmila , gmlai , gmlia , gamil , gamli , gaiml , gailm , gimal , gnail ]</t>
  </si>
  <si>
    <r>
      <t xml:space="preserve">EXP10 = </t>
    </r>
    <r>
      <rPr>
        <sz val="14"/>
        <color rgb="FF000000"/>
        <rFont val="Calibri"/>
        <family val="2"/>
        <scheme val="minor"/>
      </rPr>
      <t>Corrgir dominios “.com” mal escritos.</t>
    </r>
  </si>
  <si>
    <t>EXP0 = Valida la longitud de caracteres del email según el estándar RFC2822.</t>
  </si>
  <si>
    <t>EXP1 = Valida que se cumpla con la estructura de un email y excluye caracteres especiales como " {(/`’~ ? " etc</t>
  </si>
  <si>
    <t>EXP2 = Excluir email que empiezan con números en el nombre.</t>
  </si>
  <si>
    <t>EXP3 = Excluir email que tienen 5 o más números en el nombre o dominio.</t>
  </si>
  <si>
    <t>EXP4 = Excluir nombres y dominios que se tienen tres o más caracteres iguales y consecutivos</t>
  </si>
  <si>
    <t>EXP5 = Excluir palabras claves de autorespuesta o gestión de email.</t>
  </si>
  <si>
    <t>EXP6 = Excluir personas o empresas claves</t>
  </si>
  <si>
    <t>EXP7 = Excluir palabras que pudieran asociarse a algo ofensivo.</t>
  </si>
  <si>
    <t>EXP8 = Corregir dominios hotmail mal escritos</t>
  </si>
  <si>
    <t>EXP9 = Corregir dominos gmail mal escritos</t>
  </si>
  <si>
    <t>EXP10 = Corrgir dominios “.com” mal escritos.</t>
  </si>
  <si>
    <t>Grupos</t>
  </si>
  <si>
    <t>G2 - Varios y CRM.csv</t>
  </si>
  <si>
    <t>G3_1 - Depuradas post WIT.csv</t>
  </si>
  <si>
    <t>G3_2 - Pre WIT - Bases de Cba.csv</t>
  </si>
  <si>
    <t>G3_2 - Pre WIT - Chile.csv</t>
  </si>
  <si>
    <t>G3_2 - Pre WIT - Peru.csv</t>
  </si>
  <si>
    <t>G3_2 - Pre WIT - Varias.csv</t>
  </si>
  <si>
    <t>G3_3 - Base 21 millones_1.csv</t>
  </si>
  <si>
    <t>G3_3 - Base 21 millones_2.csv</t>
  </si>
  <si>
    <t>G3_3 - Base 21 millones_3.csv</t>
  </si>
  <si>
    <t>G3_3 - Base 21 millones_4.csv</t>
  </si>
  <si>
    <t>G3_3 - Base 21 millones_5.csv</t>
  </si>
  <si>
    <t>G3_3 - Base 21 millones_6.csv</t>
  </si>
  <si>
    <t>G3_4 - Listas DI - Usadas_1.csv</t>
  </si>
  <si>
    <t>G3_4 - Listas DI - Usadas_2.csv</t>
  </si>
  <si>
    <t>G3_6 - Direcciones Mails USA_1.csv</t>
  </si>
  <si>
    <t>G3_6 - Direcciones Mails USA_2.csv</t>
  </si>
  <si>
    <t>G3_7 - WOM.csv</t>
  </si>
  <si>
    <t>Inicial</t>
  </si>
  <si>
    <t>Duplicados</t>
  </si>
  <si>
    <t>Exlusión x Duplicados</t>
  </si>
  <si>
    <t>Final con Criterios</t>
  </si>
  <si>
    <t>Final Sin Duplicados</t>
  </si>
  <si>
    <t>Exp11 = códigos internaciones, excluir los no hipspanos</t>
  </si>
  <si>
    <t>exp11</t>
  </si>
  <si>
    <t>Aplicación de Criterios</t>
  </si>
  <si>
    <t>exp12</t>
  </si>
  <si>
    <t>exp13</t>
  </si>
  <si>
    <t>exp14</t>
  </si>
  <si>
    <t>exp15</t>
  </si>
  <si>
    <t>exp16</t>
  </si>
  <si>
    <t>exp17</t>
  </si>
  <si>
    <t>exp18</t>
  </si>
  <si>
    <t>exp19</t>
  </si>
  <si>
    <t>exp20</t>
  </si>
  <si>
    <t>exp21</t>
  </si>
  <si>
    <t>Exclusión x Criterios 0 a 10</t>
  </si>
  <si>
    <t xml:space="preserve">Exclusión x Criterios 11 a </t>
  </si>
  <si>
    <t>Final Crit 10</t>
  </si>
  <si>
    <t>Final Crit 11</t>
  </si>
  <si>
    <t>Excluir dominios que NO son .com o .ar</t>
  </si>
  <si>
    <t>8 .com</t>
  </si>
  <si>
    <t>3 .ar</t>
  </si>
  <si>
    <t>Excluir mail que empizan con una letra y un guión (a-)</t>
  </si>
  <si>
    <t>Excluir dominios que tienen solo 1 email . Ej. Havana.com</t>
  </si>
  <si>
    <t>No recomendado</t>
  </si>
  <si>
    <t>Excluir dominios que empiezan con número</t>
  </si>
  <si>
    <t>Excluir dominios que contienen algún numero</t>
  </si>
  <si>
    <t>Excluir dominios obsoletos con más de 1.700 emails</t>
  </si>
  <si>
    <t>Excluir AOL</t>
  </si>
  <si>
    <t>G1 - IG P.csv</t>
  </si>
  <si>
    <t>G1 - IG W.csv</t>
  </si>
  <si>
    <t>G1 - Real7x7.csv</t>
  </si>
  <si>
    <t>G3_6 - Mailing  (1).csv</t>
  </si>
  <si>
    <t>G3_6 - Mailing  (2).csv</t>
  </si>
  <si>
    <t>G3_6 - Mailing  (3).csv</t>
  </si>
  <si>
    <t>G3_6 - Mailing  (5).csv</t>
  </si>
  <si>
    <t>G3_6 - Mailing  (6).csv</t>
  </si>
  <si>
    <t>G3_6 - Mailing  (7).csv</t>
  </si>
  <si>
    <t>G3_2 - Pre WIT - Otros.csv</t>
  </si>
  <si>
    <t>G3_5 - Guia.csv</t>
  </si>
  <si>
    <t>G3_6 - Done.csv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</si>
</sst>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D4D4D4"/>
      <name val="Segoe U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8" fillId="0" borderId="0" xfId="0" applyFont="1"/>
    <xf numFmtId="164" fontId="3" fillId="0" borderId="0" xfId="1" applyNumberFormat="1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164" fontId="9" fillId="0" borderId="0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5" fontId="3" fillId="0" borderId="0" xfId="2" applyNumberFormat="1" applyFont="1" applyAlignment="1">
      <alignment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25"/>
  <sheetViews>
    <sheetView workbookViewId="0">
      <selection activeCell="A26" sqref="A26"/>
    </sheetView>
  </sheetViews>
  <sheetFormatPr baseColWidth="10" defaultRowHeight="15" x14ac:dyDescent="0.25"/>
  <cols>
    <col min="1" max="1" width="137.5703125" style="12" customWidth="1"/>
  </cols>
  <sheetData>
    <row r="2" spans="1:1" ht="18.75" x14ac:dyDescent="0.25">
      <c r="A2" s="9" t="s">
        <v>19</v>
      </c>
    </row>
    <row r="3" spans="1:1" ht="18.75" x14ac:dyDescent="0.25">
      <c r="A3" s="10" t="s">
        <v>20</v>
      </c>
    </row>
    <row r="4" spans="1:1" ht="18.75" x14ac:dyDescent="0.25">
      <c r="A4" s="10" t="s">
        <v>21</v>
      </c>
    </row>
    <row r="5" spans="1:1" ht="18.75" x14ac:dyDescent="0.25">
      <c r="A5" s="9" t="s">
        <v>22</v>
      </c>
    </row>
    <row r="6" spans="1:1" ht="18.75" x14ac:dyDescent="0.25">
      <c r="A6" s="10" t="s">
        <v>23</v>
      </c>
    </row>
    <row r="7" spans="1:1" ht="18.75" x14ac:dyDescent="0.25">
      <c r="A7" s="11" t="s">
        <v>24</v>
      </c>
    </row>
    <row r="8" spans="1:1" ht="18.75" x14ac:dyDescent="0.25">
      <c r="A8" s="11" t="s">
        <v>25</v>
      </c>
    </row>
    <row r="9" spans="1:1" ht="18.75" x14ac:dyDescent="0.25">
      <c r="A9" s="10" t="s">
        <v>26</v>
      </c>
    </row>
    <row r="10" spans="1:1" ht="18.75" x14ac:dyDescent="0.25">
      <c r="A10" s="10" t="s">
        <v>27</v>
      </c>
    </row>
    <row r="11" spans="1:1" ht="18.75" x14ac:dyDescent="0.25">
      <c r="A11" s="9" t="s">
        <v>28</v>
      </c>
    </row>
    <row r="12" spans="1:1" ht="18.75" x14ac:dyDescent="0.25">
      <c r="A12" s="10" t="s">
        <v>29</v>
      </c>
    </row>
    <row r="13" spans="1:1" ht="37.5" x14ac:dyDescent="0.25">
      <c r="A13" s="11" t="s">
        <v>30</v>
      </c>
    </row>
    <row r="14" spans="1:1" ht="18.75" x14ac:dyDescent="0.25">
      <c r="A14" s="10" t="s">
        <v>31</v>
      </c>
    </row>
    <row r="15" spans="1:1" ht="37.5" x14ac:dyDescent="0.25">
      <c r="A15" s="11" t="s">
        <v>32</v>
      </c>
    </row>
    <row r="16" spans="1:1" ht="18.75" x14ac:dyDescent="0.25">
      <c r="A16" s="10" t="s">
        <v>33</v>
      </c>
    </row>
    <row r="17" spans="1:1" ht="18.75" x14ac:dyDescent="0.25">
      <c r="A17" s="11" t="s">
        <v>34</v>
      </c>
    </row>
    <row r="18" spans="1:1" ht="18.75" x14ac:dyDescent="0.25">
      <c r="A18" s="9" t="s">
        <v>35</v>
      </c>
    </row>
    <row r="19" spans="1:1" ht="18.75" x14ac:dyDescent="0.25">
      <c r="A19" s="10" t="s">
        <v>36</v>
      </c>
    </row>
    <row r="20" spans="1:1" ht="37.5" x14ac:dyDescent="0.25">
      <c r="A20" s="11" t="s">
        <v>37</v>
      </c>
    </row>
    <row r="21" spans="1:1" ht="18.75" x14ac:dyDescent="0.25">
      <c r="A21" s="10" t="s">
        <v>38</v>
      </c>
    </row>
    <row r="22" spans="1:1" ht="37.5" x14ac:dyDescent="0.25">
      <c r="A22" s="11" t="s">
        <v>39</v>
      </c>
    </row>
    <row r="23" spans="1:1" ht="18.75" x14ac:dyDescent="0.25">
      <c r="A23" s="10" t="s">
        <v>40</v>
      </c>
    </row>
    <row r="25" spans="1:1" x14ac:dyDescent="0.25">
      <c r="A25" s="12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workbookViewId="0">
      <selection activeCell="D14" sqref="D14"/>
    </sheetView>
  </sheetViews>
  <sheetFormatPr baseColWidth="10" defaultRowHeight="15" x14ac:dyDescent="0.25"/>
  <cols>
    <col min="1" max="1" width="13.140625" style="2" customWidth="1"/>
    <col min="2" max="5" width="14" style="2" customWidth="1"/>
    <col min="6" max="6" width="6.28515625" style="2" customWidth="1"/>
    <col min="7" max="16384" width="11.42578125" style="2"/>
  </cols>
  <sheetData>
    <row r="1" spans="1:7" s="5" customFormat="1" ht="44.25" customHeight="1" x14ac:dyDescent="0.25">
      <c r="A1" s="27" t="s">
        <v>12</v>
      </c>
      <c r="B1" s="26" t="s">
        <v>14</v>
      </c>
      <c r="C1" s="26"/>
      <c r="D1" s="26" t="s">
        <v>17</v>
      </c>
      <c r="E1" s="26"/>
    </row>
    <row r="2" spans="1:7" s="4" customFormat="1" x14ac:dyDescent="0.25">
      <c r="A2" s="27"/>
      <c r="B2" s="6" t="s">
        <v>15</v>
      </c>
      <c r="C2" s="6" t="s">
        <v>16</v>
      </c>
      <c r="D2" s="6" t="s">
        <v>15</v>
      </c>
      <c r="E2" s="6" t="s">
        <v>16</v>
      </c>
    </row>
    <row r="3" spans="1:7" x14ac:dyDescent="0.25">
      <c r="A3" s="7" t="s">
        <v>0</v>
      </c>
      <c r="B3" s="8">
        <v>147993</v>
      </c>
      <c r="C3" s="8">
        <f>$B$16-B3</f>
        <v>16447851</v>
      </c>
      <c r="D3" s="8">
        <v>147993</v>
      </c>
      <c r="E3" s="8">
        <f>+$B$16-D3</f>
        <v>16447851</v>
      </c>
      <c r="F3" s="21"/>
      <c r="G3" s="2" t="s">
        <v>41</v>
      </c>
    </row>
    <row r="4" spans="1:7" x14ac:dyDescent="0.25">
      <c r="A4" s="7" t="s">
        <v>1</v>
      </c>
      <c r="B4" s="8">
        <v>207130</v>
      </c>
      <c r="C4" s="8">
        <f t="shared" ref="C4:C12" si="0">$B$16-B4</f>
        <v>16388714</v>
      </c>
      <c r="D4" s="8">
        <v>74549</v>
      </c>
      <c r="E4" s="8">
        <f>+E3-D4</f>
        <v>16373302</v>
      </c>
      <c r="F4" s="21"/>
      <c r="G4" s="2" t="s">
        <v>42</v>
      </c>
    </row>
    <row r="5" spans="1:7" x14ac:dyDescent="0.25">
      <c r="A5" s="7" t="s">
        <v>2</v>
      </c>
      <c r="B5" s="8">
        <v>66018</v>
      </c>
      <c r="C5" s="8">
        <f t="shared" si="0"/>
        <v>16529826</v>
      </c>
      <c r="D5" s="8">
        <v>65939</v>
      </c>
      <c r="E5" s="8">
        <f t="shared" ref="E5:E12" si="1">+E4-D5</f>
        <v>16307363</v>
      </c>
      <c r="F5" s="21"/>
      <c r="G5" s="2" t="s">
        <v>43</v>
      </c>
    </row>
    <row r="6" spans="1:7" x14ac:dyDescent="0.25">
      <c r="A6" s="7" t="s">
        <v>3</v>
      </c>
      <c r="B6" s="8">
        <v>397962</v>
      </c>
      <c r="C6" s="8">
        <f t="shared" si="0"/>
        <v>16197882</v>
      </c>
      <c r="D6" s="8">
        <v>353156</v>
      </c>
      <c r="E6" s="8">
        <f t="shared" si="1"/>
        <v>15954207</v>
      </c>
      <c r="F6" s="21"/>
      <c r="G6" s="2" t="s">
        <v>44</v>
      </c>
    </row>
    <row r="7" spans="1:7" x14ac:dyDescent="0.25">
      <c r="A7" s="7" t="s">
        <v>4</v>
      </c>
      <c r="B7" s="8">
        <v>268002</v>
      </c>
      <c r="C7" s="8">
        <f t="shared" si="0"/>
        <v>16327842</v>
      </c>
      <c r="D7" s="8">
        <v>197087</v>
      </c>
      <c r="E7" s="8">
        <f t="shared" si="1"/>
        <v>15757120</v>
      </c>
      <c r="F7" s="21"/>
      <c r="G7" s="2" t="s">
        <v>45</v>
      </c>
    </row>
    <row r="8" spans="1:7" x14ac:dyDescent="0.25">
      <c r="A8" s="7" t="s">
        <v>5</v>
      </c>
      <c r="B8" s="8">
        <v>628098</v>
      </c>
      <c r="C8" s="8">
        <f t="shared" si="0"/>
        <v>15967746</v>
      </c>
      <c r="D8" s="8">
        <v>602482</v>
      </c>
      <c r="E8" s="8">
        <f t="shared" si="1"/>
        <v>15154638</v>
      </c>
      <c r="F8" s="21"/>
      <c r="G8" s="2" t="s">
        <v>46</v>
      </c>
    </row>
    <row r="9" spans="1:7" x14ac:dyDescent="0.25">
      <c r="A9" s="7" t="s">
        <v>6</v>
      </c>
      <c r="B9" s="8">
        <v>3980</v>
      </c>
      <c r="C9" s="8">
        <f t="shared" si="0"/>
        <v>16591864</v>
      </c>
      <c r="D9" s="8">
        <v>3677</v>
      </c>
      <c r="E9" s="8">
        <f t="shared" si="1"/>
        <v>15150961</v>
      </c>
      <c r="F9" s="21"/>
      <c r="G9" s="2" t="s">
        <v>47</v>
      </c>
    </row>
    <row r="10" spans="1:7" x14ac:dyDescent="0.25">
      <c r="A10" s="7" t="s">
        <v>7</v>
      </c>
      <c r="B10" s="8">
        <v>123819</v>
      </c>
      <c r="C10" s="8">
        <f t="shared" si="0"/>
        <v>16472025</v>
      </c>
      <c r="D10" s="8">
        <v>108125</v>
      </c>
      <c r="E10" s="8">
        <f t="shared" si="1"/>
        <v>15042836</v>
      </c>
      <c r="F10" s="21"/>
      <c r="G10" s="2" t="s">
        <v>48</v>
      </c>
    </row>
    <row r="11" spans="1:7" x14ac:dyDescent="0.25">
      <c r="A11" s="7" t="s">
        <v>8</v>
      </c>
      <c r="B11" s="8">
        <v>0</v>
      </c>
      <c r="C11" s="8">
        <f t="shared" si="0"/>
        <v>16595844</v>
      </c>
      <c r="D11" s="8">
        <v>0</v>
      </c>
      <c r="E11" s="8">
        <f t="shared" si="1"/>
        <v>15042836</v>
      </c>
      <c r="F11" s="21"/>
      <c r="G11" s="2" t="s">
        <v>49</v>
      </c>
    </row>
    <row r="12" spans="1:7" x14ac:dyDescent="0.25">
      <c r="A12" s="7" t="s">
        <v>9</v>
      </c>
      <c r="B12" s="8">
        <v>0</v>
      </c>
      <c r="C12" s="8">
        <f t="shared" si="0"/>
        <v>16595844</v>
      </c>
      <c r="D12" s="8">
        <v>0</v>
      </c>
      <c r="E12" s="8">
        <f t="shared" si="1"/>
        <v>15042836</v>
      </c>
      <c r="F12" s="21"/>
      <c r="G12" s="2" t="s">
        <v>50</v>
      </c>
    </row>
    <row r="13" spans="1:7" x14ac:dyDescent="0.25">
      <c r="A13" s="7" t="s">
        <v>10</v>
      </c>
      <c r="B13" s="8">
        <v>0</v>
      </c>
      <c r="C13" s="8">
        <f>$B$16-B13</f>
        <v>16595844</v>
      </c>
      <c r="D13" s="8">
        <v>0</v>
      </c>
      <c r="E13" s="8">
        <f>+E12-D13</f>
        <v>15042836</v>
      </c>
      <c r="F13" s="21"/>
      <c r="G13" s="2" t="s">
        <v>51</v>
      </c>
    </row>
    <row r="14" spans="1:7" x14ac:dyDescent="0.25">
      <c r="A14" s="7" t="s">
        <v>71</v>
      </c>
      <c r="B14" s="8">
        <v>0</v>
      </c>
      <c r="C14" s="8">
        <f>$B$16-B14</f>
        <v>16595844</v>
      </c>
      <c r="D14" s="8">
        <v>781</v>
      </c>
      <c r="E14" s="8">
        <f>+E13-D14</f>
        <v>15042055</v>
      </c>
      <c r="F14" s="21"/>
    </row>
    <row r="15" spans="1:7" x14ac:dyDescent="0.25">
      <c r="C15" s="3"/>
      <c r="E15" s="3"/>
      <c r="F15" s="3"/>
    </row>
    <row r="16" spans="1:7" x14ac:dyDescent="0.25">
      <c r="A16" s="2" t="s">
        <v>13</v>
      </c>
      <c r="B16" s="3">
        <v>16595844</v>
      </c>
      <c r="C16" s="3"/>
      <c r="D16" s="3"/>
      <c r="E16" s="3"/>
      <c r="F16" s="3"/>
    </row>
    <row r="17" spans="1:6" x14ac:dyDescent="0.25">
      <c r="A17" s="2" t="s">
        <v>18</v>
      </c>
      <c r="B17" s="3">
        <f>SUM(D3:D14)</f>
        <v>1553789</v>
      </c>
      <c r="C17" s="3"/>
      <c r="D17" s="3"/>
      <c r="E17" s="3"/>
      <c r="F17" s="3"/>
    </row>
    <row r="18" spans="1:6" x14ac:dyDescent="0.25">
      <c r="A18" s="2" t="s">
        <v>16</v>
      </c>
      <c r="B18" s="3">
        <f>+B16-B17</f>
        <v>15042055</v>
      </c>
      <c r="C18" s="3"/>
      <c r="D18" s="3"/>
      <c r="E18" s="3"/>
      <c r="F18" s="3"/>
    </row>
    <row r="19" spans="1:6" x14ac:dyDescent="0.25">
      <c r="B19" s="3"/>
      <c r="C19" s="3"/>
      <c r="D19" s="3"/>
      <c r="E19" s="3"/>
      <c r="F19" s="3"/>
    </row>
    <row r="20" spans="1:6" x14ac:dyDescent="0.25">
      <c r="B20" s="3"/>
      <c r="C20" s="3"/>
      <c r="D20" s="3"/>
      <c r="E20" s="3"/>
      <c r="F20" s="3"/>
    </row>
    <row r="21" spans="1:6" x14ac:dyDescent="0.25">
      <c r="B21" s="3"/>
      <c r="C21" s="3"/>
      <c r="D21" s="3"/>
      <c r="E21" s="3"/>
      <c r="F21" s="3"/>
    </row>
    <row r="22" spans="1:6" x14ac:dyDescent="0.25">
      <c r="C22" s="3"/>
      <c r="D22" s="3"/>
      <c r="E22" s="3"/>
      <c r="F22" s="3"/>
    </row>
    <row r="23" spans="1:6" x14ac:dyDescent="0.25">
      <c r="C23" s="3"/>
      <c r="D23" s="3"/>
      <c r="E23" s="3"/>
      <c r="F23" s="3"/>
    </row>
    <row r="24" spans="1:6" x14ac:dyDescent="0.25">
      <c r="C24" s="3"/>
      <c r="D24" s="3"/>
      <c r="E24" s="3"/>
      <c r="F24" s="3"/>
    </row>
    <row r="25" spans="1:6" x14ac:dyDescent="0.25">
      <c r="C25" s="3"/>
      <c r="D25" s="3"/>
      <c r="E25" s="3"/>
      <c r="F25" s="3"/>
    </row>
    <row r="26" spans="1:6" x14ac:dyDescent="0.25">
      <c r="C26" s="3"/>
      <c r="D26" s="3"/>
      <c r="E26" s="3"/>
      <c r="F26" s="3"/>
    </row>
    <row r="27" spans="1:6" x14ac:dyDescent="0.25">
      <c r="C27" s="3"/>
      <c r="D27" s="3"/>
      <c r="E27" s="3"/>
      <c r="F27" s="3"/>
    </row>
    <row r="28" spans="1:6" x14ac:dyDescent="0.25">
      <c r="C28" s="3"/>
      <c r="D28" s="3"/>
      <c r="E28" s="3"/>
      <c r="F28" s="3"/>
    </row>
    <row r="29" spans="1:6" x14ac:dyDescent="0.25">
      <c r="C29" s="3"/>
      <c r="D29" s="3"/>
      <c r="E29" s="3"/>
      <c r="F29" s="3"/>
    </row>
    <row r="30" spans="1:6" x14ac:dyDescent="0.25">
      <c r="C30" s="3"/>
      <c r="D30" s="3"/>
      <c r="E30" s="3"/>
      <c r="F30" s="3"/>
    </row>
    <row r="31" spans="1:6" x14ac:dyDescent="0.25">
      <c r="C31" s="3"/>
      <c r="D31" s="3"/>
      <c r="E31" s="3"/>
      <c r="F31" s="3"/>
    </row>
    <row r="32" spans="1:6" x14ac:dyDescent="0.25">
      <c r="C32" s="3"/>
      <c r="D32" s="3"/>
      <c r="E32" s="3"/>
      <c r="F32" s="3"/>
    </row>
  </sheetData>
  <mergeCells count="3">
    <mergeCell ref="B1:C1"/>
    <mergeCell ref="D1:E1"/>
    <mergeCell ref="A1:A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selection activeCell="G3" sqref="G3"/>
    </sheetView>
  </sheetViews>
  <sheetFormatPr baseColWidth="10" defaultRowHeight="15" x14ac:dyDescent="0.25"/>
  <cols>
    <col min="1" max="1" width="13.140625" style="2" customWidth="1"/>
    <col min="2" max="3" width="14" style="2" customWidth="1"/>
    <col min="4" max="4" width="6.28515625" style="2" customWidth="1"/>
    <col min="5" max="5" width="52.5703125" style="2" bestFit="1" customWidth="1"/>
    <col min="6" max="16384" width="11.42578125" style="2"/>
  </cols>
  <sheetData>
    <row r="1" spans="1:7" s="5" customFormat="1" ht="25.5" customHeight="1" x14ac:dyDescent="0.25">
      <c r="A1" s="27" t="s">
        <v>12</v>
      </c>
      <c r="B1" s="26" t="s">
        <v>77</v>
      </c>
      <c r="C1" s="26"/>
    </row>
    <row r="2" spans="1:7" s="4" customFormat="1" ht="20.25" customHeight="1" x14ac:dyDescent="0.25">
      <c r="A2" s="27"/>
      <c r="B2" s="6" t="s">
        <v>15</v>
      </c>
      <c r="C2" s="6" t="s">
        <v>16</v>
      </c>
    </row>
    <row r="3" spans="1:7" x14ac:dyDescent="0.25">
      <c r="A3" s="7" t="s">
        <v>76</v>
      </c>
      <c r="B3" s="8">
        <v>3551696</v>
      </c>
      <c r="C3" s="8">
        <f>+B16-B3</f>
        <v>11490359</v>
      </c>
      <c r="D3" s="21"/>
      <c r="E3" s="2" t="s">
        <v>92</v>
      </c>
      <c r="F3" s="2" t="s">
        <v>93</v>
      </c>
      <c r="G3" s="2" t="s">
        <v>94</v>
      </c>
    </row>
    <row r="4" spans="1:7" x14ac:dyDescent="0.25">
      <c r="A4" s="7" t="s">
        <v>78</v>
      </c>
      <c r="B4" s="8">
        <v>8421</v>
      </c>
      <c r="C4" s="8">
        <f>+C3-B4</f>
        <v>11481938</v>
      </c>
      <c r="D4" s="21"/>
      <c r="E4" s="2" t="s">
        <v>95</v>
      </c>
    </row>
    <row r="5" spans="1:7" x14ac:dyDescent="0.25">
      <c r="A5" s="7" t="s">
        <v>79</v>
      </c>
      <c r="B5" s="8">
        <v>310278</v>
      </c>
      <c r="C5" s="8">
        <f>+C4-B5</f>
        <v>11171660</v>
      </c>
      <c r="D5" s="21"/>
      <c r="E5" s="2" t="s">
        <v>96</v>
      </c>
      <c r="F5" s="2" t="s">
        <v>97</v>
      </c>
    </row>
    <row r="6" spans="1:7" x14ac:dyDescent="0.25">
      <c r="A6" s="7" t="s">
        <v>80</v>
      </c>
      <c r="B6" s="8">
        <v>13468</v>
      </c>
      <c r="C6" s="8">
        <f>+C5-B6</f>
        <v>11158192</v>
      </c>
      <c r="D6" s="21"/>
      <c r="E6" s="2" t="s">
        <v>98</v>
      </c>
    </row>
    <row r="7" spans="1:7" x14ac:dyDescent="0.25">
      <c r="A7" s="7" t="s">
        <v>81</v>
      </c>
      <c r="B7" s="8">
        <v>103643</v>
      </c>
      <c r="C7" s="8">
        <f t="shared" ref="C7:C9" si="0">+C6-B7</f>
        <v>11054549</v>
      </c>
      <c r="D7" s="21"/>
      <c r="E7" s="2" t="s">
        <v>99</v>
      </c>
    </row>
    <row r="8" spans="1:7" x14ac:dyDescent="0.25">
      <c r="A8" s="22" t="s">
        <v>82</v>
      </c>
      <c r="B8" s="23">
        <v>2462687</v>
      </c>
      <c r="C8" s="23">
        <f t="shared" si="0"/>
        <v>8591862</v>
      </c>
      <c r="D8" s="24"/>
      <c r="E8" s="25" t="s">
        <v>100</v>
      </c>
    </row>
    <row r="9" spans="1:7" x14ac:dyDescent="0.25">
      <c r="A9" s="22" t="s">
        <v>83</v>
      </c>
      <c r="B9" s="23">
        <v>3308952</v>
      </c>
      <c r="C9" s="23">
        <f t="shared" si="0"/>
        <v>5282910</v>
      </c>
      <c r="D9" s="24"/>
      <c r="E9" s="25" t="s">
        <v>101</v>
      </c>
    </row>
    <row r="10" spans="1:7" x14ac:dyDescent="0.25">
      <c r="A10" s="7" t="s">
        <v>84</v>
      </c>
      <c r="B10" s="8"/>
      <c r="C10" s="8"/>
      <c r="D10" s="21"/>
    </row>
    <row r="11" spans="1:7" x14ac:dyDescent="0.25">
      <c r="A11" s="7" t="s">
        <v>85</v>
      </c>
      <c r="B11" s="8"/>
      <c r="C11" s="8"/>
      <c r="D11" s="21"/>
    </row>
    <row r="12" spans="1:7" x14ac:dyDescent="0.25">
      <c r="A12" s="7" t="s">
        <v>86</v>
      </c>
      <c r="B12" s="8"/>
      <c r="C12" s="8"/>
      <c r="D12" s="21"/>
    </row>
    <row r="13" spans="1:7" x14ac:dyDescent="0.25">
      <c r="A13" s="7" t="s">
        <v>87</v>
      </c>
      <c r="B13" s="8"/>
      <c r="C13" s="8"/>
      <c r="D13" s="21"/>
    </row>
    <row r="14" spans="1:7" x14ac:dyDescent="0.25">
      <c r="A14" s="7" t="s">
        <v>71</v>
      </c>
      <c r="B14" s="8"/>
      <c r="C14" s="8"/>
      <c r="D14" s="21"/>
    </row>
    <row r="15" spans="1:7" x14ac:dyDescent="0.25">
      <c r="C15" s="3"/>
      <c r="D15" s="3"/>
    </row>
    <row r="16" spans="1:7" x14ac:dyDescent="0.25">
      <c r="A16" s="2" t="s">
        <v>13</v>
      </c>
      <c r="B16" s="19">
        <v>15042055</v>
      </c>
      <c r="C16" s="3"/>
      <c r="D16" s="3"/>
    </row>
    <row r="17" spans="1:4" x14ac:dyDescent="0.25">
      <c r="A17" s="2" t="s">
        <v>18</v>
      </c>
      <c r="B17" s="3">
        <f>SUM(B3:B14)</f>
        <v>9759145</v>
      </c>
      <c r="C17" s="3"/>
      <c r="D17" s="3"/>
    </row>
    <row r="18" spans="1:4" x14ac:dyDescent="0.25">
      <c r="A18" s="2" t="s">
        <v>16</v>
      </c>
      <c r="B18" s="3">
        <f>+B16-B17</f>
        <v>5282910</v>
      </c>
      <c r="C18" s="3"/>
      <c r="D18" s="3"/>
    </row>
    <row r="19" spans="1:4" x14ac:dyDescent="0.25">
      <c r="B19" s="3"/>
      <c r="C19" s="3"/>
      <c r="D19" s="3"/>
    </row>
    <row r="20" spans="1:4" x14ac:dyDescent="0.25">
      <c r="B20" s="3"/>
      <c r="C20" s="3"/>
      <c r="D20" s="3"/>
    </row>
    <row r="21" spans="1:4" x14ac:dyDescent="0.25">
      <c r="B21" s="3"/>
      <c r="C21" s="3"/>
      <c r="D21" s="3"/>
    </row>
    <row r="22" spans="1:4" x14ac:dyDescent="0.25">
      <c r="C22" s="3"/>
      <c r="D22" s="3"/>
    </row>
    <row r="23" spans="1:4" x14ac:dyDescent="0.25">
      <c r="C23" s="3"/>
      <c r="D23" s="3"/>
    </row>
    <row r="24" spans="1:4" x14ac:dyDescent="0.25">
      <c r="C24" s="3"/>
      <c r="D24" s="3"/>
    </row>
    <row r="25" spans="1:4" x14ac:dyDescent="0.25">
      <c r="C25" s="3"/>
      <c r="D25" s="3"/>
    </row>
    <row r="26" spans="1:4" x14ac:dyDescent="0.25">
      <c r="C26" s="3"/>
      <c r="D26" s="3"/>
    </row>
    <row r="27" spans="1:4" x14ac:dyDescent="0.25">
      <c r="C27" s="3"/>
      <c r="D27" s="3"/>
    </row>
    <row r="28" spans="1:4" x14ac:dyDescent="0.25">
      <c r="C28" s="3"/>
      <c r="D28" s="3"/>
    </row>
    <row r="29" spans="1:4" x14ac:dyDescent="0.25">
      <c r="C29" s="3"/>
      <c r="D29" s="3"/>
    </row>
    <row r="30" spans="1:4" x14ac:dyDescent="0.25">
      <c r="C30" s="3"/>
      <c r="D30" s="3"/>
    </row>
    <row r="31" spans="1:4" x14ac:dyDescent="0.25">
      <c r="C31" s="3"/>
      <c r="D31" s="3"/>
    </row>
    <row r="32" spans="1:4" x14ac:dyDescent="0.25">
      <c r="C32" s="3"/>
      <c r="D32" s="3"/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2"/>
  <sheetViews>
    <sheetView tabSelected="1" workbookViewId="0">
      <pane ySplit="1" topLeftCell="A2" activePane="bottomLeft" state="frozen"/>
      <selection pane="bottomLeft" activeCell="A24" sqref="A24"/>
    </sheetView>
  </sheetViews>
  <sheetFormatPr baseColWidth="10" defaultRowHeight="15" x14ac:dyDescent="0.25"/>
  <cols>
    <col min="1" max="1" width="32.140625" style="1" bestFit="1" customWidth="1"/>
    <col min="2" max="2" width="14.28515625" style="1" customWidth="1"/>
    <col min="3" max="4" width="14.28515625" customWidth="1"/>
    <col min="5" max="8" width="14.28515625" style="1" customWidth="1"/>
    <col min="9" max="10" width="11.5703125" style="2" bestFit="1" customWidth="1"/>
    <col min="11" max="11" width="12.28515625" style="2" customWidth="1"/>
    <col min="12" max="13" width="11.42578125" style="1"/>
    <col min="14" max="14" width="32.140625" style="1" bestFit="1" customWidth="1"/>
    <col min="15" max="15" width="13.140625" style="1" bestFit="1" customWidth="1"/>
    <col min="17" max="16384" width="11.42578125" style="1"/>
  </cols>
  <sheetData>
    <row r="1" spans="1:16" s="15" customFormat="1" ht="45" x14ac:dyDescent="0.25">
      <c r="A1" s="13" t="s">
        <v>52</v>
      </c>
      <c r="B1" s="14" t="s">
        <v>70</v>
      </c>
      <c r="C1" s="14" t="s">
        <v>88</v>
      </c>
      <c r="D1" s="14" t="s">
        <v>72</v>
      </c>
      <c r="E1" s="14" t="s">
        <v>90</v>
      </c>
      <c r="F1" s="14" t="s">
        <v>89</v>
      </c>
      <c r="G1" s="14" t="s">
        <v>91</v>
      </c>
      <c r="H1" s="14"/>
      <c r="I1" s="5" t="s">
        <v>73</v>
      </c>
      <c r="J1" s="5" t="s">
        <v>74</v>
      </c>
      <c r="K1" s="5" t="s">
        <v>89</v>
      </c>
      <c r="N1" s="13"/>
      <c r="O1" s="14"/>
      <c r="P1" s="13"/>
    </row>
    <row r="2" spans="1:16" x14ac:dyDescent="0.25">
      <c r="A2" s="1" t="s">
        <v>102</v>
      </c>
      <c r="B2" s="16">
        <v>662886</v>
      </c>
      <c r="C2" s="3">
        <f>B2-I2</f>
        <v>31055</v>
      </c>
      <c r="D2" s="19">
        <f>I2-J2</f>
        <v>33</v>
      </c>
      <c r="E2" s="19">
        <f>B2-C2-D2</f>
        <v>631798</v>
      </c>
      <c r="F2" s="19">
        <v>626661</v>
      </c>
      <c r="G2" s="19">
        <f>+E2-F2</f>
        <v>5137</v>
      </c>
      <c r="H2" s="19"/>
      <c r="I2" s="3">
        <v>631831</v>
      </c>
      <c r="J2" s="3">
        <v>631798</v>
      </c>
      <c r="K2" s="3">
        <v>626661</v>
      </c>
      <c r="O2" s="16"/>
      <c r="P2" s="3"/>
    </row>
    <row r="3" spans="1:16" x14ac:dyDescent="0.25">
      <c r="A3" s="1" t="s">
        <v>103</v>
      </c>
      <c r="B3" s="16">
        <v>96474</v>
      </c>
      <c r="C3" s="3">
        <f>B3-I3</f>
        <v>14582</v>
      </c>
      <c r="D3" s="19">
        <f>I3-J3</f>
        <v>6</v>
      </c>
      <c r="E3" s="19">
        <f t="shared" ref="E3:E30" si="0">B3-C3-D3</f>
        <v>81886</v>
      </c>
      <c r="F3" s="19">
        <v>74634</v>
      </c>
      <c r="G3" s="19">
        <f t="shared" ref="G3:G31" si="1">+E3-F3</f>
        <v>7252</v>
      </c>
      <c r="H3" s="19"/>
      <c r="I3" s="3">
        <v>81892</v>
      </c>
      <c r="J3" s="3">
        <v>81886</v>
      </c>
      <c r="K3" s="3">
        <v>74634</v>
      </c>
      <c r="O3" s="16"/>
      <c r="P3" s="3"/>
    </row>
    <row r="4" spans="1:16" x14ac:dyDescent="0.25">
      <c r="A4" s="1" t="s">
        <v>104</v>
      </c>
      <c r="B4" s="16">
        <v>49</v>
      </c>
      <c r="C4" s="3">
        <f>B4-I4</f>
        <v>2</v>
      </c>
      <c r="D4" s="19">
        <f>I4-J4</f>
        <v>0</v>
      </c>
      <c r="E4" s="19">
        <f t="shared" si="0"/>
        <v>47</v>
      </c>
      <c r="F4" s="19">
        <v>47</v>
      </c>
      <c r="G4" s="19">
        <f t="shared" si="1"/>
        <v>0</v>
      </c>
      <c r="H4" s="19"/>
      <c r="I4" s="3">
        <v>47</v>
      </c>
      <c r="J4" s="3">
        <v>47</v>
      </c>
      <c r="K4" s="3">
        <v>47</v>
      </c>
      <c r="O4" s="16"/>
      <c r="P4" s="3"/>
    </row>
    <row r="5" spans="1:16" x14ac:dyDescent="0.25">
      <c r="A5" s="1" t="s">
        <v>53</v>
      </c>
      <c r="B5" s="16">
        <v>23474</v>
      </c>
      <c r="C5" s="3">
        <f>B5-I5</f>
        <v>2807</v>
      </c>
      <c r="D5" s="19">
        <f>I5-J5</f>
        <v>17</v>
      </c>
      <c r="E5" s="19">
        <f t="shared" si="0"/>
        <v>20650</v>
      </c>
      <c r="F5" s="19">
        <v>13092</v>
      </c>
      <c r="G5" s="19">
        <f t="shared" si="1"/>
        <v>7558</v>
      </c>
      <c r="H5" s="19"/>
      <c r="I5" s="3">
        <v>20667</v>
      </c>
      <c r="J5" s="3">
        <v>20650</v>
      </c>
      <c r="K5" s="3">
        <v>13092</v>
      </c>
      <c r="O5" s="16"/>
      <c r="P5" s="3"/>
    </row>
    <row r="6" spans="1:16" x14ac:dyDescent="0.25">
      <c r="A6" s="1" t="s">
        <v>54</v>
      </c>
      <c r="B6" s="16">
        <v>315401</v>
      </c>
      <c r="C6" s="3">
        <f>B6-I6</f>
        <v>35283</v>
      </c>
      <c r="D6" s="19">
        <f>I6-J6</f>
        <v>20</v>
      </c>
      <c r="E6" s="19">
        <f t="shared" si="0"/>
        <v>280098</v>
      </c>
      <c r="F6" s="19">
        <v>274494</v>
      </c>
      <c r="G6" s="19">
        <f t="shared" si="1"/>
        <v>5604</v>
      </c>
      <c r="H6" s="19"/>
      <c r="I6" s="3">
        <v>280118</v>
      </c>
      <c r="J6" s="3">
        <v>280098</v>
      </c>
      <c r="K6" s="3">
        <v>274494</v>
      </c>
      <c r="O6" s="16"/>
      <c r="P6" s="3"/>
    </row>
    <row r="7" spans="1:16" x14ac:dyDescent="0.25">
      <c r="A7" s="1" t="s">
        <v>55</v>
      </c>
      <c r="B7" s="16">
        <v>2858</v>
      </c>
      <c r="C7" s="3">
        <f>B7-I7</f>
        <v>206</v>
      </c>
      <c r="D7" s="19">
        <f>I7-J7</f>
        <v>0</v>
      </c>
      <c r="E7" s="19">
        <f t="shared" si="0"/>
        <v>2652</v>
      </c>
      <c r="F7" s="19">
        <v>2550</v>
      </c>
      <c r="G7" s="19">
        <f t="shared" si="1"/>
        <v>102</v>
      </c>
      <c r="H7" s="19"/>
      <c r="I7" s="3">
        <v>2652</v>
      </c>
      <c r="J7" s="3">
        <v>2652</v>
      </c>
      <c r="K7" s="3">
        <v>2550</v>
      </c>
      <c r="O7" s="16"/>
      <c r="P7" s="3"/>
    </row>
    <row r="8" spans="1:16" x14ac:dyDescent="0.25">
      <c r="A8" s="1" t="s">
        <v>56</v>
      </c>
      <c r="B8" s="16">
        <v>313717</v>
      </c>
      <c r="C8" s="3">
        <f>B8-I8</f>
        <v>15169</v>
      </c>
      <c r="D8" s="19">
        <f>I8-J8</f>
        <v>41</v>
      </c>
      <c r="E8" s="19">
        <f t="shared" si="0"/>
        <v>298507</v>
      </c>
      <c r="F8" s="19">
        <v>137580</v>
      </c>
      <c r="G8" s="19">
        <f t="shared" si="1"/>
        <v>160927</v>
      </c>
      <c r="H8" s="19"/>
      <c r="I8" s="3">
        <v>298548</v>
      </c>
      <c r="J8" s="3">
        <v>298507</v>
      </c>
      <c r="K8" s="3">
        <v>137580</v>
      </c>
      <c r="O8" s="16"/>
      <c r="P8" s="3"/>
    </row>
    <row r="9" spans="1:16" x14ac:dyDescent="0.25">
      <c r="A9" s="1" t="s">
        <v>57</v>
      </c>
      <c r="B9" s="16">
        <v>868004</v>
      </c>
      <c r="C9" s="3">
        <f>B9-I9</f>
        <v>70132</v>
      </c>
      <c r="D9" s="19">
        <f>I9-J9</f>
        <v>10</v>
      </c>
      <c r="E9" s="19">
        <f t="shared" si="0"/>
        <v>797862</v>
      </c>
      <c r="F9" s="19">
        <v>477875</v>
      </c>
      <c r="G9" s="19">
        <f t="shared" si="1"/>
        <v>319987</v>
      </c>
      <c r="H9" s="19"/>
      <c r="I9" s="3">
        <v>797872</v>
      </c>
      <c r="J9" s="3">
        <v>797862</v>
      </c>
      <c r="K9" s="3">
        <v>477875</v>
      </c>
      <c r="O9" s="16"/>
      <c r="P9" s="3"/>
    </row>
    <row r="10" spans="1:16" x14ac:dyDescent="0.25">
      <c r="A10" s="1" t="s">
        <v>111</v>
      </c>
      <c r="B10" s="16">
        <v>225</v>
      </c>
      <c r="C10" s="3">
        <f>B10-I10</f>
        <v>3</v>
      </c>
      <c r="D10" s="19">
        <f>I10-J10</f>
        <v>0</v>
      </c>
      <c r="E10" s="19">
        <f t="shared" si="0"/>
        <v>222</v>
      </c>
      <c r="F10" s="19">
        <v>220</v>
      </c>
      <c r="G10" s="19">
        <f t="shared" si="1"/>
        <v>2</v>
      </c>
      <c r="H10" s="19"/>
      <c r="I10" s="3">
        <v>222</v>
      </c>
      <c r="J10" s="3">
        <v>222</v>
      </c>
      <c r="K10" s="3">
        <v>220</v>
      </c>
      <c r="O10" s="16"/>
      <c r="P10" s="3"/>
    </row>
    <row r="11" spans="1:16" x14ac:dyDescent="0.25">
      <c r="A11" s="1" t="s">
        <v>58</v>
      </c>
      <c r="B11" s="16">
        <v>549572</v>
      </c>
      <c r="C11" s="3">
        <f>B11-I11</f>
        <v>48280</v>
      </c>
      <c r="D11" s="19">
        <f>I11-J11</f>
        <v>14</v>
      </c>
      <c r="E11" s="19">
        <f t="shared" si="0"/>
        <v>501278</v>
      </c>
      <c r="F11" s="19">
        <v>443146</v>
      </c>
      <c r="G11" s="19">
        <f t="shared" si="1"/>
        <v>58132</v>
      </c>
      <c r="H11" s="19"/>
      <c r="I11" s="3">
        <v>501292</v>
      </c>
      <c r="J11" s="3">
        <v>501278</v>
      </c>
      <c r="K11" s="3">
        <v>443146</v>
      </c>
      <c r="O11" s="16"/>
      <c r="P11" s="3"/>
    </row>
    <row r="12" spans="1:16" x14ac:dyDescent="0.25">
      <c r="A12" s="1" t="s">
        <v>59</v>
      </c>
      <c r="B12" s="16">
        <v>129742</v>
      </c>
      <c r="C12" s="3">
        <f>B12-I12</f>
        <v>16365</v>
      </c>
      <c r="D12" s="19">
        <f>I12-J12</f>
        <v>3</v>
      </c>
      <c r="E12" s="19">
        <f t="shared" si="0"/>
        <v>113374</v>
      </c>
      <c r="F12" s="19">
        <v>109505</v>
      </c>
      <c r="G12" s="19">
        <f t="shared" si="1"/>
        <v>3869</v>
      </c>
      <c r="H12" s="19"/>
      <c r="I12" s="3">
        <v>113377</v>
      </c>
      <c r="J12" s="3">
        <v>113374</v>
      </c>
      <c r="K12" s="3">
        <v>109505</v>
      </c>
      <c r="O12" s="16"/>
      <c r="P12" s="3"/>
    </row>
    <row r="13" spans="1:16" x14ac:dyDescent="0.25">
      <c r="A13" s="1" t="s">
        <v>60</v>
      </c>
      <c r="B13" s="16">
        <v>402237</v>
      </c>
      <c r="C13" s="3">
        <f>B13-I13</f>
        <v>26156</v>
      </c>
      <c r="D13" s="19">
        <f>I13-J13</f>
        <v>3</v>
      </c>
      <c r="E13" s="19">
        <f t="shared" si="0"/>
        <v>376078</v>
      </c>
      <c r="F13" s="19">
        <v>368220</v>
      </c>
      <c r="G13" s="19">
        <f t="shared" si="1"/>
        <v>7858</v>
      </c>
      <c r="H13" s="19"/>
      <c r="I13" s="3">
        <v>376081</v>
      </c>
      <c r="J13" s="3">
        <v>376078</v>
      </c>
      <c r="K13" s="3">
        <v>368220</v>
      </c>
      <c r="O13" s="16"/>
      <c r="P13" s="3"/>
    </row>
    <row r="14" spans="1:16" x14ac:dyDescent="0.25">
      <c r="A14" s="1" t="s">
        <v>61</v>
      </c>
      <c r="B14" s="16">
        <v>303352</v>
      </c>
      <c r="C14" s="3">
        <f>B14-I14</f>
        <v>24070</v>
      </c>
      <c r="D14" s="19">
        <f>I14-J14</f>
        <v>17</v>
      </c>
      <c r="E14" s="19">
        <f t="shared" si="0"/>
        <v>279265</v>
      </c>
      <c r="F14" s="19">
        <v>268222</v>
      </c>
      <c r="G14" s="19">
        <f t="shared" si="1"/>
        <v>11043</v>
      </c>
      <c r="H14" s="19"/>
      <c r="I14" s="3">
        <v>279282</v>
      </c>
      <c r="J14" s="3">
        <v>279265</v>
      </c>
      <c r="K14" s="3">
        <v>268222</v>
      </c>
      <c r="O14" s="16"/>
      <c r="P14" s="3"/>
    </row>
    <row r="15" spans="1:16" x14ac:dyDescent="0.25">
      <c r="A15" s="1" t="s">
        <v>62</v>
      </c>
      <c r="B15" s="16">
        <v>1015951</v>
      </c>
      <c r="C15" s="3">
        <f>B15-I15</f>
        <v>71609</v>
      </c>
      <c r="D15" s="19">
        <f>I15-J15</f>
        <v>52</v>
      </c>
      <c r="E15" s="19">
        <f t="shared" si="0"/>
        <v>944290</v>
      </c>
      <c r="F15" s="19">
        <v>879749</v>
      </c>
      <c r="G15" s="19">
        <f t="shared" si="1"/>
        <v>64541</v>
      </c>
      <c r="H15" s="19"/>
      <c r="I15" s="3">
        <v>944342</v>
      </c>
      <c r="J15" s="3">
        <v>944290</v>
      </c>
      <c r="K15" s="3">
        <v>879749</v>
      </c>
      <c r="O15" s="16"/>
      <c r="P15" s="3"/>
    </row>
    <row r="16" spans="1:16" x14ac:dyDescent="0.25">
      <c r="A16" s="1" t="s">
        <v>63</v>
      </c>
      <c r="B16" s="16">
        <v>722977</v>
      </c>
      <c r="C16" s="3">
        <f>B16-I16</f>
        <v>51198</v>
      </c>
      <c r="D16" s="19">
        <f>I16-J16</f>
        <v>25</v>
      </c>
      <c r="E16" s="19">
        <f t="shared" si="0"/>
        <v>671754</v>
      </c>
      <c r="F16" s="19">
        <v>614444</v>
      </c>
      <c r="G16" s="19">
        <f t="shared" si="1"/>
        <v>57310</v>
      </c>
      <c r="H16" s="19"/>
      <c r="I16" s="3">
        <v>671779</v>
      </c>
      <c r="J16" s="3">
        <v>671754</v>
      </c>
      <c r="K16" s="3">
        <v>614444</v>
      </c>
      <c r="O16" s="16"/>
      <c r="P16" s="3"/>
    </row>
    <row r="17" spans="1:16" x14ac:dyDescent="0.25">
      <c r="A17" s="1" t="s">
        <v>64</v>
      </c>
      <c r="B17" s="16">
        <v>2390206</v>
      </c>
      <c r="C17" s="3">
        <f>B17-I17</f>
        <v>250091</v>
      </c>
      <c r="D17" s="19">
        <f>I17-J17</f>
        <v>184</v>
      </c>
      <c r="E17" s="19">
        <f t="shared" si="0"/>
        <v>2139931</v>
      </c>
      <c r="F17" s="19">
        <v>1615249</v>
      </c>
      <c r="G17" s="19">
        <f t="shared" si="1"/>
        <v>524682</v>
      </c>
      <c r="H17" s="19"/>
      <c r="I17" s="3">
        <v>2140115</v>
      </c>
      <c r="J17" s="3">
        <v>2139931</v>
      </c>
      <c r="K17" s="3">
        <v>1615249</v>
      </c>
      <c r="O17" s="16"/>
      <c r="P17" s="3"/>
    </row>
    <row r="18" spans="1:16" x14ac:dyDescent="0.25">
      <c r="A18" s="1" t="s">
        <v>65</v>
      </c>
      <c r="B18" s="16">
        <v>0</v>
      </c>
      <c r="C18" s="3">
        <f>B18-I18</f>
        <v>0</v>
      </c>
      <c r="D18" s="19">
        <f>I18-J18</f>
        <v>0</v>
      </c>
      <c r="E18" s="19">
        <f t="shared" si="0"/>
        <v>0</v>
      </c>
      <c r="F18" s="19">
        <v>0</v>
      </c>
      <c r="G18" s="19">
        <f t="shared" si="1"/>
        <v>0</v>
      </c>
      <c r="H18" s="19"/>
      <c r="I18" s="3">
        <v>0</v>
      </c>
      <c r="J18" s="3">
        <v>0</v>
      </c>
      <c r="K18" s="3"/>
    </row>
    <row r="19" spans="1:16" x14ac:dyDescent="0.25">
      <c r="A19" s="1" t="s">
        <v>66</v>
      </c>
      <c r="B19" s="16">
        <v>1686136</v>
      </c>
      <c r="C19" s="3">
        <f>B19-I19</f>
        <v>143877</v>
      </c>
      <c r="D19" s="19">
        <f>I19-J19</f>
        <v>289</v>
      </c>
      <c r="E19" s="19">
        <f t="shared" si="0"/>
        <v>1541970</v>
      </c>
      <c r="F19" s="19">
        <v>1283471</v>
      </c>
      <c r="G19" s="19">
        <f t="shared" si="1"/>
        <v>258499</v>
      </c>
      <c r="H19" s="19"/>
      <c r="I19" s="3">
        <v>1542259</v>
      </c>
      <c r="J19" s="3">
        <v>1541970</v>
      </c>
      <c r="K19" s="3">
        <v>1283471</v>
      </c>
      <c r="O19" s="16"/>
      <c r="P19" s="3"/>
    </row>
    <row r="20" spans="1:16" x14ac:dyDescent="0.25">
      <c r="A20" s="1" t="s">
        <v>112</v>
      </c>
      <c r="B20" s="16">
        <v>803</v>
      </c>
      <c r="C20" s="3">
        <f>B20-I20</f>
        <v>50</v>
      </c>
      <c r="D20" s="19">
        <f>I20-J20</f>
        <v>0</v>
      </c>
      <c r="E20" s="19">
        <f t="shared" si="0"/>
        <v>753</v>
      </c>
      <c r="F20" s="19">
        <v>749</v>
      </c>
      <c r="G20" s="19">
        <f t="shared" si="1"/>
        <v>4</v>
      </c>
      <c r="H20" s="19"/>
      <c r="I20" s="3">
        <v>753</v>
      </c>
      <c r="J20" s="3">
        <v>753</v>
      </c>
      <c r="K20" s="3">
        <v>749</v>
      </c>
      <c r="O20" s="16"/>
      <c r="P20" s="3"/>
    </row>
    <row r="21" spans="1:16" x14ac:dyDescent="0.25">
      <c r="A21" s="1" t="s">
        <v>67</v>
      </c>
      <c r="B21" s="16">
        <v>479</v>
      </c>
      <c r="C21" s="3">
        <f>B21-I21</f>
        <v>128</v>
      </c>
      <c r="D21" s="19">
        <f>I21-J21</f>
        <v>0</v>
      </c>
      <c r="E21" s="19">
        <f t="shared" si="0"/>
        <v>351</v>
      </c>
      <c r="F21" s="19">
        <v>307</v>
      </c>
      <c r="G21" s="19">
        <f t="shared" si="1"/>
        <v>44</v>
      </c>
      <c r="H21" s="19"/>
      <c r="I21" s="3">
        <v>351</v>
      </c>
      <c r="J21" s="3">
        <v>351</v>
      </c>
      <c r="K21" s="3">
        <v>307</v>
      </c>
      <c r="O21" s="16"/>
      <c r="P21" s="3"/>
    </row>
    <row r="22" spans="1:16" x14ac:dyDescent="0.25">
      <c r="A22" s="1" t="s">
        <v>68</v>
      </c>
      <c r="B22" s="16">
        <v>5517638</v>
      </c>
      <c r="C22" s="3">
        <f>B22-I22</f>
        <v>596215</v>
      </c>
      <c r="D22" s="19">
        <f>I22-J22</f>
        <v>1</v>
      </c>
      <c r="E22" s="19">
        <f t="shared" si="0"/>
        <v>4921422</v>
      </c>
      <c r="F22" s="19">
        <v>4004271</v>
      </c>
      <c r="G22" s="19">
        <f t="shared" si="1"/>
        <v>917151</v>
      </c>
      <c r="H22" s="19"/>
      <c r="I22" s="3">
        <v>4921423</v>
      </c>
      <c r="J22" s="3">
        <v>4921422</v>
      </c>
      <c r="K22" s="3">
        <v>4004271</v>
      </c>
      <c r="O22" s="16"/>
      <c r="P22" s="3"/>
    </row>
    <row r="23" spans="1:16" x14ac:dyDescent="0.25">
      <c r="A23" s="1" t="s">
        <v>113</v>
      </c>
      <c r="B23" s="16">
        <v>20565</v>
      </c>
      <c r="C23" s="3">
        <f>B23-I23</f>
        <v>3614</v>
      </c>
      <c r="D23" s="19">
        <f>I23-J23</f>
        <v>0</v>
      </c>
      <c r="E23" s="19">
        <f t="shared" si="0"/>
        <v>16951</v>
      </c>
      <c r="F23" s="19">
        <v>14199</v>
      </c>
      <c r="G23" s="19">
        <f t="shared" si="1"/>
        <v>2752</v>
      </c>
      <c r="H23" s="19"/>
      <c r="I23" s="3">
        <v>16951</v>
      </c>
      <c r="J23" s="3">
        <v>16951</v>
      </c>
      <c r="K23" s="3">
        <v>14199</v>
      </c>
      <c r="O23" s="16"/>
      <c r="P23" s="3"/>
    </row>
    <row r="24" spans="1:16" x14ac:dyDescent="0.25">
      <c r="A24" s="1" t="s">
        <v>105</v>
      </c>
      <c r="B24" s="16">
        <v>340881</v>
      </c>
      <c r="C24" s="3">
        <f>B24-I24</f>
        <v>22257</v>
      </c>
      <c r="D24" s="19">
        <f>I24-J24</f>
        <v>3</v>
      </c>
      <c r="E24" s="19">
        <f t="shared" si="0"/>
        <v>318621</v>
      </c>
      <c r="F24" s="19">
        <v>29521</v>
      </c>
      <c r="G24" s="19">
        <f t="shared" si="1"/>
        <v>289100</v>
      </c>
      <c r="H24" s="19"/>
      <c r="I24" s="3">
        <v>318624</v>
      </c>
      <c r="J24" s="3">
        <v>318621</v>
      </c>
      <c r="K24" s="3">
        <v>29521</v>
      </c>
      <c r="O24" s="16"/>
      <c r="P24" s="3"/>
    </row>
    <row r="25" spans="1:16" x14ac:dyDescent="0.25">
      <c r="A25" s="1" t="s">
        <v>106</v>
      </c>
      <c r="B25" s="16">
        <v>193406</v>
      </c>
      <c r="C25" s="3">
        <f>B25-I25</f>
        <v>22021</v>
      </c>
      <c r="D25" s="19">
        <f>I25-J25</f>
        <v>0</v>
      </c>
      <c r="E25" s="19">
        <f t="shared" si="0"/>
        <v>171385</v>
      </c>
      <c r="F25" s="19">
        <v>504</v>
      </c>
      <c r="G25" s="19">
        <f t="shared" si="1"/>
        <v>170881</v>
      </c>
      <c r="H25" s="19"/>
      <c r="I25" s="3">
        <v>171385</v>
      </c>
      <c r="J25" s="3">
        <v>171385</v>
      </c>
      <c r="K25" s="3">
        <v>504</v>
      </c>
      <c r="O25" s="16"/>
      <c r="P25" s="3"/>
    </row>
    <row r="26" spans="1:16" x14ac:dyDescent="0.25">
      <c r="A26" s="1" t="s">
        <v>107</v>
      </c>
      <c r="B26" s="16">
        <v>965</v>
      </c>
      <c r="C26" s="3">
        <f>B26-I26</f>
        <v>898</v>
      </c>
      <c r="D26" s="19">
        <f>I26-J26</f>
        <v>0</v>
      </c>
      <c r="E26" s="19">
        <f t="shared" si="0"/>
        <v>67</v>
      </c>
      <c r="F26" s="19">
        <v>47</v>
      </c>
      <c r="G26" s="19">
        <f t="shared" si="1"/>
        <v>20</v>
      </c>
      <c r="H26" s="19"/>
      <c r="I26" s="3">
        <v>67</v>
      </c>
      <c r="J26" s="3">
        <v>67</v>
      </c>
      <c r="K26" s="3">
        <v>47</v>
      </c>
      <c r="O26" s="16"/>
      <c r="P26" s="3"/>
    </row>
    <row r="27" spans="1:16" x14ac:dyDescent="0.25">
      <c r="A27" s="1" t="s">
        <v>108</v>
      </c>
      <c r="B27" s="16">
        <v>301336</v>
      </c>
      <c r="C27" s="3">
        <f>B27-I27</f>
        <v>45068</v>
      </c>
      <c r="D27" s="19">
        <f>I27-J27</f>
        <v>26</v>
      </c>
      <c r="E27" s="19">
        <f t="shared" si="0"/>
        <v>256242</v>
      </c>
      <c r="F27" s="19">
        <v>148287</v>
      </c>
      <c r="G27" s="19">
        <f t="shared" si="1"/>
        <v>107955</v>
      </c>
      <c r="H27" s="19"/>
      <c r="I27" s="3">
        <v>256268</v>
      </c>
      <c r="J27" s="3">
        <v>256242</v>
      </c>
      <c r="K27" s="3">
        <v>148287</v>
      </c>
      <c r="O27" s="16"/>
      <c r="P27" s="3"/>
    </row>
    <row r="28" spans="1:16" x14ac:dyDescent="0.25">
      <c r="A28" s="1" t="s">
        <v>109</v>
      </c>
      <c r="B28" s="16">
        <v>538418</v>
      </c>
      <c r="C28" s="3">
        <f>B28-I28</f>
        <v>25931</v>
      </c>
      <c r="D28" s="19">
        <f>I28-J28</f>
        <v>37</v>
      </c>
      <c r="E28" s="19">
        <f t="shared" si="0"/>
        <v>512450</v>
      </c>
      <c r="F28" s="19">
        <v>106210</v>
      </c>
      <c r="G28" s="19">
        <f t="shared" si="1"/>
        <v>406240</v>
      </c>
      <c r="H28" s="19"/>
      <c r="I28" s="3">
        <v>512487</v>
      </c>
      <c r="J28" s="3">
        <v>512450</v>
      </c>
      <c r="K28" s="3">
        <v>106210</v>
      </c>
      <c r="O28" s="16"/>
      <c r="P28" s="3"/>
    </row>
    <row r="29" spans="1:16" x14ac:dyDescent="0.25">
      <c r="A29" s="1" t="s">
        <v>110</v>
      </c>
      <c r="B29" s="16">
        <v>197748</v>
      </c>
      <c r="C29" s="3">
        <f>B29-I29</f>
        <v>35877</v>
      </c>
      <c r="D29" s="19">
        <f>I29-J29</f>
        <v>0</v>
      </c>
      <c r="E29" s="19">
        <f t="shared" si="0"/>
        <v>161871</v>
      </c>
      <c r="F29" s="19">
        <v>3205</v>
      </c>
      <c r="G29" s="19">
        <f t="shared" si="1"/>
        <v>158666</v>
      </c>
      <c r="H29" s="19"/>
      <c r="I29" s="3">
        <v>161871</v>
      </c>
      <c r="J29" s="3">
        <v>161871</v>
      </c>
      <c r="K29" s="3">
        <v>3205</v>
      </c>
      <c r="O29" s="16"/>
      <c r="P29" s="3"/>
    </row>
    <row r="30" spans="1:16" x14ac:dyDescent="0.25">
      <c r="A30" s="1" t="s">
        <v>69</v>
      </c>
      <c r="B30" s="16">
        <v>344</v>
      </c>
      <c r="C30" s="3">
        <f>B30-I30</f>
        <v>64</v>
      </c>
      <c r="D30" s="19">
        <f>I30-J30</f>
        <v>0</v>
      </c>
      <c r="E30" s="19">
        <f t="shared" si="0"/>
        <v>280</v>
      </c>
      <c r="F30" s="19">
        <v>47</v>
      </c>
      <c r="G30" s="19">
        <f t="shared" si="1"/>
        <v>233</v>
      </c>
      <c r="H30" s="19"/>
      <c r="I30" s="3">
        <v>280</v>
      </c>
      <c r="J30" s="3">
        <v>280</v>
      </c>
      <c r="K30" s="3">
        <v>47</v>
      </c>
      <c r="O30" s="16"/>
      <c r="P30" s="3"/>
    </row>
    <row r="31" spans="1:16" s="17" customFormat="1" x14ac:dyDescent="0.25">
      <c r="A31" s="17" t="s">
        <v>11</v>
      </c>
      <c r="B31" s="18">
        <f>SUM(B2:B30)</f>
        <v>16595844</v>
      </c>
      <c r="C31" s="18">
        <f>SUM(C2:C30)</f>
        <v>1553008</v>
      </c>
      <c r="D31" s="18">
        <f>SUM(D2:D30)</f>
        <v>781</v>
      </c>
      <c r="E31" s="18">
        <f>SUM(E2:E30)</f>
        <v>15042055</v>
      </c>
      <c r="F31" s="18">
        <v>11496506</v>
      </c>
      <c r="G31" s="19">
        <f t="shared" si="1"/>
        <v>3545549</v>
      </c>
      <c r="H31" s="18"/>
      <c r="I31" s="28">
        <f>SUM(I2:I30)</f>
        <v>15042836</v>
      </c>
      <c r="J31" s="28">
        <f>SUM(J2:J30)</f>
        <v>15042055</v>
      </c>
      <c r="K31" s="28">
        <f>SUM(K2:K30)</f>
        <v>11496506</v>
      </c>
      <c r="O31" s="18"/>
      <c r="P31" s="18"/>
    </row>
    <row r="32" spans="1:16" ht="16.5" x14ac:dyDescent="0.3">
      <c r="A32" s="20"/>
      <c r="I32" s="29"/>
      <c r="J32" s="29"/>
      <c r="K32" s="29"/>
      <c r="N32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Reglas</vt:lpstr>
      <vt:lpstr>Resultados</vt:lpstr>
      <vt:lpstr>Resultados (2)</vt:lpstr>
      <vt:lpstr>Grupos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</dc:creator>
  <cp:lastModifiedBy>Alejandro Gomez</cp:lastModifiedBy>
  <dcterms:created xsi:type="dcterms:W3CDTF">2021-12-15T19:23:58Z</dcterms:created>
  <dcterms:modified xsi:type="dcterms:W3CDTF">2025-03-06T17:03:10Z</dcterms:modified>
</cp:coreProperties>
</file>