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firstSheet="1" activeTab="8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45621"/>
</workbook>
</file>

<file path=xl/calcChain.xml><?xml version="1.0" encoding="utf-8"?>
<calcChain xmlns="http://schemas.openxmlformats.org/spreadsheetml/2006/main">
  <c r="G20" i="4" l="1"/>
  <c r="F29" i="12"/>
  <c r="AA29" i="12" s="1"/>
  <c r="F30" i="12"/>
  <c r="AA30" i="12" s="1"/>
  <c r="F28" i="12"/>
  <c r="AA28" i="12" s="1"/>
  <c r="F27" i="12"/>
  <c r="AA27" i="12" s="1"/>
  <c r="G3" i="4" l="1"/>
  <c r="G16" i="4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26" i="12" l="1"/>
  <c r="AA26" i="12" s="1"/>
  <c r="F25" i="12"/>
  <c r="AA25" i="12" s="1"/>
  <c r="F24" i="12"/>
  <c r="AA24" i="12" s="1"/>
  <c r="F23" i="12"/>
  <c r="AA23" i="12" s="1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17" i="12" l="1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<sst xmlns="http://schemas.openxmlformats.org/spreadsheetml/2006/main" count="1562" uniqueCount="372">
  <si>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</si>
  <si>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</si>
  <si>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</si>
  <si>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</si>
  <si>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</si>
  <si>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</si>
  <si>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</si>
  <si>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</si>
  <si>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</si>
  <si>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</si>
  <si>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</si>
  <si>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</si>
  <si>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</si>
  <si>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</si>
  <si>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</si>
  <si>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</si>
  <si>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</si>
  <si>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</si>
  <si>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</si>
  <si>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</si>
  <si>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</si>
  <si>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</si>
  <si>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</si>
  <si>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</si>
  <si>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</si>
  <si>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</si>
  <si>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</si>
  <si>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</si>
  <si>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</si>
  <si>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</si>
  <si>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</si>
  <si>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</si>
  <si>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</si>
  <si>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</si>
  <si>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</si>
  <si>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</si>
  <si>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</si>
  <si>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</si>
  <si>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</si>
  <si>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</si>
  <si>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</si>
  <si>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</si>
  <si>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</si>
  <si>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</si>
  <si>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</si>
  <si>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</si>
  <si>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</si>
  <si>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</si>
  <si>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</si>
  <si>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</si>
  <si>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</si>
  <si>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</si>
  <si>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</si>
  <si>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</si>
  <si>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</si>
  <si>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</si>
  <si>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</si>
  <si>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</si>
  <si>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</si>
  <si>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</si>
  <si>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</si>
  <si>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</si>
  <si>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</si>
  <si>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</si>
  <si>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</si>
  <si>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</si>
  <si>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</si>
  <si>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</si>
  <si>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</si>
  <si>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</si>
  <si>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</si>
  <si>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</si>
  <si>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</si>
  <si>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</si>
  <si>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</si>
  <si>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</si>
  <si>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</si>
  <si>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</si>
  <si>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</si>
  <si>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</si>
  <si>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</si>
  <si>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</si>
  <si>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</si>
  <si>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</si>
  <si>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</si>
  <si>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</si>
  <si>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</si>
  <si>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</si>
  <si>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</si>
  <si>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</si>
  <si>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</si>
  <si>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</si>
  <si>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</si>
  <si>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</si>
  <si>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</si>
  <si>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</si>
  <si>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</si>
  <si>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</si>
  <si>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</si>
  <si>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</si>
  <si>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</si>
  <si>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</si>
  <si>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</si>
  <si>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</si>
  <si>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</si>
  <si>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</si>
  <si>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</si>
  <si>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</si>
  <si>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</si>
  <si>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</si>
  <si>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</si>
  <si>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</si>
  <si>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</si>
  <si>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</si>
  <si>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</si>
  <si>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</si>
  <si>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</si>
  <si>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</si>
  <si>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</si>
  <si>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</si>
  <si>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</si>
  <si>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</si>
  <si>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</si>
  <si>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</si>
  <si>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</si>
  <si>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</si>
  <si>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</si>
  <si>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</si>
  <si>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</si>
  <si>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</si>
  <si>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</si>
  <si>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</si>
  <si>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</si>
  <si>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</si>
  <si>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</si>
  <si>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</si>
  <si>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</si>
  <si>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</si>
  <si>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</si>
  <si>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</si>
  <si>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</si>
  <si>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</si>
  <si>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</si>
  <si>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</si>
  <si>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</si>
  <si>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</si>
  <si>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</si>
  <si>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</si>
  <si>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</si>
  <si>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</si>
  <si>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</si>
  <si>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</si>
  <si>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</si>
  <si>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</si>
  <si>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</si>
  <si>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</si>
  <si>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</si>
  <si>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</si>
  <si>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</si>
  <si>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</si>
  <si>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</si>
  <si>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</si>
  <si>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</si>
  <si>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</si>
  <si>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</si>
  <si>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</si>
  <si>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</si>
  <si>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</si>
  <si>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</si>
  <si>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</si>
  <si>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</si>
  <si>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</si>
  <si>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</si>
  <si>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</si>
  <si>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</si>
  <si>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</si>
  <si>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</si>
  <si>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</si>
  <si>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</si>
  <si>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</si>
  <si>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</si>
  <si>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</si>
  <si>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</si>
  <si>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</si>
  <si>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</si>
  <si>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</si>
  <si>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</si>
  <si>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</si>
  <si>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</si>
  <si>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</si>
  <si>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</si>
  <si>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</si>
  <si>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</si>
  <si>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</si>
  <si>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</si>
  <si>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</si>
  <si>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</si>
  <si>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</si>
  <si>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</si>
  <si>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</si>
  <si>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</si>
  <si>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</si>
  <si>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</si>
  <si>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</si>
  <si>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</si>
  <si>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</si>
  <si>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</si>
  <si>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</si>
  <si>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</si>
  <si>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</si>
  <si>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</si>
  <si>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</si>
  <si>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</si>
  <si>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</si>
  <si>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</si>
  <si>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</si>
  <si>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</si>
  <si>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</si>
  <si>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</si>
  <si>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</si>
  <si>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</si>
  <si>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</si>
  <si>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</si>
  <si>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</si>
  <si>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</si>
  <si>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</si>
  <si>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</si>
  <si>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</si>
  <si>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</si>
  <si>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</si>
  <si>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</si>
  <si>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</si>
  <si>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</si>
  <si>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</si>
  <si>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</si>
  <si>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</si>
  <si>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</si>
  <si>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</si>
  <si>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</si>
  <si>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</si>
  <si>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</si>
  <si>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</si>
  <si>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</si>
  <si>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</si>
  <si>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</si>
  <si>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</si>
  <si>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</si>
  <si>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</si>
  <si>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</si>
  <si>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</si>
  <si>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</si>
  <si>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</si>
  <si>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</si>
  <si>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</si>
  <si>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</si>
  <si>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</si>
  <si>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</si>
  <si>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</si>
  <si>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</si>
  <si>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</si>
  <si>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</si>
  <si>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</si>
  <si>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</si>
  <si>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</si>
  <si>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</si>
  <si>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</si>
  <si>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</si>
  <si>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</si>
  <si>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</si>
  <si>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</si>
  <si>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</si>
  <si>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</si>
  <si>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</si>
  <si>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</si>
  <si>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</si>
  <si>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</si>
  <si>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</si>
  <si>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</si>
  <si>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</si>
  <si>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</si>
  <si>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</si>
  <si>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</si>
  <si>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</si>
  <si>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</si>
  <si>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</si>
  <si>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</si>
  <si>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</si>
  <si>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</si>
  <si>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</si>
  <si>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</si>
  <si>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</si>
  <si>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</si>
  <si>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</si>
  <si>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</si>
  <si>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</si>
  <si>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</si>
  <si>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</si>
  <si>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</si>
  <si>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kc_mrin</t>
  </si>
  <si>
    <t>kc_solokha</t>
  </si>
  <si>
    <t>kc_olishevka</t>
  </si>
  <si>
    <t>psg_red_partizanen</t>
  </si>
  <si>
    <t>psg_solokha</t>
  </si>
  <si>
    <t>psg_olishevka</t>
  </si>
  <si>
    <t>model</t>
  </si>
  <si>
    <t>DksRegim</t>
  </si>
  <si>
    <t>PsgRegim</t>
  </si>
  <si>
    <t>Режим Мринське ВУ ПЗГ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</si>
  <si>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</si>
  <si>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</si>
  <si>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</si>
  <si>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</si>
  <si>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</si>
  <si>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</si>
  <si>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</si>
  <si>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</si>
  <si>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</si>
  <si>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</si>
  <si>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</si>
  <si>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</si>
  <si>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</si>
  <si>
    <t>kc_bobrovnitska_05_p_in</t>
  </si>
  <si>
    <t>kc_bobrovnitska_05_p_out</t>
  </si>
  <si>
    <t>kc_bobrovnitska_05_e</t>
  </si>
  <si>
    <t>kc_bobrovnitska_05_num_gpa</t>
  </si>
  <si>
    <t>psg_red_partizanen_q_in</t>
  </si>
  <si>
    <t>psg_red_partizanen_q_out</t>
  </si>
  <si>
    <t>psg_red_partizanen_num_lines</t>
  </si>
  <si>
    <t>kc_mrin_p_in</t>
  </si>
  <si>
    <t>kc_mrin_p_out</t>
  </si>
  <si>
    <t>kc_mrin_e</t>
  </si>
  <si>
    <t>kc_mrin_num_gpa</t>
  </si>
  <si>
    <t>psg_solokha_q_in</t>
  </si>
  <si>
    <t>psg_solokha_q_out</t>
  </si>
  <si>
    <t>psg_solokha_num_lines</t>
  </si>
  <si>
    <t>kc_solokha_p_in</t>
  </si>
  <si>
    <t>kc_solokha_p_out</t>
  </si>
  <si>
    <t>kc_solokha_e</t>
  </si>
  <si>
    <t>kc_solokha_num_gpa</t>
  </si>
  <si>
    <t>psg_olishevka_q_in</t>
  </si>
  <si>
    <t>psg_olishevka_q_out</t>
  </si>
  <si>
    <t>psg_olishevka_num_lines</t>
  </si>
  <si>
    <t>kc_olishevka_p_in</t>
  </si>
  <si>
    <t>kc_olishevka_p_out</t>
  </si>
  <si>
    <t>kc_olishevka_e</t>
  </si>
  <si>
    <t>kc_olishevka_num_gpa</t>
  </si>
  <si>
    <t>childs</t>
  </si>
  <si>
    <t>[]</t>
  </si>
  <si>
    <t>ПВВГ Мрин</t>
  </si>
  <si>
    <t>PvvgHourValue</t>
  </si>
  <si>
    <t>pvvg_mrin</t>
  </si>
  <si>
    <t>vtv_dks_red_partizanen</t>
  </si>
  <si>
    <t>vtv_dks_solokha</t>
  </si>
  <si>
    <t>vtv_dks_olishevka</t>
  </si>
  <si>
    <t>ObjectEvent</t>
  </si>
  <si>
    <t>kc_solokha_v_11</t>
  </si>
  <si>
    <t>VtvPsgDayValue</t>
  </si>
  <si>
    <t>stan_red_partizanen</t>
  </si>
  <si>
    <t>stan_solokha</t>
  </si>
  <si>
    <t>stan_olishevka</t>
  </si>
  <si>
    <t>ВТВ ГРС Партизани</t>
  </si>
  <si>
    <t>VtvGrsDayValue</t>
  </si>
  <si>
    <t>vtv_grs_red_partizanen</t>
  </si>
  <si>
    <t>[1,2,3,4]</t>
  </si>
  <si>
    <t>ВТВ Мринське ВУ ПЗГ</t>
  </si>
  <si>
    <t>vtv_mrin_psg</t>
  </si>
  <si>
    <t>[11,12,13]</t>
  </si>
  <si>
    <t>Скважин в роб</t>
  </si>
  <si>
    <t>number</t>
  </si>
  <si>
    <t>2020-02-19</t>
  </si>
  <si>
    <t>Скважин ПСГ Ч-Партизани</t>
  </si>
  <si>
    <t>n_lines_red_partizanen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</si>
</sst>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5" workbookViewId="0">
      <selection activeCell="X2" sqref="X2:X42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25.7109375" bestFit="1" customWidth="1"/>
    <col min="9" max="9" width="16" bestFit="1" customWidth="1"/>
    <col min="10" max="10" width="13.7109375" bestFit="1" customWidth="1"/>
    <col min="11" max="11" width="2.14062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221</v>
      </c>
      <c r="B12" s="13">
        <v>3</v>
      </c>
      <c r="C12" s="13" t="s">
        <v>32</v>
      </c>
      <c r="D12" s="3" t="s">
        <v>307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321</v>
      </c>
      <c r="I14" s="8" t="s">
        <v>176</v>
      </c>
      <c r="J14" s="8" t="s">
        <v>308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{"key":"kc_bobrovnitska_05_p_in","label":"Рвх"},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322</v>
      </c>
      <c r="I15" s="8" t="s">
        <v>176</v>
      </c>
      <c r="J15" s="8" t="s">
        <v>309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{"key":"kc_bobrovnitska_05_p_out","label":"Рвих"},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323</v>
      </c>
      <c r="I16" s="8" t="s">
        <v>176</v>
      </c>
      <c r="J16" s="8" t="s">
        <v>310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{"key":"kc_bobrovnitska_05_e","label":"е"},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324</v>
      </c>
      <c r="I17" s="8" t="s">
        <v>176</v>
      </c>
      <c r="J17" s="8" t="s">
        <v>260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{"key":"kc_bobrovnitska_05_num_gpa","label":"ГПА"},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325</v>
      </c>
      <c r="I18" s="8" t="s">
        <v>176</v>
      </c>
      <c r="J18" s="8" t="s">
        <v>258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{"key":"psg_red_partizanen_q_in","label":"Qзак"},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326</v>
      </c>
      <c r="I19" s="8" t="s">
        <v>176</v>
      </c>
      <c r="J19" s="8" t="s">
        <v>311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{"key":"psg_red_partizanen_q_out","label":"Qвід"},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327</v>
      </c>
      <c r="I20" s="8" t="s">
        <v>176</v>
      </c>
      <c r="J20" s="8" t="s">
        <v>312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{"key":"psg_red_partizanen_num_lines","label":"#скв"},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328</v>
      </c>
      <c r="I21" s="8" t="s">
        <v>176</v>
      </c>
      <c r="J21" s="8" t="s">
        <v>308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{"key":"kc_mrin_p_in","label":"Рвх"},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329</v>
      </c>
      <c r="I22" s="8" t="s">
        <v>176</v>
      </c>
      <c r="J22" s="8" t="s">
        <v>309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{"key":"kc_mrin_p_out","label":"Рвих"},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330</v>
      </c>
      <c r="I23" s="8" t="s">
        <v>176</v>
      </c>
      <c r="J23" s="8" t="s">
        <v>310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{"key":"kc_mrin_e","label":"е"},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331</v>
      </c>
      <c r="I24" s="8" t="s">
        <v>176</v>
      </c>
      <c r="J24" s="8" t="s">
        <v>260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{"key":"kc_mrin_num_gpa","label":"ГПА"},</v>
      </c>
    </row>
    <row r="25" spans="1:24" ht="15.75" thickBot="1" x14ac:dyDescent="0.3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332</v>
      </c>
      <c r="I25" s="8" t="s">
        <v>176</v>
      </c>
      <c r="J25" s="8" t="s">
        <v>258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{"key":"psg_solokha_q_in","label":"Qзак"},</v>
      </c>
    </row>
    <row r="26" spans="1:24" ht="15.75" thickBot="1" x14ac:dyDescent="0.3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333</v>
      </c>
      <c r="I26" s="8" t="s">
        <v>176</v>
      </c>
      <c r="J26" s="8" t="s">
        <v>311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{"key":"psg_solokha_q_out","label":"Qвід"},</v>
      </c>
    </row>
    <row r="27" spans="1:24" ht="15.75" thickBot="1" x14ac:dyDescent="0.3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334</v>
      </c>
      <c r="I27" s="8" t="s">
        <v>176</v>
      </c>
      <c r="J27" s="8" t="s">
        <v>312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{"key":"psg_solokha_num_lines","label":"#скв"},</v>
      </c>
    </row>
    <row r="28" spans="1:24" ht="15.75" thickBot="1" x14ac:dyDescent="0.3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335</v>
      </c>
      <c r="I28" s="8" t="s">
        <v>176</v>
      </c>
      <c r="J28" s="8" t="s">
        <v>308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{"key":"kc_solokha_p_in","label":"Рвх"},</v>
      </c>
    </row>
    <row r="29" spans="1:24" ht="15.75" thickBot="1" x14ac:dyDescent="0.3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336</v>
      </c>
      <c r="I29" s="8" t="s">
        <v>176</v>
      </c>
      <c r="J29" s="8" t="s">
        <v>309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{"key":"kc_solokha_p_out","label":"Рвих"},</v>
      </c>
    </row>
    <row r="30" spans="1:24" ht="15.75" thickBot="1" x14ac:dyDescent="0.3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337</v>
      </c>
      <c r="I30" s="8" t="s">
        <v>176</v>
      </c>
      <c r="J30" s="8" t="s">
        <v>310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{"key":"kc_solokha_e","label":"е"},</v>
      </c>
    </row>
    <row r="31" spans="1:24" ht="15.75" thickBot="1" x14ac:dyDescent="0.3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338</v>
      </c>
      <c r="I31" s="8" t="s">
        <v>176</v>
      </c>
      <c r="J31" s="8" t="s">
        <v>260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{"key":"kc_solokha_num_gpa","label":"ГПА"},</v>
      </c>
    </row>
    <row r="32" spans="1:24" ht="15.75" thickBot="1" x14ac:dyDescent="0.3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339</v>
      </c>
      <c r="I32" s="8" t="s">
        <v>176</v>
      </c>
      <c r="J32" s="8" t="s">
        <v>258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{"key":"psg_olishevka_q_in","label":"Qзак"},</v>
      </c>
    </row>
    <row r="33" spans="1:24" ht="15.75" thickBot="1" x14ac:dyDescent="0.3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340</v>
      </c>
      <c r="I33" s="8" t="s">
        <v>176</v>
      </c>
      <c r="J33" s="8" t="s">
        <v>311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{"key":"psg_olishevka_q_out","label":"Qвід"},</v>
      </c>
    </row>
    <row r="34" spans="1:24" ht="15.75" thickBot="1" x14ac:dyDescent="0.3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341</v>
      </c>
      <c r="I34" s="8" t="s">
        <v>176</v>
      </c>
      <c r="J34" s="8" t="s">
        <v>312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{"key":"psg_olishevka_num_lines","label":"#скв"},</v>
      </c>
    </row>
    <row r="35" spans="1:24" ht="15.75" thickBot="1" x14ac:dyDescent="0.3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342</v>
      </c>
      <c r="I35" s="8" t="s">
        <v>176</v>
      </c>
      <c r="J35" s="8" t="s">
        <v>308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{"key":"kc_olishevka_p_in","label":"Рвх"},</v>
      </c>
    </row>
    <row r="36" spans="1:24" ht="15.75" thickBot="1" x14ac:dyDescent="0.3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343</v>
      </c>
      <c r="I36" s="8" t="s">
        <v>176</v>
      </c>
      <c r="J36" s="8" t="s">
        <v>309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{"key":"kc_olishevka_p_out","label":"Рвих"},</v>
      </c>
    </row>
    <row r="37" spans="1:24" ht="15.75" thickBot="1" x14ac:dyDescent="0.3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344</v>
      </c>
      <c r="I37" s="8" t="s">
        <v>176</v>
      </c>
      <c r="J37" s="8" t="s">
        <v>310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{"key":"kc_olishevka_e","label":"е"},</v>
      </c>
    </row>
    <row r="38" spans="1:24" ht="15.75" thickBot="1" x14ac:dyDescent="0.3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345</v>
      </c>
      <c r="I38" s="8" t="s">
        <v>176</v>
      </c>
      <c r="J38" s="8" t="s">
        <v>260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{"key":"kc_olishevka_num_gpa","label":"ГПА"},</v>
      </c>
    </row>
    <row r="39" spans="1:24" ht="15.75" thickBot="1" x14ac:dyDescent="0.3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313</v>
      </c>
      <c r="I39" s="8" t="s">
        <v>176</v>
      </c>
      <c r="J39" s="8" t="s">
        <v>317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.75" thickBot="1" x14ac:dyDescent="0.3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314</v>
      </c>
      <c r="I40" s="8" t="s">
        <v>176</v>
      </c>
      <c r="J40" s="8" t="s">
        <v>318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.75" thickBot="1" x14ac:dyDescent="0.3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315</v>
      </c>
      <c r="I41" s="8" t="s">
        <v>176</v>
      </c>
      <c r="J41" s="8" t="s">
        <v>319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.75" thickBot="1" x14ac:dyDescent="0.3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316</v>
      </c>
      <c r="I42" s="8" t="s">
        <v>176</v>
      </c>
      <c r="J42" s="8" t="s">
        <v>320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H25" sqref="H25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  <col min="24" max="24" width="36.85546875" bestFit="1" customWidth="1"/>
  </cols>
  <sheetData>
    <row r="1" spans="1:24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296</v>
      </c>
      <c r="I3" s="8" t="s">
        <v>210</v>
      </c>
      <c r="J3" s="38" t="s">
        <v>279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247</v>
      </c>
      <c r="I4" s="8" t="s">
        <v>210</v>
      </c>
      <c r="J4" s="38" t="s">
        <v>280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245</v>
      </c>
      <c r="I5" s="8" t="s">
        <v>210</v>
      </c>
      <c r="J5" s="38" t="s">
        <v>281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thickBot="1" x14ac:dyDescent="0.35">
      <c r="A6" s="12" t="s">
        <v>221</v>
      </c>
      <c r="B6" s="13">
        <v>2</v>
      </c>
      <c r="C6" s="13" t="s">
        <v>32</v>
      </c>
      <c r="D6" s="3" t="s">
        <v>277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296</v>
      </c>
      <c r="I7" s="8" t="s">
        <v>210</v>
      </c>
      <c r="J7" s="38" t="s">
        <v>282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247</v>
      </c>
      <c r="I8" s="8" t="s">
        <v>210</v>
      </c>
      <c r="J8" s="38" t="s">
        <v>283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245</v>
      </c>
      <c r="I9" s="8" t="s">
        <v>210</v>
      </c>
      <c r="J9" s="38" t="s">
        <v>284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thickBot="1" x14ac:dyDescent="0.35">
      <c r="A10" s="12" t="s">
        <v>221</v>
      </c>
      <c r="B10" s="13">
        <v>3</v>
      </c>
      <c r="C10" s="13" t="s">
        <v>32</v>
      </c>
      <c r="D10" s="3" t="s">
        <v>278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296</v>
      </c>
      <c r="I11" s="8" t="s">
        <v>210</v>
      </c>
      <c r="J11" s="38" t="s">
        <v>285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247</v>
      </c>
      <c r="I12" s="8" t="s">
        <v>210</v>
      </c>
      <c r="J12" s="38" t="s">
        <v>286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245</v>
      </c>
      <c r="I13" s="8" t="s">
        <v>210</v>
      </c>
      <c r="J13" s="38" t="s">
        <v>287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248</v>
      </c>
      <c r="I14" s="8" t="s">
        <v>210</v>
      </c>
      <c r="J14" s="38" t="s">
        <v>288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275</v>
      </c>
      <c r="I15" s="8" t="s">
        <v>210</v>
      </c>
      <c r="J15" s="38" t="s">
        <v>289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290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291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292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293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294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295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20"/>
  <sheetViews>
    <sheetView workbookViewId="0">
      <selection activeCell="D30" sqref="D30"/>
    </sheetView>
  </sheetViews>
  <sheetFormatPr defaultRowHeight="15" x14ac:dyDescent="0.25"/>
  <cols>
    <col min="1" max="1" width="9.28515625" bestFit="1" customWidth="1"/>
    <col min="2" max="2" width="26.85546875" bestFit="1" customWidth="1"/>
    <col min="3" max="3" width="19.140625" bestFit="1" customWidth="1"/>
    <col min="4" max="4" width="22.5703125" bestFit="1" customWidth="1"/>
    <col min="5" max="5" width="8" bestFit="1" customWidth="1"/>
    <col min="6" max="6" width="9.5703125" bestFit="1" customWidth="1"/>
    <col min="7" max="7" width="121.7109375" bestFit="1" customWidth="1"/>
  </cols>
  <sheetData>
    <row r="2" spans="1:7" ht="14.45" x14ac:dyDescent="0.3">
      <c r="A2" s="28" t="s">
        <v>218</v>
      </c>
      <c r="B2" s="28" t="s">
        <v>217</v>
      </c>
      <c r="C2" s="28" t="s">
        <v>304</v>
      </c>
      <c r="D2" s="28" t="s">
        <v>166</v>
      </c>
      <c r="E2" s="39" t="s">
        <v>228</v>
      </c>
      <c r="F2" s="39" t="s">
        <v>346</v>
      </c>
      <c r="G2" s="5" t="s">
        <v>11</v>
      </c>
    </row>
    <row r="3" spans="1:7" x14ac:dyDescent="0.25">
      <c r="A3" s="1">
        <v>1</v>
      </c>
      <c r="B3" s="1" t="s">
        <v>231</v>
      </c>
      <c r="C3" s="1" t="s">
        <v>305</v>
      </c>
      <c r="D3" s="30" t="s">
        <v>297</v>
      </c>
      <c r="E3" s="30">
        <v>1</v>
      </c>
      <c r="F3" s="30" t="s">
        <v>347</v>
      </c>
      <c r="G3" s="1" t="str">
        <f>CONCATENATE("{ ""_id"" :",A3,", ""fullname"":""",B3,""", ""model"":""",C3,""", ""key"": """,D3,"""",",""form_id"":",E3,",""childs"":",F3,"},")</f>
        <v>{ "_id" :1, "fullname":"Режим КС Бобровницька-05", "model":"DksRegim", "key": "kc_bobrovnitska_05","form_id":1,"childs":[]},</v>
      </c>
    </row>
    <row r="4" spans="1:7" x14ac:dyDescent="0.25">
      <c r="A4" s="1">
        <v>2</v>
      </c>
      <c r="B4" s="1" t="s">
        <v>232</v>
      </c>
      <c r="C4" s="1" t="s">
        <v>305</v>
      </c>
      <c r="D4" s="30" t="s">
        <v>298</v>
      </c>
      <c r="E4" s="30">
        <v>1</v>
      </c>
      <c r="F4" s="30" t="s">
        <v>347</v>
      </c>
      <c r="G4" s="1" t="str">
        <f t="shared" ref="G4:G19" si="0">CONCATENATE("{ ""_id"" :",A4,", ""fullname"":""",B4,""", ""model"":""",C4,""", ""key"": """,D4,"""",",""form_id"":",E4,",""childs"":",F4,"},")</f>
        <v>{ "_id" :2, "fullname":"Режим ДКС Мрин", "model":"DksRegim", "key": "kc_mrin","form_id":1,"childs":[]},</v>
      </c>
    </row>
    <row r="5" spans="1:7" x14ac:dyDescent="0.25">
      <c r="A5" s="1">
        <v>3</v>
      </c>
      <c r="B5" s="1" t="s">
        <v>233</v>
      </c>
      <c r="C5" s="1" t="s">
        <v>305</v>
      </c>
      <c r="D5" s="30" t="s">
        <v>299</v>
      </c>
      <c r="E5" s="30">
        <v>1</v>
      </c>
      <c r="F5" s="30" t="s">
        <v>347</v>
      </c>
      <c r="G5" s="1" t="str">
        <f t="shared" si="0"/>
        <v>{ "_id" :3, "fullname":"Режим ДКС Солоха", "model":"DksRegim", "key": "kc_solokha","form_id":1,"childs":[]},</v>
      </c>
    </row>
    <row r="6" spans="1:7" x14ac:dyDescent="0.25">
      <c r="A6" s="1">
        <v>4</v>
      </c>
      <c r="B6" s="1" t="s">
        <v>234</v>
      </c>
      <c r="C6" s="1" t="s">
        <v>305</v>
      </c>
      <c r="D6" s="30" t="s">
        <v>300</v>
      </c>
      <c r="E6" s="30">
        <v>1</v>
      </c>
      <c r="F6" s="30" t="s">
        <v>347</v>
      </c>
      <c r="G6" s="1" t="str">
        <f t="shared" si="0"/>
        <v>{ "_id" :4, "fullname":"Режим ДКС Олишівка", "model":"DksRegim", "key": "kc_olishevka","form_id":1,"childs":[]},</v>
      </c>
    </row>
    <row r="7" spans="1:7" x14ac:dyDescent="0.25">
      <c r="A7" s="1">
        <v>5</v>
      </c>
      <c r="B7" s="1" t="s">
        <v>235</v>
      </c>
      <c r="C7" s="1" t="s">
        <v>306</v>
      </c>
      <c r="D7" s="30" t="s">
        <v>301</v>
      </c>
      <c r="E7" s="30">
        <v>2</v>
      </c>
      <c r="F7" s="30" t="s">
        <v>347</v>
      </c>
      <c r="G7" s="1" t="str">
        <f t="shared" si="0"/>
        <v>{ "_id" :5, "fullname":"Режим ПСГ Ч-Партизани", "model":"PsgRegim", "key": "psg_red_partizanen","form_id":2,"childs":[]},</v>
      </c>
    </row>
    <row r="8" spans="1:7" x14ac:dyDescent="0.25">
      <c r="A8" s="1">
        <v>6</v>
      </c>
      <c r="B8" s="1" t="s">
        <v>236</v>
      </c>
      <c r="C8" s="1" t="s">
        <v>306</v>
      </c>
      <c r="D8" s="30" t="s">
        <v>302</v>
      </c>
      <c r="E8" s="30">
        <v>2</v>
      </c>
      <c r="F8" s="30" t="s">
        <v>347</v>
      </c>
      <c r="G8" s="1" t="str">
        <f t="shared" si="0"/>
        <v>{ "_id" :6, "fullname":"Режим ПСГ Солоха", "model":"PsgRegim", "key": "psg_solokha","form_id":2,"childs":[]},</v>
      </c>
    </row>
    <row r="9" spans="1:7" x14ac:dyDescent="0.25">
      <c r="A9" s="1">
        <v>7</v>
      </c>
      <c r="B9" s="1" t="s">
        <v>237</v>
      </c>
      <c r="C9" s="1" t="s">
        <v>306</v>
      </c>
      <c r="D9" s="30" t="s">
        <v>303</v>
      </c>
      <c r="E9" s="30">
        <v>2</v>
      </c>
      <c r="F9" s="30" t="s">
        <v>347</v>
      </c>
      <c r="G9" s="1" t="str">
        <f t="shared" si="0"/>
        <v>{ "_id" :7, "fullname":"Режим ПСГ Олишівка", "model":"PsgRegim", "key": "psg_olishevka","form_id":2,"childs":[]},</v>
      </c>
    </row>
    <row r="10" spans="1:7" x14ac:dyDescent="0.25">
      <c r="A10" s="1">
        <v>8</v>
      </c>
      <c r="B10" s="1" t="s">
        <v>238</v>
      </c>
      <c r="C10" s="1" t="s">
        <v>354</v>
      </c>
      <c r="D10" s="30" t="s">
        <v>357</v>
      </c>
      <c r="E10" s="30">
        <v>3</v>
      </c>
      <c r="F10" s="30" t="s">
        <v>347</v>
      </c>
      <c r="G10" s="1" t="str">
        <f t="shared" si="0"/>
        <v>{ "_id" :8, "fullname":"Стан ПСГ Ч-Партизани", "model":"ObjectEvent", "key": "stan_red_partizanen","form_id":3,"childs":[]},</v>
      </c>
    </row>
    <row r="11" spans="1:7" x14ac:dyDescent="0.25">
      <c r="A11" s="1">
        <v>9</v>
      </c>
      <c r="B11" s="1" t="s">
        <v>239</v>
      </c>
      <c r="C11" s="1" t="s">
        <v>354</v>
      </c>
      <c r="D11" s="30" t="s">
        <v>358</v>
      </c>
      <c r="E11" s="30">
        <v>3</v>
      </c>
      <c r="F11" s="30" t="s">
        <v>347</v>
      </c>
      <c r="G11" s="1" t="str">
        <f t="shared" si="0"/>
        <v>{ "_id" :9, "fullname":"Стан ПСГ Солоха", "model":"ObjectEvent", "key": "stan_solokha","form_id":3,"childs":[]},</v>
      </c>
    </row>
    <row r="12" spans="1:7" x14ac:dyDescent="0.25">
      <c r="A12" s="1">
        <v>10</v>
      </c>
      <c r="B12" s="1" t="s">
        <v>240</v>
      </c>
      <c r="C12" s="1" t="s">
        <v>354</v>
      </c>
      <c r="D12" s="30" t="s">
        <v>359</v>
      </c>
      <c r="E12" s="30">
        <v>3</v>
      </c>
      <c r="F12" s="30" t="s">
        <v>347</v>
      </c>
      <c r="G12" s="1" t="str">
        <f t="shared" si="0"/>
        <v>{ "_id" :10, "fullname":"Стан ПСГ Олишівка", "model":"ObjectEvent", "key": "stan_olishevka","form_id":3,"childs":[]},</v>
      </c>
    </row>
    <row r="13" spans="1:7" x14ac:dyDescent="0.25">
      <c r="A13" s="1">
        <v>11</v>
      </c>
      <c r="B13" s="1" t="s">
        <v>242</v>
      </c>
      <c r="C13" s="1" t="s">
        <v>356</v>
      </c>
      <c r="D13" s="30" t="s">
        <v>351</v>
      </c>
      <c r="E13" s="30">
        <v>4</v>
      </c>
      <c r="F13" s="30" t="s">
        <v>347</v>
      </c>
      <c r="G13" s="1" t="str">
        <f t="shared" si="0"/>
        <v>{ "_id" :11, "fullname":"ВТВ ПСГ Ч-Партизани", "model":"VtvPsgDayValue", "key": "vtv_dks_red_partizanen","form_id":4,"childs":[]},</v>
      </c>
    </row>
    <row r="14" spans="1:7" x14ac:dyDescent="0.25">
      <c r="A14" s="1">
        <v>12</v>
      </c>
      <c r="B14" s="1" t="s">
        <v>243</v>
      </c>
      <c r="C14" s="1" t="s">
        <v>356</v>
      </c>
      <c r="D14" s="30" t="s">
        <v>352</v>
      </c>
      <c r="E14" s="30">
        <v>4</v>
      </c>
      <c r="F14" s="30" t="s">
        <v>347</v>
      </c>
      <c r="G14" s="1" t="str">
        <f t="shared" si="0"/>
        <v>{ "_id" :12, "fullname":"ВТВ ПСГ Солоха", "model":"VtvPsgDayValue", "key": "vtv_dks_solokha","form_id":4,"childs":[]},</v>
      </c>
    </row>
    <row r="15" spans="1:7" x14ac:dyDescent="0.25">
      <c r="A15" s="1">
        <v>13</v>
      </c>
      <c r="B15" s="1" t="s">
        <v>244</v>
      </c>
      <c r="C15" s="1" t="s">
        <v>356</v>
      </c>
      <c r="D15" s="30" t="s">
        <v>353</v>
      </c>
      <c r="E15" s="30">
        <v>4</v>
      </c>
      <c r="F15" s="30" t="s">
        <v>347</v>
      </c>
      <c r="G15" s="1" t="str">
        <f t="shared" si="0"/>
        <v>{ "_id" :13, "fullname":"ВТВ ПСГ Олишівка", "model":"VtvPsgDayValue", "key": "vtv_dks_olishevka","form_id":4,"childs":[]},</v>
      </c>
    </row>
    <row r="16" spans="1:7" x14ac:dyDescent="0.25">
      <c r="A16" s="1">
        <v>14</v>
      </c>
      <c r="B16" s="1" t="s">
        <v>364</v>
      </c>
      <c r="C16" s="1" t="s">
        <v>356</v>
      </c>
      <c r="D16" s="30" t="s">
        <v>365</v>
      </c>
      <c r="E16" s="30">
        <v>4</v>
      </c>
      <c r="F16" s="30" t="s">
        <v>366</v>
      </c>
      <c r="G16" s="1" t="str">
        <f t="shared" ref="G16" si="1">CONCATENATE("{ ""_id"" :",A16,", ""fullname"":""",B16,""", ""model"":""",C16,""", ""key"": """,D16,"""",",""form_id"":",E16,",""childs"":",F16,"},")</f>
        <v>{ "_id" :14, "fullname":"ВТВ Мринське ВУ ПЗГ", "model":"VtvPsgDayValue", "key": "vtv_mrin_psg","form_id":4,"childs":[11,12,13]},</v>
      </c>
    </row>
    <row r="17" spans="1:7" x14ac:dyDescent="0.25">
      <c r="A17" s="1">
        <v>15</v>
      </c>
      <c r="B17" s="1" t="s">
        <v>274</v>
      </c>
      <c r="C17" s="1" t="s">
        <v>354</v>
      </c>
      <c r="D17" s="30" t="s">
        <v>355</v>
      </c>
      <c r="E17" s="30">
        <v>5</v>
      </c>
      <c r="F17" s="30" t="s">
        <v>347</v>
      </c>
      <c r="G17" s="1" t="str">
        <f t="shared" si="0"/>
        <v>{ "_id" :15, "fullname":"ДКС Солоха Кран 11", "model":"ObjectEvent", "key": "kc_solokha_v_11","form_id":5,"childs":[]},</v>
      </c>
    </row>
    <row r="18" spans="1:7" x14ac:dyDescent="0.25">
      <c r="A18" s="1">
        <v>16</v>
      </c>
      <c r="B18" s="1" t="s">
        <v>348</v>
      </c>
      <c r="C18" s="1" t="s">
        <v>349</v>
      </c>
      <c r="D18" s="30" t="s">
        <v>350</v>
      </c>
      <c r="E18" s="30">
        <v>5</v>
      </c>
      <c r="F18" s="30" t="s">
        <v>363</v>
      </c>
      <c r="G18" s="1" t="str">
        <f t="shared" si="0"/>
        <v>{ "_id" :16, "fullname":"ПВВГ Мрин", "model":"PvvgHourValue", "key": "pvvg_mrin","form_id":5,"childs":[1,2,3,4]},</v>
      </c>
    </row>
    <row r="19" spans="1:7" x14ac:dyDescent="0.25">
      <c r="A19" s="1">
        <v>17</v>
      </c>
      <c r="B19" s="1" t="s">
        <v>360</v>
      </c>
      <c r="C19" s="1" t="s">
        <v>361</v>
      </c>
      <c r="D19" s="30" t="s">
        <v>362</v>
      </c>
      <c r="E19" s="30">
        <v>4</v>
      </c>
      <c r="F19" s="30" t="s">
        <v>347</v>
      </c>
      <c r="G19" s="1" t="str">
        <f t="shared" si="0"/>
        <v>{ "_id" :17, "fullname":"ВТВ ГРС Партизани", "model":"VtvGrsDayValue", "key": "vtv_grs_red_partizanen","form_id":4,"childs":[]},</v>
      </c>
    </row>
    <row r="20" spans="1:7" x14ac:dyDescent="0.25">
      <c r="A20" s="1">
        <v>18</v>
      </c>
      <c r="B20" s="1" t="s">
        <v>370</v>
      </c>
      <c r="C20" s="1" t="s">
        <v>354</v>
      </c>
      <c r="D20" s="30" t="s">
        <v>371</v>
      </c>
      <c r="E20" s="30">
        <v>6</v>
      </c>
      <c r="F20" s="30" t="s">
        <v>347</v>
      </c>
      <c r="G20" s="1" t="str">
        <f t="shared" ref="G20" si="2">CONCATENATE("{ ""_id"" :",A20,", ""fullname"":""",B20,""", ""model"":""",C20,""", ""key"": """,D20,"""",",""form_id"":",E20,",""childs"":",F20,"},")</f>
        <v>{ "_id" :18, "fullname":"Скважин ПСГ Ч-Партизани", "model":"ObjectEvent", "key": "n_lines_red_partizanen","form_id":6,"childs":[]},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x14ac:dyDescent="0.3">
      <c r="H1" s="29" t="s">
        <v>20</v>
      </c>
    </row>
    <row r="2" spans="1:10" x14ac:dyDescent="0.3">
      <c r="A2" s="2" t="s">
        <v>229</v>
      </c>
      <c r="B2" s="2" t="s">
        <v>230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2" workbookViewId="0">
      <selection activeCell="I42" sqref="I42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AA27" sqref="AA27:AA30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7.8554687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252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246</v>
      </c>
      <c r="E2" s="13" t="s">
        <v>202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249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273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273</v>
      </c>
      <c r="S4" s="8" t="s">
        <v>253</v>
      </c>
      <c r="T4" s="8" t="s">
        <v>194</v>
      </c>
      <c r="U4" s="8" t="s">
        <v>227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250</v>
      </c>
      <c r="I5" s="8" t="s">
        <v>176</v>
      </c>
      <c r="J5" s="8" t="s">
        <v>264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273</v>
      </c>
      <c r="S5" s="8" t="s">
        <v>253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.75" thickBot="1" x14ac:dyDescent="0.3">
      <c r="A6" s="15"/>
      <c r="B6" s="16"/>
      <c r="C6" s="16"/>
      <c r="D6" s="16"/>
      <c r="E6" s="16"/>
      <c r="F6" s="13"/>
      <c r="G6" s="8" t="s">
        <v>167</v>
      </c>
      <c r="H6" s="8" t="s">
        <v>251</v>
      </c>
      <c r="I6" s="8" t="s">
        <v>176</v>
      </c>
      <c r="J6" s="8" t="s">
        <v>265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273</v>
      </c>
      <c r="S6" s="8" t="s">
        <v>253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.75" thickBot="1" x14ac:dyDescent="0.3">
      <c r="A7" s="15"/>
      <c r="B7" s="16"/>
      <c r="C7" s="16"/>
      <c r="D7" s="16"/>
      <c r="E7" s="16"/>
      <c r="F7" s="13"/>
      <c r="G7" s="8" t="s">
        <v>167</v>
      </c>
      <c r="H7" s="8" t="s">
        <v>261</v>
      </c>
      <c r="I7" s="8" t="s">
        <v>176</v>
      </c>
      <c r="J7" s="8" t="s">
        <v>260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273</v>
      </c>
      <c r="S7" s="8" t="s">
        <v>253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.75" thickBot="1" x14ac:dyDescent="0.3">
      <c r="A8" s="12" t="s">
        <v>221</v>
      </c>
      <c r="B8" s="13">
        <v>2</v>
      </c>
      <c r="C8" s="13" t="s">
        <v>32</v>
      </c>
      <c r="D8" s="3" t="s">
        <v>247</v>
      </c>
      <c r="E8" s="13" t="s">
        <v>202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.75" thickBot="1" x14ac:dyDescent="0.3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222</v>
      </c>
      <c r="I9" s="8" t="s">
        <v>176</v>
      </c>
      <c r="J9" s="8" t="s">
        <v>224</v>
      </c>
      <c r="K9" s="8" t="s">
        <v>178</v>
      </c>
      <c r="L9" s="41" t="s">
        <v>249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273</v>
      </c>
      <c r="S9" s="8" t="s">
        <v>222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223</v>
      </c>
      <c r="I10" s="8" t="s">
        <v>176</v>
      </c>
      <c r="J10" s="8" t="s">
        <v>225</v>
      </c>
      <c r="K10" s="8" t="s">
        <v>178</v>
      </c>
      <c r="L10" s="41">
        <v>0</v>
      </c>
      <c r="M10" s="8" t="s">
        <v>181</v>
      </c>
      <c r="N10" s="8" t="s">
        <v>226</v>
      </c>
      <c r="O10" s="8" t="s">
        <v>185</v>
      </c>
      <c r="P10" s="8">
        <v>2</v>
      </c>
      <c r="Q10" s="8" t="s">
        <v>188</v>
      </c>
      <c r="R10" s="8" t="s">
        <v>273</v>
      </c>
      <c r="S10" s="8" t="s">
        <v>253</v>
      </c>
      <c r="T10" s="8" t="s">
        <v>194</v>
      </c>
      <c r="U10" s="8" t="s">
        <v>227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.75" thickBot="1" x14ac:dyDescent="0.3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254</v>
      </c>
      <c r="I11" s="8" t="s">
        <v>176</v>
      </c>
      <c r="J11" s="8" t="s">
        <v>258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273</v>
      </c>
      <c r="S11" s="8" t="s">
        <v>253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255</v>
      </c>
      <c r="I12" s="8" t="s">
        <v>176</v>
      </c>
      <c r="J12" s="8" t="s">
        <v>259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273</v>
      </c>
      <c r="S12" s="8" t="s">
        <v>253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.75" thickBot="1" x14ac:dyDescent="0.3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256</v>
      </c>
      <c r="I13" s="8" t="s">
        <v>176</v>
      </c>
      <c r="J13" s="8" t="s">
        <v>257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273</v>
      </c>
      <c r="S13" s="8" t="s">
        <v>253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.75" thickBot="1" x14ac:dyDescent="0.3">
      <c r="A14" s="12" t="s">
        <v>221</v>
      </c>
      <c r="B14" s="13">
        <v>3</v>
      </c>
      <c r="C14" s="13" t="s">
        <v>32</v>
      </c>
      <c r="D14" s="3" t="s">
        <v>248</v>
      </c>
      <c r="E14" s="13" t="s">
        <v>202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222</v>
      </c>
      <c r="I15" s="8" t="s">
        <v>176</v>
      </c>
      <c r="J15" s="8" t="s">
        <v>224</v>
      </c>
      <c r="K15" s="8" t="s">
        <v>178</v>
      </c>
      <c r="L15" s="41" t="s">
        <v>249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273</v>
      </c>
      <c r="S15" s="8" t="s">
        <v>222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.75" thickBot="1" x14ac:dyDescent="0.3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223</v>
      </c>
      <c r="I16" s="8" t="s">
        <v>176</v>
      </c>
      <c r="J16" s="8" t="s">
        <v>225</v>
      </c>
      <c r="K16" s="8" t="s">
        <v>178</v>
      </c>
      <c r="L16" s="41" t="s">
        <v>263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273</v>
      </c>
      <c r="S16" s="8" t="s">
        <v>219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.75" thickBot="1" x14ac:dyDescent="0.3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241</v>
      </c>
      <c r="K17" s="8" t="s">
        <v>178</v>
      </c>
      <c r="L17" s="41">
        <v>0</v>
      </c>
      <c r="M17" s="19" t="s">
        <v>181</v>
      </c>
      <c r="N17" s="8" t="s">
        <v>226</v>
      </c>
      <c r="O17" s="8" t="s">
        <v>185</v>
      </c>
      <c r="P17" s="8">
        <v>3</v>
      </c>
      <c r="Q17" s="8" t="s">
        <v>188</v>
      </c>
      <c r="R17" s="8" t="s">
        <v>273</v>
      </c>
      <c r="S17" s="8" t="s">
        <v>253</v>
      </c>
      <c r="T17" s="8" t="s">
        <v>194</v>
      </c>
      <c r="U17" s="8" t="s">
        <v>262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.75" thickBot="1" x14ac:dyDescent="0.3">
      <c r="A18" s="12" t="s">
        <v>221</v>
      </c>
      <c r="B18" s="13">
        <v>4</v>
      </c>
      <c r="C18" s="13" t="s">
        <v>32</v>
      </c>
      <c r="D18" s="3" t="s">
        <v>266</v>
      </c>
      <c r="E18" s="13" t="s">
        <v>202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222</v>
      </c>
      <c r="I19" s="8" t="s">
        <v>176</v>
      </c>
      <c r="J19" s="8" t="s">
        <v>224</v>
      </c>
      <c r="K19" s="8" t="s">
        <v>178</v>
      </c>
      <c r="L19" s="41" t="s">
        <v>249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273</v>
      </c>
      <c r="S19" s="8" t="s">
        <v>222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30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270</v>
      </c>
      <c r="I20" s="8" t="s">
        <v>176</v>
      </c>
      <c r="J20" s="8" t="s">
        <v>268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273</v>
      </c>
      <c r="S20" s="8" t="s">
        <v>253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.75" thickBot="1" x14ac:dyDescent="0.3">
      <c r="A21" s="15"/>
      <c r="B21" s="16"/>
      <c r="C21" s="16"/>
      <c r="D21" s="16"/>
      <c r="E21" s="16"/>
      <c r="F21" s="13"/>
      <c r="G21" s="8" t="s">
        <v>167</v>
      </c>
      <c r="H21" s="8" t="s">
        <v>271</v>
      </c>
      <c r="I21" s="8" t="s">
        <v>176</v>
      </c>
      <c r="J21" s="8" t="s">
        <v>267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273</v>
      </c>
      <c r="S21" s="8" t="s">
        <v>253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.75" thickBot="1" x14ac:dyDescent="0.3">
      <c r="A22" s="15"/>
      <c r="B22" s="16"/>
      <c r="C22" s="16"/>
      <c r="D22" s="16"/>
      <c r="E22" s="16"/>
      <c r="F22" s="13"/>
      <c r="G22" s="8" t="s">
        <v>167</v>
      </c>
      <c r="H22" s="8" t="s">
        <v>272</v>
      </c>
      <c r="I22" s="8" t="s">
        <v>176</v>
      </c>
      <c r="J22" s="8" t="s">
        <v>269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273</v>
      </c>
      <c r="S22" s="8" t="s">
        <v>253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.75" thickBot="1" x14ac:dyDescent="0.3">
      <c r="A23" s="12" t="s">
        <v>221</v>
      </c>
      <c r="B23" s="13">
        <v>5</v>
      </c>
      <c r="C23" s="13" t="s">
        <v>32</v>
      </c>
      <c r="D23" s="3" t="s">
        <v>275</v>
      </c>
      <c r="E23" s="13" t="s">
        <v>202</v>
      </c>
      <c r="F23" s="13" t="str">
        <f t="shared" ref="F23:F30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.75" thickBot="1" x14ac:dyDescent="0.3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222</v>
      </c>
      <c r="I24" s="8" t="s">
        <v>176</v>
      </c>
      <c r="J24" s="8" t="s">
        <v>224</v>
      </c>
      <c r="K24" s="8" t="s">
        <v>178</v>
      </c>
      <c r="L24" s="41" t="s">
        <v>249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273</v>
      </c>
      <c r="S24" s="8" t="s">
        <v>222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.75" thickBot="1" x14ac:dyDescent="0.3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223</v>
      </c>
      <c r="I25" s="8" t="s">
        <v>176</v>
      </c>
      <c r="J25" s="8" t="s">
        <v>225</v>
      </c>
      <c r="K25" s="8" t="s">
        <v>178</v>
      </c>
      <c r="L25" s="41" t="s">
        <v>263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273</v>
      </c>
      <c r="S25" s="8" t="s">
        <v>219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.75" thickBot="1" x14ac:dyDescent="0.3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241</v>
      </c>
      <c r="K26" s="8" t="s">
        <v>178</v>
      </c>
      <c r="L26" s="41">
        <v>0</v>
      </c>
      <c r="M26" s="19" t="s">
        <v>181</v>
      </c>
      <c r="N26" s="8" t="s">
        <v>226</v>
      </c>
      <c r="O26" s="8" t="s">
        <v>185</v>
      </c>
      <c r="P26" s="8">
        <v>3</v>
      </c>
      <c r="Q26" s="8" t="s">
        <v>188</v>
      </c>
      <c r="R26" s="8" t="s">
        <v>273</v>
      </c>
      <c r="S26" s="8" t="s">
        <v>253</v>
      </c>
      <c r="T26" s="8" t="s">
        <v>194</v>
      </c>
      <c r="U26" s="8" t="s">
        <v>276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  <row r="27" spans="1:27" ht="15.75" thickBot="1" x14ac:dyDescent="0.3">
      <c r="A27" s="12" t="s">
        <v>221</v>
      </c>
      <c r="B27" s="13">
        <v>6</v>
      </c>
      <c r="C27" s="13" t="s">
        <v>32</v>
      </c>
      <c r="D27" s="3" t="s">
        <v>367</v>
      </c>
      <c r="E27" s="13" t="s">
        <v>202</v>
      </c>
      <c r="F27" s="13" t="str">
        <f t="shared" si="8"/>
        <v>{"_id":6,"name":"Скважин в роб","controls":[</v>
      </c>
      <c r="G27" s="8"/>
      <c r="H27" s="8"/>
      <c r="I27" s="8"/>
      <c r="J27" s="8"/>
      <c r="K27" s="8"/>
      <c r="L27" s="41"/>
      <c r="M27" s="14"/>
      <c r="N27" s="8"/>
      <c r="O27" s="14"/>
      <c r="P27" s="8"/>
      <c r="Q27" s="14"/>
      <c r="R27" s="8"/>
      <c r="S27" s="8"/>
      <c r="T27" s="8"/>
      <c r="U27" s="8"/>
      <c r="V27" s="14"/>
      <c r="W27" s="14"/>
      <c r="X27" s="14"/>
      <c r="Y27" s="14"/>
      <c r="Z27" s="14"/>
      <c r="AA27" s="24" t="str">
        <f t="shared" si="7"/>
        <v>{"_id":6,"name":"Скважин в роб","controls":[</v>
      </c>
    </row>
    <row r="28" spans="1:27" ht="15.75" thickBot="1" x14ac:dyDescent="0.3">
      <c r="A28" s="15"/>
      <c r="B28" s="16"/>
      <c r="C28" s="16"/>
      <c r="D28" s="16"/>
      <c r="E28" s="16"/>
      <c r="F28" s="13" t="str">
        <f t="shared" si="8"/>
        <v/>
      </c>
      <c r="G28" s="8" t="s">
        <v>167</v>
      </c>
      <c r="H28" s="8" t="s">
        <v>222</v>
      </c>
      <c r="I28" s="8" t="s">
        <v>176</v>
      </c>
      <c r="J28" s="8" t="s">
        <v>224</v>
      </c>
      <c r="K28" s="8" t="s">
        <v>178</v>
      </c>
      <c r="L28" s="41" t="s">
        <v>369</v>
      </c>
      <c r="M28" s="8" t="s">
        <v>181</v>
      </c>
      <c r="N28" s="8" t="s">
        <v>182</v>
      </c>
      <c r="O28" s="8" t="s">
        <v>185</v>
      </c>
      <c r="P28" s="8">
        <v>1</v>
      </c>
      <c r="Q28" s="8" t="s">
        <v>188</v>
      </c>
      <c r="R28" s="8" t="s">
        <v>273</v>
      </c>
      <c r="S28" s="8" t="s">
        <v>222</v>
      </c>
      <c r="T28" s="8" t="s">
        <v>194</v>
      </c>
      <c r="U28" s="8" t="s">
        <v>189</v>
      </c>
      <c r="V28" s="8"/>
      <c r="W28" s="8"/>
      <c r="X28" s="8"/>
      <c r="Y28" s="8"/>
      <c r="Z28" s="10" t="s">
        <v>30</v>
      </c>
      <c r="AA28" s="24" t="str">
        <f t="shared" si="7"/>
        <v>{"key":"date","label":"Дата","value":"2020-02-19","controlType":"textbox","order":1,"type":"date","options":[{}]},</v>
      </c>
    </row>
    <row r="29" spans="1:27" ht="15.75" thickBot="1" x14ac:dyDescent="0.3">
      <c r="A29" s="15"/>
      <c r="B29" s="16"/>
      <c r="C29" s="16"/>
      <c r="D29" s="16"/>
      <c r="E29" s="16"/>
      <c r="F29" s="13" t="str">
        <f t="shared" ref="F29" si="9">CONCATENATE(A29,B29,C29,D29,E29)</f>
        <v/>
      </c>
      <c r="G29" s="8" t="s">
        <v>167</v>
      </c>
      <c r="H29" s="8" t="s">
        <v>223</v>
      </c>
      <c r="I29" s="8" t="s">
        <v>176</v>
      </c>
      <c r="J29" s="8" t="s">
        <v>225</v>
      </c>
      <c r="K29" s="8" t="s">
        <v>178</v>
      </c>
      <c r="L29" s="41" t="s">
        <v>263</v>
      </c>
      <c r="M29" s="8" t="s">
        <v>181</v>
      </c>
      <c r="N29" s="8" t="s">
        <v>182</v>
      </c>
      <c r="O29" s="8" t="s">
        <v>185</v>
      </c>
      <c r="P29" s="8">
        <v>2</v>
      </c>
      <c r="Q29" s="8" t="s">
        <v>188</v>
      </c>
      <c r="R29" s="8" t="s">
        <v>273</v>
      </c>
      <c r="S29" s="8" t="s">
        <v>219</v>
      </c>
      <c r="T29" s="8" t="s">
        <v>194</v>
      </c>
      <c r="U29" s="8" t="s">
        <v>189</v>
      </c>
      <c r="V29" s="8"/>
      <c r="W29" s="8"/>
      <c r="X29" s="8"/>
      <c r="Y29" s="8"/>
      <c r="Z29" s="10" t="s">
        <v>30</v>
      </c>
      <c r="AA29" s="24" t="str">
        <f t="shared" ref="AA29" si="10">CONCATENATE(F29,G29,H29,I29,J29,K29,L29,M29,N29,O29,P29,R29,S29,T29,Q29,U29,V29,W29,X29,Y29,Z29)</f>
        <v>{"key":"hour","label":"Година","value":"12:00:00","controlType":"textbox","order":2,"type":"time","options":[{}]},</v>
      </c>
    </row>
    <row r="30" spans="1:27" ht="15.75" thickBot="1" x14ac:dyDescent="0.3">
      <c r="A30" s="17"/>
      <c r="B30" s="18"/>
      <c r="C30" s="18"/>
      <c r="D30" s="18"/>
      <c r="E30" s="18"/>
      <c r="F30" s="13" t="str">
        <f t="shared" si="8"/>
        <v/>
      </c>
      <c r="G30" s="8" t="s">
        <v>167</v>
      </c>
      <c r="H30" s="8" t="s">
        <v>158</v>
      </c>
      <c r="I30" s="8" t="s">
        <v>176</v>
      </c>
      <c r="J30" s="8" t="s">
        <v>257</v>
      </c>
      <c r="K30" s="8" t="s">
        <v>178</v>
      </c>
      <c r="L30" s="41">
        <v>0</v>
      </c>
      <c r="M30" s="19" t="s">
        <v>181</v>
      </c>
      <c r="N30" s="8" t="s">
        <v>182</v>
      </c>
      <c r="O30" s="19" t="s">
        <v>185</v>
      </c>
      <c r="P30" s="8">
        <v>3</v>
      </c>
      <c r="Q30" s="19" t="s">
        <v>188</v>
      </c>
      <c r="R30" s="8" t="s">
        <v>273</v>
      </c>
      <c r="S30" s="8" t="s">
        <v>368</v>
      </c>
      <c r="T30" s="8" t="s">
        <v>194</v>
      </c>
      <c r="U30" s="8" t="s">
        <v>189</v>
      </c>
      <c r="V30" s="19"/>
      <c r="W30" s="19"/>
      <c r="X30" s="19"/>
      <c r="Y30" s="19"/>
      <c r="Z30" s="20" t="s">
        <v>31</v>
      </c>
      <c r="AA30" s="24" t="str">
        <f t="shared" si="7"/>
        <v>{"key":"state","label":"с.роб","value":"0","controlType":"textbox","order":3,"type":"number","options":[{}]}]},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2020-03-31T14:06:20Z</dcterms:modified>
</cp:coreProperties>
</file>