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9"/>
  </bookViews>
  <sheets>
    <sheet name="Корр-каналы" sheetId="5" r:id="rId1"/>
    <sheet name="DBObject" sheetId="4" r:id="rId2"/>
    <sheet name="Summ" sheetId="16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  <sheet name="Summator" sheetId="15" r:id="rId13"/>
  </sheets>
  <calcPr calcId="145621"/>
</workbook>
</file>

<file path=xl/calcChain.xml><?xml version="1.0" encoding="utf-8"?>
<calcChain xmlns="http://schemas.openxmlformats.org/spreadsheetml/2006/main">
  <c r="AA2" i="12" l="1"/>
  <c r="E5" i="16"/>
  <c r="E6" i="16"/>
  <c r="E4" i="16"/>
  <c r="E3" i="16"/>
  <c r="F49" i="4"/>
  <c r="F52" i="4"/>
  <c r="F51" i="4"/>
  <c r="F48" i="4"/>
  <c r="F47" i="4"/>
  <c r="F46" i="4"/>
  <c r="F42" i="4"/>
  <c r="F41" i="4"/>
  <c r="F40" i="4"/>
  <c r="F33" i="4"/>
  <c r="F32" i="4"/>
  <c r="F31" i="4"/>
  <c r="F64" i="4"/>
  <c r="F63" i="4"/>
  <c r="F62" i="4"/>
  <c r="F53" i="4"/>
  <c r="F55" i="4"/>
  <c r="F56" i="4"/>
  <c r="F57" i="4"/>
  <c r="F58" i="4"/>
  <c r="F54" i="4"/>
  <c r="F50" i="4"/>
  <c r="F45" i="4"/>
  <c r="F44" i="4"/>
  <c r="F43" i="4"/>
  <c r="F39" i="4"/>
  <c r="F38" i="4"/>
  <c r="F37" i="4"/>
  <c r="F36" i="4"/>
  <c r="F35" i="4"/>
  <c r="F34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9" i="4"/>
  <c r="F60" i="4"/>
  <c r="F61" i="4"/>
  <c r="F3" i="4"/>
  <c r="F6" i="12"/>
  <c r="AA6" i="12" s="1"/>
  <c r="F7" i="12"/>
  <c r="AA7" i="12" s="1"/>
  <c r="F8" i="12"/>
  <c r="AA8" i="12" s="1"/>
  <c r="F9" i="12"/>
  <c r="AA9" i="12" s="1"/>
  <c r="F10" i="12"/>
  <c r="AA10" i="12" s="1"/>
  <c r="F11" i="12"/>
  <c r="AA11" i="12" s="1"/>
  <c r="F12" i="12"/>
  <c r="AA12" i="12" s="1"/>
  <c r="F19" i="12" l="1"/>
  <c r="AA19" i="12" s="1"/>
  <c r="F20" i="12"/>
  <c r="AA20" i="12" s="1"/>
  <c r="F18" i="12"/>
  <c r="AA18" i="12" s="1"/>
  <c r="F17" i="12"/>
  <c r="AA17" i="12" s="1"/>
  <c r="F42" i="13" l="1"/>
  <c r="X42" i="13" s="1"/>
  <c r="F41" i="13"/>
  <c r="X41" i="13" s="1"/>
  <c r="F40" i="13"/>
  <c r="X40" i="13" s="1"/>
  <c r="F39" i="13"/>
  <c r="X39" i="13" s="1"/>
  <c r="F38" i="13" l="1"/>
  <c r="X38" i="13" s="1"/>
  <c r="F37" i="13"/>
  <c r="X37" i="13" s="1"/>
  <c r="F36" i="13"/>
  <c r="X36" i="13" s="1"/>
  <c r="F35" i="13"/>
  <c r="X35" i="13" s="1"/>
  <c r="F34" i="13"/>
  <c r="X34" i="13" s="1"/>
  <c r="F33" i="13"/>
  <c r="X33" i="13" s="1"/>
  <c r="F32" i="13"/>
  <c r="X32" i="13" s="1"/>
  <c r="F31" i="13"/>
  <c r="X31" i="13" s="1"/>
  <c r="F30" i="13"/>
  <c r="X30" i="13" s="1"/>
  <c r="F29" i="13"/>
  <c r="X29" i="13" s="1"/>
  <c r="F28" i="13"/>
  <c r="X28" i="13" s="1"/>
  <c r="F27" i="13"/>
  <c r="X27" i="13" s="1"/>
  <c r="F26" i="13"/>
  <c r="X26" i="13" s="1"/>
  <c r="F25" i="13"/>
  <c r="X25" i="13" s="1"/>
  <c r="F16" i="12" l="1"/>
  <c r="AA16" i="12" s="1"/>
  <c r="F15" i="12"/>
  <c r="AA15" i="12" s="1"/>
  <c r="F14" i="12"/>
  <c r="AA14" i="12" s="1"/>
  <c r="F13" i="12"/>
  <c r="AA13" i="12" s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L2" i="5" l="1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2" i="12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<sst xmlns="http://schemas.openxmlformats.org/spreadsheetml/2006/main" count="1557" uniqueCount="394">
  <si>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</si>
  <si>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</si>
  <si>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</si>
  <si>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</si>
  <si>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</si>
  <si>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</si>
  <si>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</si>
  <si>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</si>
  <si>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</si>
  <si>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</si>
  <si>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</si>
  <si>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</si>
  <si>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</si>
  <si>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</si>
  <si>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</si>
  <si>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</si>
  <si>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</si>
  <si>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</si>
  <si>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</si>
  <si>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</si>
  <si>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</si>
  <si>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</si>
  <si>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</si>
  <si>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</si>
  <si>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</si>
  <si>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</si>
  <si>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</si>
  <si>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</si>
  <si>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</si>
  <si>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</si>
  <si>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</si>
  <si>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</si>
  <si>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</si>
  <si>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</si>
  <si>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</si>
  <si>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</si>
  <si>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</si>
  <si>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</si>
  <si>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</si>
  <si>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</si>
  <si>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</si>
  <si>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</si>
  <si>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</si>
  <si>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</si>
  <si>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</si>
  <si>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</si>
  <si>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</si>
  <si>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</si>
  <si>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</si>
  <si>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</si>
  <si>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</si>
  <si>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</si>
  <si>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</si>
  <si>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</si>
  <si>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</si>
  <si>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</si>
  <si>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</si>
  <si>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</si>
  <si>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</si>
  <si>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</si>
  <si>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</si>
  <si>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</si>
  <si>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</si>
  <si>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</si>
  <si>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</si>
  <si>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</si>
  <si>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</si>
  <si>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</si>
  <si>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</si>
  <si>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</si>
  <si>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</si>
  <si>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</si>
  <si>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</si>
  <si>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</si>
  <si>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</si>
  <si>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</si>
  <si>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</si>
  <si>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</si>
  <si>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</si>
  <si>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</si>
  <si>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</si>
  <si>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</si>
  <si>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</si>
  <si>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</si>
  <si>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</si>
  <si>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</si>
  <si>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</si>
  <si>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</si>
  <si>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</si>
  <si>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</si>
  <si>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</si>
  <si>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</si>
  <si>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</si>
  <si>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</si>
  <si>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</si>
  <si>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</si>
  <si>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</si>
  <si>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</si>
  <si>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</si>
  <si>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</si>
  <si>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</si>
  <si>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</si>
  <si>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</si>
  <si>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</si>
  <si>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</si>
  <si>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</si>
  <si>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</si>
  <si>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</si>
  <si>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</si>
  <si>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</si>
  <si>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</si>
  <si>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</si>
  <si>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</si>
  <si>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</si>
  <si>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</si>
  <si>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</si>
  <si>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</si>
  <si>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</si>
  <si>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</si>
  <si>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</si>
  <si>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</si>
  <si>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</si>
  <si>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</si>
  <si>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</si>
  <si>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</si>
  <si>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</si>
  <si>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</si>
  <si>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</si>
  <si>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</si>
  <si>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</si>
  <si>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</si>
  <si>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</si>
  <si>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</si>
  <si>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</si>
  <si>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</si>
  <si>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</si>
  <si>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</si>
  <si>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</si>
  <si>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</si>
  <si>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</si>
  <si>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</si>
  <si>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</si>
  <si>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</si>
  <si>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</si>
  <si>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</si>
  <si>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</si>
  <si>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</si>
  <si>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</si>
  <si>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</si>
  <si>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</si>
  <si>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</si>
  <si>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</si>
  <si>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</si>
  <si>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</si>
  <si>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</si>
  <si>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</si>
  <si>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</si>
  <si>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</si>
  <si>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</si>
  <si>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</si>
  <si>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</si>
  <si>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</si>
  <si>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</si>
  <si>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</si>
  <si>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</si>
  <si>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</si>
  <si>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</si>
  <si>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</si>
  <si>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</si>
  <si>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</si>
  <si>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</si>
  <si>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</si>
  <si>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</si>
  <si>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</si>
  <si>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</si>
  <si>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</si>
  <si>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</si>
  <si>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</si>
  <si>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</si>
  <si>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</si>
  <si>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</si>
  <si>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</si>
  <si>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</si>
  <si>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</si>
  <si>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</si>
  <si>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</si>
  <si>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</si>
  <si>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</si>
  <si>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</si>
  <si>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</si>
  <si>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</si>
  <si>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</si>
  <si>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</si>
  <si>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</si>
  <si>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</si>
  <si>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</si>
  <si>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</si>
  <si>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</si>
  <si>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</si>
  <si>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</si>
  <si>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</si>
  <si>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</si>
  <si>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</si>
  <si>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</si>
  <si>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</si>
  <si>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</si>
  <si>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</si>
  <si>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</si>
  <si>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</si>
  <si>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</si>
  <si>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</si>
  <si>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</si>
  <si>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</si>
  <si>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</si>
  <si>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</si>
  <si>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</si>
  <si>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</si>
  <si>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</si>
  <si>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</si>
  <si>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</si>
  <si>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</si>
  <si>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</si>
  <si>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</si>
  <si>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</si>
  <si>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</si>
  <si>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</si>
  <si>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</si>
  <si>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form_id</t>
  </si>
  <si>
    <t>ch_id</t>
  </si>
  <si>
    <t>off</t>
  </si>
  <si>
    <t>Стан ПСГ Ч-Партизани</t>
  </si>
  <si>
    <t>Стан ПСГ Солоха</t>
  </si>
  <si>
    <t>Стан ПСГ Олишівка</t>
  </si>
  <si>
    <t>Стан</t>
  </si>
  <si>
    <t>ВТВ</t>
  </si>
  <si>
    <t>Режим ПСГ</t>
  </si>
  <si>
    <t>Стан ПСГ</t>
  </si>
  <si>
    <t>2020-03-18</t>
  </si>
  <si>
    <t>type</t>
  </si>
  <si>
    <t>text</t>
  </si>
  <si>
    <t>Qзак</t>
  </si>
  <si>
    <t>ГПА</t>
  </si>
  <si>
    <t>[{"key":"Відбір", "value":2},{"key":"Закачка", "value":1},{"key":"Нейтральний", "value":0}]</t>
  </si>
  <si>
    <t>12:00:00</t>
  </si>
  <si>
    <t>,"type":"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</si>
  <si>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</si>
  <si>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</si>
  <si>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</si>
  <si>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</si>
  <si>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</si>
  <si>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</si>
  <si>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</si>
  <si>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</si>
  <si>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</si>
  <si>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</si>
  <si>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</si>
  <si>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</si>
  <si>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</si>
  <si>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</si>
  <si>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</si>
  <si>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</si>
  <si>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</si>
  <si>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</si>
  <si>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</si>
  <si>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</si>
  <si>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</si>
  <si>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</si>
  <si>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</si>
  <si>
    <t>kc_bobrovnitska_05</t>
  </si>
  <si>
    <t>model</t>
  </si>
  <si>
    <t>DksRegim</t>
  </si>
  <si>
    <t>Режим Мринське ВУ ПЗГ</t>
  </si>
  <si>
    <t>Рвх</t>
  </si>
  <si>
    <t>Рвих</t>
  </si>
  <si>
    <t>е</t>
  </si>
  <si>
    <t>Qвід</t>
  </si>
  <si>
    <t>#скв</t>
  </si>
  <si>
    <t>q_in_total_ogsu</t>
  </si>
  <si>
    <t>q_out_total_ogsu</t>
  </si>
  <si>
    <t>q_in_total_vupzg</t>
  </si>
  <si>
    <t>q_out_total_vupzg</t>
  </si>
  <si>
    <t>Qзак ОГСУ</t>
  </si>
  <si>
    <t>Qвід ОГСУ</t>
  </si>
  <si>
    <t>Qзак ПСГ</t>
  </si>
  <si>
    <t>Qвід ПСГ</t>
  </si>
  <si>
    <t>kc_bobrovnitska_05_p_in</t>
  </si>
  <si>
    <t>kc_bobrovnitska_05_p_out</t>
  </si>
  <si>
    <t>kc_bobrovnitska_05_e</t>
  </si>
  <si>
    <t>kc_bobrovnitska_05_num_gpa</t>
  </si>
  <si>
    <t>psg_red_partizanen_q_in</t>
  </si>
  <si>
    <t>psg_red_partizanen_q_out</t>
  </si>
  <si>
    <t>psg_red_partizanen_num_lines</t>
  </si>
  <si>
    <t>kc_mrin_p_in</t>
  </si>
  <si>
    <t>kc_mrin_p_out</t>
  </si>
  <si>
    <t>kc_mrin_e</t>
  </si>
  <si>
    <t>kc_mrin_num_gpa</t>
  </si>
  <si>
    <t>psg_solokha_q_in</t>
  </si>
  <si>
    <t>psg_solokha_q_out</t>
  </si>
  <si>
    <t>psg_solokha_num_lines</t>
  </si>
  <si>
    <t>kc_solokha_p_in</t>
  </si>
  <si>
    <t>kc_solokha_p_out</t>
  </si>
  <si>
    <t>kc_solokha_e</t>
  </si>
  <si>
    <t>kc_solokha_num_gpa</t>
  </si>
  <si>
    <t>psg_olishevka_q_in</t>
  </si>
  <si>
    <t>psg_olishevka_q_out</t>
  </si>
  <si>
    <t>psg_olishevka_num_lines</t>
  </si>
  <si>
    <t>kc_olishevka_p_in</t>
  </si>
  <si>
    <t>kc_olishevka_p_out</t>
  </si>
  <si>
    <t>kc_olishevka_e</t>
  </si>
  <si>
    <t>kc_olishevka_num_gpa</t>
  </si>
  <si>
    <t>vtv_dks_red_partizanen</t>
  </si>
  <si>
    <t>ObjectEvent</t>
  </si>
  <si>
    <t>kc_solokha_v_11</t>
  </si>
  <si>
    <t>VtvPsgDayValue</t>
  </si>
  <si>
    <t>stan_red_partizanen</t>
  </si>
  <si>
    <t>stan_solokha</t>
  </si>
  <si>
    <t>stan_olishevka</t>
  </si>
  <si>
    <t>ВТВ ГРС Партизани</t>
  </si>
  <si>
    <t>VtvGrsDayValue</t>
  </si>
  <si>
    <t>vtv_grs_red_partizanen</t>
  </si>
  <si>
    <t>vtv_mrin_psg</t>
  </si>
  <si>
    <t>number</t>
  </si>
  <si>
    <t>2020-02-19</t>
  </si>
  <si>
    <t>Режим 2 час</t>
  </si>
  <si>
    <t>Значення</t>
  </si>
  <si>
    <t>Режим 24 час</t>
  </si>
  <si>
    <t>Кількість</t>
  </si>
  <si>
    <t>Кількість INT</t>
  </si>
  <si>
    <t>КС Бобровницька-05 Рвх реж 2 час</t>
  </si>
  <si>
    <t>КС Бобровницька-05 Рвих реж 2 час</t>
  </si>
  <si>
    <t>КС Бобровницька-05 Рвх реж доба</t>
  </si>
  <si>
    <t>КС Бобровницька-05 Рвих реж доба</t>
  </si>
  <si>
    <t>КС Мрин Рвх реж 2 час</t>
  </si>
  <si>
    <t>КС Мрин Рвих реж 2 час</t>
  </si>
  <si>
    <t>КС Мрин Рвх реж доба</t>
  </si>
  <si>
    <t>КС Мрин Рвих реж доба</t>
  </si>
  <si>
    <t>КС Солоха Рвх реж 2 час</t>
  </si>
  <si>
    <t>КС Солоха Рвих реж 2 час</t>
  </si>
  <si>
    <t>КС Солоха Рвх реж доба</t>
  </si>
  <si>
    <t>КС Солоха Рвих реж доба</t>
  </si>
  <si>
    <t>КС Олишівка Рвх реж 2 час</t>
  </si>
  <si>
    <t>КС Олишівка Рвих реж 2 час</t>
  </si>
  <si>
    <t>КС Олишівка Рвх реж доба</t>
  </si>
  <si>
    <t>КС Олишівка Рвих реж доба</t>
  </si>
  <si>
    <t>ПСГ Солоха Qвідб реж 2 час</t>
  </si>
  <si>
    <t>ПСГ Солоха Qзак реж 2 час</t>
  </si>
  <si>
    <t>ПСГ Солоха Qвідб реж доба</t>
  </si>
  <si>
    <t>ПСГ Солоха Qзак реж доба</t>
  </si>
  <si>
    <t>ПСГ Олишівка Qвідб реж 2 час</t>
  </si>
  <si>
    <t>ПСГ Олишівка Qзак реж 2 час</t>
  </si>
  <si>
    <t>ПСГ Олишівка Qвідб реж доба</t>
  </si>
  <si>
    <t>ПСГ Олишівка Qзак реж доба</t>
  </si>
  <si>
    <t>ДКС Солоха Кран 12</t>
  </si>
  <si>
    <t>kc_solokha_v_12</t>
  </si>
  <si>
    <t>ДКС Солоха Кран 13</t>
  </si>
  <si>
    <t>kc_solokha_v_13</t>
  </si>
  <si>
    <t>ДКС Солоха Кран 14</t>
  </si>
  <si>
    <t>kc_solokha_v_14</t>
  </si>
  <si>
    <t>ДКС Солоха Кран 15</t>
  </si>
  <si>
    <t>kc_solokha_v_15</t>
  </si>
  <si>
    <t>Стан ліній ПСГ Ч-Партизани</t>
  </si>
  <si>
    <t>Стан ліній ПСГ Олишівка</t>
  </si>
  <si>
    <t>Стан ліній ПСГ Солоха</t>
  </si>
  <si>
    <t>ВТВ ПСГ Солоха,  ДКС, відб</t>
  </si>
  <si>
    <t>ВТВ ПСГ Солоха, пал. газ, відб</t>
  </si>
  <si>
    <t>ВТВ ПСГ Солоха, витрати ПСГ, відб</t>
  </si>
  <si>
    <t>ВТВ ПСГ Солоха,  ДКС, закачка</t>
  </si>
  <si>
    <t>ВТВ ПСГ Солоха, пал. газ, закачка</t>
  </si>
  <si>
    <t>ВТВ ПСГ Солоха, витрати ПСГ, закачка</t>
  </si>
  <si>
    <t>ВТВ ПСГ Олишівка,  ДКС, відб</t>
  </si>
  <si>
    <t>ВТВ ПСГ Олишівка, пал. газ, відб</t>
  </si>
  <si>
    <t>ВТВ ПСГ Олишівка, витрати ПСГ, відб</t>
  </si>
  <si>
    <t>ВТВ ПСГ Олишівка,  ДКС, закачка</t>
  </si>
  <si>
    <t>ВТВ ПСГ Олишівка, пал. газ, закачка</t>
  </si>
  <si>
    <t>ВТВ ПСГ Олишівка, витрати ПСГ, закачка</t>
  </si>
  <si>
    <t>ВТВ ПСГ Мрин,  ДКС, відб</t>
  </si>
  <si>
    <t>ВТВ ПСГ Мрин, пал. газ, відб</t>
  </si>
  <si>
    <t>ВТВ ПСГ Мрин, витрати ПСГ, відб</t>
  </si>
  <si>
    <t>ВТВ ПСГ Мрин,  ДКС, закачка</t>
  </si>
  <si>
    <t>ВТВ ПСГ Мрин, пал. газ, закачка</t>
  </si>
  <si>
    <t>ВТВ ПСГ Мрин, витрати ПСГ, закачка</t>
  </si>
  <si>
    <t>ВТВ Мринське ВУ ПЗГ, ДКС</t>
  </si>
  <si>
    <t>ВТВ Мринське ВУ ПЗГ, пал.газ</t>
  </si>
  <si>
    <t>ВТВ Мринське ВУ ПЗГ, витрати ПСГ</t>
  </si>
  <si>
    <t>ПСГ Мрин Qвідб реж 2 час</t>
  </si>
  <si>
    <t>ПСГ Мрин Qзак реж 2 час</t>
  </si>
  <si>
    <t>ПСГ Мрин Qвідб реж доба</t>
  </si>
  <si>
    <t>ПСГ Мрин Qзак реж доба</t>
  </si>
  <si>
    <t>ВТВ Мринське ВУ ПЗГ, загальні</t>
  </si>
  <si>
    <t>_id</t>
  </si>
  <si>
    <t>operands</t>
  </si>
  <si>
    <t>[{"k": 1, "_id" : 1}, {"k": 1, "_id" : 2}, {"k": 1, "_id" : 3}]</t>
  </si>
  <si>
    <t>[{"k": 1, "_id" : 1}, {"k": -1, "_id" : 2}, {"k": 1, "_id" : 3}]</t>
  </si>
  <si>
    <t>[{"key":"08:00", "value":"08:00"},{"key":"10:00", "value":"10:00"},{"key":"12:00", "value":"12:00"},{"key":"14:00", "value":"14:00"},{"key":"16:00", "value":"16:00"},{"key":"18:00", "value":"18:00"},{"key":"20:00", "value":"20:00"},{"key":"22:00", "value":"22:00"},{"key":"00:00", "value":"00:00"},{"key":"02:00", "value":"02:00"},{"key":"04:00", "value":"04:00"},{"key":"06:00", "value":"06:00"}]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</si>
</sst>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21" sqref="S21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221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221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221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221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221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221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221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topLeftCell="J1" workbookViewId="0">
      <selection activeCell="AA2" sqref="AA2:AA20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8.7109375" bestFit="1" customWidth="1"/>
    <col min="7" max="7" width="10.140625" bestFit="1" customWidth="1"/>
    <col min="8" max="8" width="11.2851562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12.42578125" bestFit="1" customWidth="1"/>
    <col min="13" max="13" width="20.7109375" customWidth="1"/>
    <col min="14" max="14" width="13.7109375" bestFit="1" customWidth="1"/>
    <col min="15" max="15" width="12.42578125" bestFit="1" customWidth="1"/>
    <col min="16" max="16" width="6.7109375" bestFit="1" customWidth="1"/>
    <col min="17" max="17" width="13.7109375" hidden="1" customWidth="1"/>
    <col min="18" max="18" width="12.42578125" bestFit="1" customWidth="1"/>
    <col min="19" max="19" width="7.85546875" bestFit="1" customWidth="1"/>
    <col min="20" max="20" width="5.5703125" customWidth="1"/>
    <col min="21" max="21" width="26.85546875" customWidth="1"/>
    <col min="27" max="27" width="255.7109375" bestFit="1" customWidth="1"/>
  </cols>
  <sheetData>
    <row r="1" spans="1:27" s="7" customFormat="1" thickBot="1" x14ac:dyDescent="0.35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238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323</v>
      </c>
      <c r="E2" s="13" t="s">
        <v>202</v>
      </c>
      <c r="F2" s="13" t="str">
        <f>CONCATENATE(A2,B2,C2,D2,E2)</f>
        <v>{"_id":1,"name":"Режим 2 час","controls":[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2 час","controls":[</v>
      </c>
    </row>
    <row r="3" spans="1:27" ht="15.75" thickBot="1" x14ac:dyDescent="0.3">
      <c r="A3" s="15"/>
      <c r="B3" s="16"/>
      <c r="C3" s="16"/>
      <c r="D3" s="16"/>
      <c r="E3" s="16"/>
      <c r="F3" s="13" t="str">
        <f t="shared" ref="F3:F8" si="0">CONCATENATE(A3,B3,C3,D3,E3)</f>
        <v/>
      </c>
      <c r="G3" s="8" t="s">
        <v>167</v>
      </c>
      <c r="H3" s="8" t="s">
        <v>222</v>
      </c>
      <c r="I3" s="8" t="s">
        <v>176</v>
      </c>
      <c r="J3" s="8" t="s">
        <v>224</v>
      </c>
      <c r="K3" s="8" t="s">
        <v>178</v>
      </c>
      <c r="L3" s="41" t="s">
        <v>237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244</v>
      </c>
      <c r="S3" s="8" t="s">
        <v>222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2" si="1">CONCATENATE(F3,G3,H3,I3,J3,K3,L3,M3,N3,O3,P3,R3,S3,T3,Q3,U3,V3,W3,X3,Y3,Z3)</f>
        <v>{"key":"date","label":"Дата","value":"2020-03-18","controlType":"textbox","order":1,"type":"date","options":[{}]},</v>
      </c>
    </row>
    <row r="4" spans="1:27" ht="15.75" thickBot="1" x14ac:dyDescent="0.3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223</v>
      </c>
      <c r="I4" s="8" t="s">
        <v>176</v>
      </c>
      <c r="J4" s="8" t="s">
        <v>225</v>
      </c>
      <c r="K4" s="8" t="s">
        <v>178</v>
      </c>
      <c r="L4" s="41">
        <v>0</v>
      </c>
      <c r="M4" s="8" t="s">
        <v>181</v>
      </c>
      <c r="N4" s="8" t="s">
        <v>226</v>
      </c>
      <c r="O4" s="8" t="s">
        <v>185</v>
      </c>
      <c r="P4" s="8">
        <v>2</v>
      </c>
      <c r="Q4" s="8" t="s">
        <v>188</v>
      </c>
      <c r="R4" s="8" t="s">
        <v>244</v>
      </c>
      <c r="S4" s="8" t="s">
        <v>239</v>
      </c>
      <c r="T4" s="8" t="s">
        <v>194</v>
      </c>
      <c r="U4" s="8" t="s">
        <v>393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{"key":"hour","label":"Година","value":"0","controlType":"dropdown","order":2,"type":"text","options":[{"key":"08:00", "value":"08:00"},{"key":"10:00", "value":"10:00"},{"key":"12:00", "value":"12:00"},{"key":"14:00", "value":"14:00"},{"key":"16:00", "value":"16:00"},{"key":"18:00", "value":"18:00"},{"key":"20:00", "value":"20:00"},{"key":"22:00", "value":"22:00"},{"key":"00:00", "value":"00:00"},{"key":"02:00", "value":"02:00"},{"key":"04:00", "value":"04:00"},{"key":"06:00", "value":"06:00"}]},</v>
      </c>
    </row>
    <row r="5" spans="1:27" ht="15.75" thickBot="1" x14ac:dyDescent="0.3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157</v>
      </c>
      <c r="I5" s="8" t="s">
        <v>176</v>
      </c>
      <c r="J5" s="8" t="s">
        <v>324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244</v>
      </c>
      <c r="S5" s="8" t="s">
        <v>239</v>
      </c>
      <c r="T5" s="8" t="s">
        <v>194</v>
      </c>
      <c r="U5" s="8" t="s">
        <v>189</v>
      </c>
      <c r="V5" s="19"/>
      <c r="W5" s="19"/>
      <c r="X5" s="19"/>
      <c r="Y5" s="19"/>
      <c r="Z5" s="20" t="s">
        <v>31</v>
      </c>
      <c r="AA5" s="24" t="str">
        <f t="shared" si="1"/>
        <v>{"key":"value","label":"Значення","value":"0","controlType":"textbox","order":3,"type":"text","options":[{}]}]},</v>
      </c>
    </row>
    <row r="6" spans="1:27" ht="15.75" thickBot="1" x14ac:dyDescent="0.3">
      <c r="A6" s="12" t="s">
        <v>221</v>
      </c>
      <c r="B6" s="13">
        <v>2</v>
      </c>
      <c r="C6" s="13" t="s">
        <v>32</v>
      </c>
      <c r="D6" s="3" t="s">
        <v>325</v>
      </c>
      <c r="E6" s="13" t="s">
        <v>202</v>
      </c>
      <c r="F6" s="13" t="str">
        <f t="shared" si="0"/>
        <v>{"_id":2,"name":"Режим 24 час","controls":[</v>
      </c>
      <c r="G6" s="8"/>
      <c r="H6" s="8"/>
      <c r="I6" s="8"/>
      <c r="J6" s="8"/>
      <c r="K6" s="8"/>
      <c r="L6" s="41"/>
      <c r="M6" s="14"/>
      <c r="N6" s="8"/>
      <c r="O6" s="14"/>
      <c r="P6" s="8"/>
      <c r="Q6" s="14"/>
      <c r="R6" s="8"/>
      <c r="S6" s="8"/>
      <c r="T6" s="8"/>
      <c r="U6" s="8"/>
      <c r="V6" s="14"/>
      <c r="W6" s="14"/>
      <c r="X6" s="14"/>
      <c r="Y6" s="14"/>
      <c r="Z6" s="14"/>
      <c r="AA6" s="24" t="str">
        <f t="shared" si="1"/>
        <v>{"_id":2,"name":"Режим 24 час","controls":[</v>
      </c>
    </row>
    <row r="7" spans="1:27" ht="15.75" thickBot="1" x14ac:dyDescent="0.3">
      <c r="A7" s="15"/>
      <c r="B7" s="16"/>
      <c r="C7" s="16"/>
      <c r="D7" s="16"/>
      <c r="E7" s="16"/>
      <c r="F7" s="13" t="str">
        <f t="shared" si="0"/>
        <v/>
      </c>
      <c r="G7" s="8" t="s">
        <v>167</v>
      </c>
      <c r="H7" s="8" t="s">
        <v>222</v>
      </c>
      <c r="I7" s="8" t="s">
        <v>176</v>
      </c>
      <c r="J7" s="8" t="s">
        <v>224</v>
      </c>
      <c r="K7" s="8" t="s">
        <v>178</v>
      </c>
      <c r="L7" s="41" t="s">
        <v>237</v>
      </c>
      <c r="M7" s="8" t="s">
        <v>181</v>
      </c>
      <c r="N7" s="8" t="s">
        <v>182</v>
      </c>
      <c r="O7" s="8" t="s">
        <v>185</v>
      </c>
      <c r="P7" s="8">
        <v>1</v>
      </c>
      <c r="Q7" s="8" t="s">
        <v>188</v>
      </c>
      <c r="R7" s="8" t="s">
        <v>244</v>
      </c>
      <c r="S7" s="8" t="s">
        <v>222</v>
      </c>
      <c r="T7" s="8" t="s">
        <v>194</v>
      </c>
      <c r="U7" s="8" t="s">
        <v>189</v>
      </c>
      <c r="V7" s="8"/>
      <c r="W7" s="8"/>
      <c r="X7" s="8"/>
      <c r="Y7" s="8"/>
      <c r="Z7" s="10" t="s">
        <v>30</v>
      </c>
      <c r="AA7" s="24" t="str">
        <f t="shared" si="1"/>
        <v>{"key":"date","label":"Дата","value":"2020-03-18","controlType":"textbox","order":1,"type":"date","options":[{}]},</v>
      </c>
    </row>
    <row r="8" spans="1:27" ht="15.75" thickBot="1" x14ac:dyDescent="0.3">
      <c r="A8" s="17"/>
      <c r="B8" s="18"/>
      <c r="C8" s="18"/>
      <c r="D8" s="18"/>
      <c r="E8" s="18"/>
      <c r="F8" s="13" t="str">
        <f t="shared" si="0"/>
        <v/>
      </c>
      <c r="G8" s="8" t="s">
        <v>167</v>
      </c>
      <c r="H8" s="8" t="s">
        <v>157</v>
      </c>
      <c r="I8" s="8" t="s">
        <v>176</v>
      </c>
      <c r="J8" s="8" t="s">
        <v>324</v>
      </c>
      <c r="K8" s="8" t="s">
        <v>178</v>
      </c>
      <c r="L8" s="41">
        <v>0</v>
      </c>
      <c r="M8" s="19" t="s">
        <v>181</v>
      </c>
      <c r="N8" s="8" t="s">
        <v>182</v>
      </c>
      <c r="O8" s="19" t="s">
        <v>185</v>
      </c>
      <c r="P8" s="8">
        <v>2</v>
      </c>
      <c r="Q8" s="19" t="s">
        <v>188</v>
      </c>
      <c r="R8" s="8" t="s">
        <v>244</v>
      </c>
      <c r="S8" s="8" t="s">
        <v>239</v>
      </c>
      <c r="T8" s="8" t="s">
        <v>194</v>
      </c>
      <c r="U8" s="8" t="s">
        <v>189</v>
      </c>
      <c r="V8" s="19"/>
      <c r="W8" s="19"/>
      <c r="X8" s="19"/>
      <c r="Y8" s="19"/>
      <c r="Z8" s="20" t="s">
        <v>31</v>
      </c>
      <c r="AA8" s="24" t="str">
        <f t="shared" si="1"/>
        <v>{"key":"value","label":"Значення","value":"0","controlType":"textbox","order":2,"type":"text","options":[{}]}]},</v>
      </c>
    </row>
    <row r="9" spans="1:27" ht="15.75" thickBot="1" x14ac:dyDescent="0.3">
      <c r="A9" s="12" t="s">
        <v>221</v>
      </c>
      <c r="B9" s="13">
        <v>3</v>
      </c>
      <c r="C9" s="13" t="s">
        <v>32</v>
      </c>
      <c r="D9" s="3" t="s">
        <v>236</v>
      </c>
      <c r="E9" s="13" t="s">
        <v>202</v>
      </c>
      <c r="F9" s="13" t="str">
        <f t="shared" ref="F9:F12" si="2">CONCATENATE(A9,B9,C9,D9,E9)</f>
        <v>{"_id":3,"name":"Стан ПСГ","controls":[</v>
      </c>
      <c r="G9" s="8"/>
      <c r="H9" s="8"/>
      <c r="I9" s="8"/>
      <c r="J9" s="8"/>
      <c r="K9" s="8"/>
      <c r="L9" s="41"/>
      <c r="M9" s="14"/>
      <c r="N9" s="8"/>
      <c r="O9" s="14"/>
      <c r="P9" s="8"/>
      <c r="Q9" s="14"/>
      <c r="R9" s="8"/>
      <c r="S9" s="8"/>
      <c r="T9" s="8"/>
      <c r="U9" s="8"/>
      <c r="V9" s="14"/>
      <c r="W9" s="14"/>
      <c r="X9" s="14"/>
      <c r="Y9" s="14"/>
      <c r="Z9" s="14"/>
      <c r="AA9" s="24" t="str">
        <f t="shared" si="1"/>
        <v>{"_id":3,"name":"Стан ПСГ","controls":[</v>
      </c>
    </row>
    <row r="10" spans="1:27" ht="15.75" thickBot="1" x14ac:dyDescent="0.3">
      <c r="A10" s="15"/>
      <c r="B10" s="16"/>
      <c r="C10" s="16"/>
      <c r="D10" s="16"/>
      <c r="E10" s="16"/>
      <c r="F10" s="13" t="str">
        <f t="shared" si="2"/>
        <v/>
      </c>
      <c r="G10" s="8" t="s">
        <v>167</v>
      </c>
      <c r="H10" s="8" t="s">
        <v>222</v>
      </c>
      <c r="I10" s="8" t="s">
        <v>176</v>
      </c>
      <c r="J10" s="8" t="s">
        <v>224</v>
      </c>
      <c r="K10" s="8" t="s">
        <v>178</v>
      </c>
      <c r="L10" s="41" t="s">
        <v>237</v>
      </c>
      <c r="M10" s="8" t="s">
        <v>181</v>
      </c>
      <c r="N10" s="8" t="s">
        <v>182</v>
      </c>
      <c r="O10" s="8" t="s">
        <v>185</v>
      </c>
      <c r="P10" s="8">
        <v>1</v>
      </c>
      <c r="Q10" s="8" t="s">
        <v>188</v>
      </c>
      <c r="R10" s="8" t="s">
        <v>244</v>
      </c>
      <c r="S10" s="8" t="s">
        <v>222</v>
      </c>
      <c r="T10" s="8" t="s">
        <v>194</v>
      </c>
      <c r="U10" s="8" t="s">
        <v>189</v>
      </c>
      <c r="V10" s="8"/>
      <c r="W10" s="8"/>
      <c r="X10" s="8"/>
      <c r="Y10" s="8"/>
      <c r="Z10" s="10" t="s">
        <v>30</v>
      </c>
      <c r="AA10" s="24" t="str">
        <f t="shared" si="1"/>
        <v>{"key":"date","label":"Дата","value":"2020-03-18","controlType":"textbox","order":1,"type":"date","options":[{}]},</v>
      </c>
    </row>
    <row r="11" spans="1:27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167</v>
      </c>
      <c r="H11" s="8" t="s">
        <v>223</v>
      </c>
      <c r="I11" s="8" t="s">
        <v>176</v>
      </c>
      <c r="J11" s="8" t="s">
        <v>225</v>
      </c>
      <c r="K11" s="8" t="s">
        <v>178</v>
      </c>
      <c r="L11" s="41" t="s">
        <v>243</v>
      </c>
      <c r="M11" s="8" t="s">
        <v>181</v>
      </c>
      <c r="N11" s="8" t="s">
        <v>182</v>
      </c>
      <c r="O11" s="8" t="s">
        <v>185</v>
      </c>
      <c r="P11" s="8">
        <v>2</v>
      </c>
      <c r="Q11" s="8" t="s">
        <v>188</v>
      </c>
      <c r="R11" s="8" t="s">
        <v>244</v>
      </c>
      <c r="S11" s="8" t="s">
        <v>219</v>
      </c>
      <c r="T11" s="8" t="s">
        <v>194</v>
      </c>
      <c r="U11" s="8" t="s">
        <v>189</v>
      </c>
      <c r="V11" s="8"/>
      <c r="W11" s="8"/>
      <c r="X11" s="8"/>
      <c r="Y11" s="8"/>
      <c r="Z11" s="10" t="s">
        <v>30</v>
      </c>
      <c r="AA11" s="24" t="str">
        <f t="shared" si="1"/>
        <v>{"key":"hour","label":"Година","value":"12:00:00","controlType":"textbox","order":2,"type":"time","options":[{}]},</v>
      </c>
    </row>
    <row r="12" spans="1:27" ht="15.75" thickBot="1" x14ac:dyDescent="0.3">
      <c r="A12" s="17"/>
      <c r="B12" s="18"/>
      <c r="C12" s="18"/>
      <c r="D12" s="18"/>
      <c r="E12" s="18"/>
      <c r="F12" s="13" t="str">
        <f t="shared" si="2"/>
        <v/>
      </c>
      <c r="G12" s="8" t="s">
        <v>167</v>
      </c>
      <c r="H12" s="8" t="s">
        <v>157</v>
      </c>
      <c r="I12" s="8" t="s">
        <v>176</v>
      </c>
      <c r="J12" s="8" t="s">
        <v>233</v>
      </c>
      <c r="K12" s="8" t="s">
        <v>178</v>
      </c>
      <c r="L12" s="41">
        <v>0</v>
      </c>
      <c r="M12" s="19" t="s">
        <v>181</v>
      </c>
      <c r="N12" s="8" t="s">
        <v>226</v>
      </c>
      <c r="O12" s="8" t="s">
        <v>185</v>
      </c>
      <c r="P12" s="8">
        <v>3</v>
      </c>
      <c r="Q12" s="8" t="s">
        <v>188</v>
      </c>
      <c r="R12" s="8" t="s">
        <v>244</v>
      </c>
      <c r="S12" s="8" t="s">
        <v>239</v>
      </c>
      <c r="T12" s="8" t="s">
        <v>194</v>
      </c>
      <c r="U12" s="8" t="s">
        <v>242</v>
      </c>
      <c r="V12" s="19"/>
      <c r="W12" s="19"/>
      <c r="X12" s="19"/>
      <c r="Y12" s="19"/>
      <c r="Z12" s="20" t="s">
        <v>31</v>
      </c>
      <c r="AA12" s="24" t="str">
        <f t="shared" si="1"/>
        <v>{"key":"value","label":"Стан","value":"0","controlType":"dropdown","order":3,"type":"text","options":[{"key":"Відбір", "value":2},{"key":"Закачка", "value":1},{"key":"Нейтральний", "value":0}]}]},</v>
      </c>
    </row>
    <row r="13" spans="1:27" ht="15.75" thickBot="1" x14ac:dyDescent="0.3">
      <c r="A13" s="12" t="s">
        <v>221</v>
      </c>
      <c r="B13" s="13">
        <v>4</v>
      </c>
      <c r="C13" s="13" t="s">
        <v>32</v>
      </c>
      <c r="D13" s="3" t="s">
        <v>246</v>
      </c>
      <c r="E13" s="13" t="s">
        <v>202</v>
      </c>
      <c r="F13" s="13" t="str">
        <f t="shared" ref="F13:F20" si="3">CONCATENATE(A13,B13,C13,D13,E13)</f>
        <v>{"_id":4,"name":"Стан крану","controls":[</v>
      </c>
      <c r="G13" s="8"/>
      <c r="H13" s="8"/>
      <c r="I13" s="8"/>
      <c r="J13" s="8"/>
      <c r="K13" s="8"/>
      <c r="L13" s="41"/>
      <c r="M13" s="14"/>
      <c r="N13" s="8"/>
      <c r="O13" s="14"/>
      <c r="P13" s="8"/>
      <c r="Q13" s="14"/>
      <c r="R13" s="8"/>
      <c r="S13" s="8"/>
      <c r="T13" s="8"/>
      <c r="U13" s="8"/>
      <c r="V13" s="14"/>
      <c r="W13" s="14"/>
      <c r="X13" s="14"/>
      <c r="Y13" s="14"/>
      <c r="Z13" s="14"/>
      <c r="AA13" s="24" t="str">
        <f t="shared" ref="AA13:AA20" si="4">CONCATENATE(F13,G13,H13,I13,J13,K13,L13,M13,N13,O13,P13,R13,S13,T13,Q13,U13,V13,W13,X13,Y13,Z13)</f>
        <v>{"_id":4,"name":"Стан крану","controls":[</v>
      </c>
    </row>
    <row r="14" spans="1:27" ht="15.75" thickBot="1" x14ac:dyDescent="0.3">
      <c r="A14" s="15"/>
      <c r="B14" s="16"/>
      <c r="C14" s="16"/>
      <c r="D14" s="16"/>
      <c r="E14" s="16"/>
      <c r="F14" s="13" t="str">
        <f t="shared" si="3"/>
        <v/>
      </c>
      <c r="G14" s="8" t="s">
        <v>167</v>
      </c>
      <c r="H14" s="8" t="s">
        <v>222</v>
      </c>
      <c r="I14" s="8" t="s">
        <v>176</v>
      </c>
      <c r="J14" s="8" t="s">
        <v>224</v>
      </c>
      <c r="K14" s="8" t="s">
        <v>178</v>
      </c>
      <c r="L14" s="41" t="s">
        <v>237</v>
      </c>
      <c r="M14" s="8" t="s">
        <v>181</v>
      </c>
      <c r="N14" s="8" t="s">
        <v>182</v>
      </c>
      <c r="O14" s="8" t="s">
        <v>185</v>
      </c>
      <c r="P14" s="8">
        <v>1</v>
      </c>
      <c r="Q14" s="8" t="s">
        <v>188</v>
      </c>
      <c r="R14" s="8" t="s">
        <v>244</v>
      </c>
      <c r="S14" s="8" t="s">
        <v>222</v>
      </c>
      <c r="T14" s="8" t="s">
        <v>194</v>
      </c>
      <c r="U14" s="8" t="s">
        <v>189</v>
      </c>
      <c r="V14" s="8"/>
      <c r="W14" s="8"/>
      <c r="X14" s="8"/>
      <c r="Y14" s="8"/>
      <c r="Z14" s="10" t="s">
        <v>30</v>
      </c>
      <c r="AA14" s="24" t="str">
        <f t="shared" si="4"/>
        <v>{"key":"date","label":"Дата","value":"2020-03-18","controlType":"textbox","order":1,"type":"date","options":[{}]},</v>
      </c>
    </row>
    <row r="15" spans="1:27" ht="15.75" thickBot="1" x14ac:dyDescent="0.3">
      <c r="A15" s="15"/>
      <c r="B15" s="16"/>
      <c r="C15" s="16"/>
      <c r="D15" s="16"/>
      <c r="E15" s="16"/>
      <c r="F15" s="13" t="str">
        <f t="shared" si="3"/>
        <v/>
      </c>
      <c r="G15" s="8" t="s">
        <v>167</v>
      </c>
      <c r="H15" s="8" t="s">
        <v>223</v>
      </c>
      <c r="I15" s="8" t="s">
        <v>176</v>
      </c>
      <c r="J15" s="8" t="s">
        <v>225</v>
      </c>
      <c r="K15" s="8" t="s">
        <v>178</v>
      </c>
      <c r="L15" s="41" t="s">
        <v>243</v>
      </c>
      <c r="M15" s="8" t="s">
        <v>181</v>
      </c>
      <c r="N15" s="8" t="s">
        <v>182</v>
      </c>
      <c r="O15" s="8" t="s">
        <v>185</v>
      </c>
      <c r="P15" s="8">
        <v>2</v>
      </c>
      <c r="Q15" s="8" t="s">
        <v>188</v>
      </c>
      <c r="R15" s="8" t="s">
        <v>244</v>
      </c>
      <c r="S15" s="8" t="s">
        <v>219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4"/>
        <v>{"key":"hour","label":"Година","value":"12:00:00","controlType":"textbox","order":2,"type":"time","options":[{}]},</v>
      </c>
    </row>
    <row r="16" spans="1:27" ht="15.75" thickBot="1" x14ac:dyDescent="0.3">
      <c r="A16" s="17"/>
      <c r="B16" s="18"/>
      <c r="C16" s="18"/>
      <c r="D16" s="18"/>
      <c r="E16" s="18"/>
      <c r="F16" s="13" t="str">
        <f t="shared" si="3"/>
        <v/>
      </c>
      <c r="G16" s="8" t="s">
        <v>167</v>
      </c>
      <c r="H16" s="8" t="s">
        <v>157</v>
      </c>
      <c r="I16" s="8" t="s">
        <v>176</v>
      </c>
      <c r="J16" s="8" t="s">
        <v>233</v>
      </c>
      <c r="K16" s="8" t="s">
        <v>178</v>
      </c>
      <c r="L16" s="41">
        <v>0</v>
      </c>
      <c r="M16" s="19" t="s">
        <v>181</v>
      </c>
      <c r="N16" s="8" t="s">
        <v>226</v>
      </c>
      <c r="O16" s="8" t="s">
        <v>185</v>
      </c>
      <c r="P16" s="8">
        <v>3</v>
      </c>
      <c r="Q16" s="8" t="s">
        <v>188</v>
      </c>
      <c r="R16" s="8" t="s">
        <v>244</v>
      </c>
      <c r="S16" s="8" t="s">
        <v>239</v>
      </c>
      <c r="T16" s="8" t="s">
        <v>194</v>
      </c>
      <c r="U16" s="8" t="s">
        <v>247</v>
      </c>
      <c r="V16" s="19"/>
      <c r="W16" s="19"/>
      <c r="X16" s="19"/>
      <c r="Y16" s="19"/>
      <c r="Z16" s="20" t="s">
        <v>31</v>
      </c>
      <c r="AA16" s="24" t="str">
        <f t="shared" si="4"/>
        <v>{"key":"value","label":"Стан","value":"0","controlType":"dropdown","order":3,"type":"text","options":[{"key":"Відкритий", "value":1},{"key":"Закритий","value":0}]}]},</v>
      </c>
    </row>
    <row r="17" spans="1:27" ht="15.75" thickBot="1" x14ac:dyDescent="0.3">
      <c r="A17" s="12" t="s">
        <v>221</v>
      </c>
      <c r="B17" s="13">
        <v>5</v>
      </c>
      <c r="C17" s="13" t="s">
        <v>32</v>
      </c>
      <c r="D17" s="3" t="s">
        <v>327</v>
      </c>
      <c r="E17" s="13" t="s">
        <v>202</v>
      </c>
      <c r="F17" s="13" t="str">
        <f t="shared" si="3"/>
        <v>{"_id":5,"name":"Кількість INT","controls":[</v>
      </c>
      <c r="G17" s="8"/>
      <c r="H17" s="8"/>
      <c r="I17" s="8"/>
      <c r="J17" s="8"/>
      <c r="K17" s="8"/>
      <c r="L17" s="41"/>
      <c r="M17" s="14"/>
      <c r="N17" s="8"/>
      <c r="O17" s="14"/>
      <c r="P17" s="8"/>
      <c r="Q17" s="14"/>
      <c r="R17" s="8"/>
      <c r="S17" s="8"/>
      <c r="T17" s="8"/>
      <c r="U17" s="8"/>
      <c r="V17" s="14"/>
      <c r="W17" s="14"/>
      <c r="X17" s="14"/>
      <c r="Y17" s="14"/>
      <c r="Z17" s="14"/>
      <c r="AA17" s="24" t="str">
        <f t="shared" si="4"/>
        <v>{"_id":5,"name":"Кількість INT","controls":[</v>
      </c>
    </row>
    <row r="18" spans="1:27" ht="15.75" thickBot="1" x14ac:dyDescent="0.3">
      <c r="A18" s="15"/>
      <c r="B18" s="16"/>
      <c r="C18" s="16"/>
      <c r="D18" s="16"/>
      <c r="E18" s="16"/>
      <c r="F18" s="13" t="str">
        <f t="shared" si="3"/>
        <v/>
      </c>
      <c r="G18" s="8" t="s">
        <v>167</v>
      </c>
      <c r="H18" s="8" t="s">
        <v>222</v>
      </c>
      <c r="I18" s="8" t="s">
        <v>176</v>
      </c>
      <c r="J18" s="8" t="s">
        <v>224</v>
      </c>
      <c r="K18" s="8" t="s">
        <v>178</v>
      </c>
      <c r="L18" s="41" t="s">
        <v>322</v>
      </c>
      <c r="M18" s="8" t="s">
        <v>181</v>
      </c>
      <c r="N18" s="8" t="s">
        <v>182</v>
      </c>
      <c r="O18" s="8" t="s">
        <v>185</v>
      </c>
      <c r="P18" s="8">
        <v>1</v>
      </c>
      <c r="Q18" s="8" t="s">
        <v>188</v>
      </c>
      <c r="R18" s="8" t="s">
        <v>244</v>
      </c>
      <c r="S18" s="8" t="s">
        <v>222</v>
      </c>
      <c r="T18" s="8" t="s">
        <v>194</v>
      </c>
      <c r="U18" s="8" t="s">
        <v>189</v>
      </c>
      <c r="V18" s="8"/>
      <c r="W18" s="8"/>
      <c r="X18" s="8"/>
      <c r="Y18" s="8"/>
      <c r="Z18" s="10" t="s">
        <v>30</v>
      </c>
      <c r="AA18" s="24" t="str">
        <f t="shared" si="4"/>
        <v>{"key":"date","label":"Дата","value":"2020-02-19","controlType":"textbox","order":1,"type":"date","options":[{}]},</v>
      </c>
    </row>
    <row r="19" spans="1:27" ht="15.75" thickBot="1" x14ac:dyDescent="0.3">
      <c r="A19" s="15"/>
      <c r="B19" s="16"/>
      <c r="C19" s="16"/>
      <c r="D19" s="16"/>
      <c r="E19" s="16"/>
      <c r="F19" s="13" t="str">
        <f t="shared" ref="F19" si="5">CONCATENATE(A19,B19,C19,D19,E19)</f>
        <v/>
      </c>
      <c r="G19" s="8" t="s">
        <v>167</v>
      </c>
      <c r="H19" s="8" t="s">
        <v>223</v>
      </c>
      <c r="I19" s="8" t="s">
        <v>176</v>
      </c>
      <c r="J19" s="8" t="s">
        <v>225</v>
      </c>
      <c r="K19" s="8" t="s">
        <v>178</v>
      </c>
      <c r="L19" s="41" t="s">
        <v>243</v>
      </c>
      <c r="M19" s="8" t="s">
        <v>181</v>
      </c>
      <c r="N19" s="8" t="s">
        <v>182</v>
      </c>
      <c r="O19" s="8" t="s">
        <v>185</v>
      </c>
      <c r="P19" s="8">
        <v>2</v>
      </c>
      <c r="Q19" s="8" t="s">
        <v>188</v>
      </c>
      <c r="R19" s="8" t="s">
        <v>244</v>
      </c>
      <c r="S19" s="8" t="s">
        <v>219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" si="6">CONCATENATE(F19,G19,H19,I19,J19,K19,L19,M19,N19,O19,P19,R19,S19,T19,Q19,U19,V19,W19,X19,Y19,Z19)</f>
        <v>{"key":"hour","label":"Година","value":"12:00:00","controlType":"textbox","order":2,"type":"time","options":[{}]},</v>
      </c>
    </row>
    <row r="20" spans="1:27" ht="15.75" thickBot="1" x14ac:dyDescent="0.3">
      <c r="A20" s="17"/>
      <c r="B20" s="18"/>
      <c r="C20" s="18"/>
      <c r="D20" s="18"/>
      <c r="E20" s="18"/>
      <c r="F20" s="13" t="str">
        <f t="shared" si="3"/>
        <v/>
      </c>
      <c r="G20" s="8" t="s">
        <v>167</v>
      </c>
      <c r="H20" s="8" t="s">
        <v>157</v>
      </c>
      <c r="I20" s="8" t="s">
        <v>176</v>
      </c>
      <c r="J20" s="8" t="s">
        <v>326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3</v>
      </c>
      <c r="Q20" s="19" t="s">
        <v>188</v>
      </c>
      <c r="R20" s="8" t="s">
        <v>244</v>
      </c>
      <c r="S20" s="8" t="s">
        <v>321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31</v>
      </c>
      <c r="AA20" s="24" t="str">
        <f t="shared" si="4"/>
        <v>{"key":"value","label":"Кількість","value":"0","controlType":"textbox","order":3,"type":"number","options":[{}]}]},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5" workbookViewId="0">
      <selection activeCell="X2" sqref="X2:X42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25.7109375" bestFit="1" customWidth="1"/>
    <col min="9" max="9" width="16" bestFit="1" customWidth="1"/>
    <col min="10" max="10" width="13.7109375" bestFit="1" customWidth="1"/>
    <col min="11" max="11" width="2.14062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167</v>
      </c>
      <c r="H3" s="8" t="s">
        <v>219</v>
      </c>
      <c r="I3" s="8" t="s">
        <v>176</v>
      </c>
      <c r="J3" s="8" t="s">
        <v>220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221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167</v>
      </c>
      <c r="H8" s="8" t="s">
        <v>219</v>
      </c>
      <c r="I8" s="8" t="s">
        <v>176</v>
      </c>
      <c r="J8" s="8" t="s">
        <v>220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221</v>
      </c>
      <c r="B12" s="13">
        <v>3</v>
      </c>
      <c r="C12" s="13" t="s">
        <v>32</v>
      </c>
      <c r="D12" s="3" t="s">
        <v>271</v>
      </c>
      <c r="E12" s="13" t="s">
        <v>201</v>
      </c>
      <c r="F12" s="13" t="str">
        <f t="shared" ref="F12:F16" si="2">CONCATENATE(A12,B12,C12,D12,E12)</f>
        <v>{"_id":3,"name":"Режим Мринське ВУ ПЗГ","columns":[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{"_id":3,"name":"Режим Мринське ВУ ПЗГ","columns":[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167</v>
      </c>
      <c r="H13" s="8" t="s">
        <v>219</v>
      </c>
      <c r="I13" s="8" t="s">
        <v>176</v>
      </c>
      <c r="J13" s="8" t="s">
        <v>225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{"key":"time","label":"Година"},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30" t="s">
        <v>285</v>
      </c>
      <c r="I14" s="8" t="s">
        <v>176</v>
      </c>
      <c r="J14" s="8" t="s">
        <v>272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{"key":"kc_bobrovnitska_05_p_in","label":"Рвх"},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30" t="s">
        <v>286</v>
      </c>
      <c r="I15" s="8" t="s">
        <v>176</v>
      </c>
      <c r="J15" s="8" t="s">
        <v>273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{"key":"kc_bobrovnitska_05_p_out","label":"Рвих"},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30" t="s">
        <v>287</v>
      </c>
      <c r="I16" s="8" t="s">
        <v>176</v>
      </c>
      <c r="J16" s="8" t="s">
        <v>274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{"key":"kc_bobrovnitska_05_e","label":"е"},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30" t="s">
        <v>288</v>
      </c>
      <c r="I17" s="8" t="s">
        <v>176</v>
      </c>
      <c r="J17" s="8" t="s">
        <v>241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{"key":"kc_bobrovnitska_05_num_gpa","label":"ГПА"},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30" t="s">
        <v>289</v>
      </c>
      <c r="I18" s="8" t="s">
        <v>176</v>
      </c>
      <c r="J18" s="8" t="s">
        <v>240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{"key":"psg_red_partizanen_q_in","label":"Qзак"},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30" t="s">
        <v>290</v>
      </c>
      <c r="I19" s="8" t="s">
        <v>176</v>
      </c>
      <c r="J19" s="8" t="s">
        <v>275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{"key":"psg_red_partizanen_q_out","label":"Qвід"},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30" t="s">
        <v>291</v>
      </c>
      <c r="I20" s="8" t="s">
        <v>176</v>
      </c>
      <c r="J20" s="8" t="s">
        <v>276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{"key":"psg_red_partizanen_num_lines","label":"#скв"},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30" t="s">
        <v>292</v>
      </c>
      <c r="I21" s="8" t="s">
        <v>176</v>
      </c>
      <c r="J21" s="8" t="s">
        <v>272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{"key":"kc_mrin_p_in","label":"Рвх"},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30" t="s">
        <v>293</v>
      </c>
      <c r="I22" s="8" t="s">
        <v>176</v>
      </c>
      <c r="J22" s="8" t="s">
        <v>273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{"key":"kc_mrin_p_out","label":"Рвих"},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30" t="s">
        <v>294</v>
      </c>
      <c r="I23" s="8" t="s">
        <v>176</v>
      </c>
      <c r="J23" s="8" t="s">
        <v>274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{"key":"kc_mrin_e","label":"е"},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30" t="s">
        <v>295</v>
      </c>
      <c r="I24" s="8" t="s">
        <v>176</v>
      </c>
      <c r="J24" s="8" t="s">
        <v>241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10" t="s">
        <v>30</v>
      </c>
      <c r="X24" s="25" t="str">
        <f t="shared" si="6"/>
        <v>{"key":"kc_mrin_num_gpa","label":"ГПА"},</v>
      </c>
    </row>
    <row r="25" spans="1:24" ht="15.75" thickBot="1" x14ac:dyDescent="0.3">
      <c r="A25" s="17"/>
      <c r="B25" s="18"/>
      <c r="C25" s="18"/>
      <c r="D25" s="18"/>
      <c r="E25" s="18"/>
      <c r="F25" s="13" t="str">
        <f t="shared" ref="F25:F31" si="7">CONCATENATE(A25,B25,C25,D25,E25)</f>
        <v/>
      </c>
      <c r="G25" s="8" t="s">
        <v>167</v>
      </c>
      <c r="H25" s="30" t="s">
        <v>296</v>
      </c>
      <c r="I25" s="8" t="s">
        <v>176</v>
      </c>
      <c r="J25" s="8" t="s">
        <v>240</v>
      </c>
      <c r="K25" s="8" t="s">
        <v>194</v>
      </c>
      <c r="L25" s="19"/>
      <c r="M25" s="19"/>
      <c r="N25" s="8"/>
      <c r="O25" s="19"/>
      <c r="P25" s="8"/>
      <c r="Q25" s="19"/>
      <c r="R25" s="8"/>
      <c r="S25" s="19"/>
      <c r="T25" s="19"/>
      <c r="U25" s="19"/>
      <c r="V25" s="19"/>
      <c r="W25" s="10" t="s">
        <v>30</v>
      </c>
      <c r="X25" s="25" t="str">
        <f t="shared" ref="X25:X31" si="8">CONCATENATE(F25,G25,H25,I25,J25,K25,L25,M25,N25,O25,P25,Q25,R25,S25,T25,U25,V25,W25)</f>
        <v>{"key":"psg_solokha_q_in","label":"Qзак"},</v>
      </c>
    </row>
    <row r="26" spans="1:24" ht="15.75" thickBot="1" x14ac:dyDescent="0.3">
      <c r="A26" s="17"/>
      <c r="B26" s="18"/>
      <c r="C26" s="18"/>
      <c r="D26" s="18"/>
      <c r="E26" s="18"/>
      <c r="F26" s="13" t="str">
        <f t="shared" si="7"/>
        <v/>
      </c>
      <c r="G26" s="8" t="s">
        <v>167</v>
      </c>
      <c r="H26" s="30" t="s">
        <v>297</v>
      </c>
      <c r="I26" s="8" t="s">
        <v>176</v>
      </c>
      <c r="J26" s="8" t="s">
        <v>275</v>
      </c>
      <c r="K26" s="8" t="s">
        <v>194</v>
      </c>
      <c r="L26" s="19"/>
      <c r="M26" s="19"/>
      <c r="N26" s="8"/>
      <c r="O26" s="19"/>
      <c r="P26" s="8"/>
      <c r="Q26" s="19"/>
      <c r="R26" s="8"/>
      <c r="S26" s="19"/>
      <c r="T26" s="19"/>
      <c r="U26" s="19"/>
      <c r="V26" s="19"/>
      <c r="W26" s="10" t="s">
        <v>30</v>
      </c>
      <c r="X26" s="25" t="str">
        <f t="shared" si="8"/>
        <v>{"key":"psg_solokha_q_out","label":"Qвід"},</v>
      </c>
    </row>
    <row r="27" spans="1:24" ht="15.75" thickBot="1" x14ac:dyDescent="0.3">
      <c r="A27" s="17"/>
      <c r="B27" s="18"/>
      <c r="C27" s="18"/>
      <c r="D27" s="18"/>
      <c r="E27" s="18"/>
      <c r="F27" s="13" t="str">
        <f t="shared" si="7"/>
        <v/>
      </c>
      <c r="G27" s="8" t="s">
        <v>167</v>
      </c>
      <c r="H27" s="30" t="s">
        <v>298</v>
      </c>
      <c r="I27" s="8" t="s">
        <v>176</v>
      </c>
      <c r="J27" s="8" t="s">
        <v>276</v>
      </c>
      <c r="K27" s="8" t="s">
        <v>194</v>
      </c>
      <c r="L27" s="19"/>
      <c r="M27" s="19"/>
      <c r="N27" s="8"/>
      <c r="O27" s="19"/>
      <c r="P27" s="8"/>
      <c r="Q27" s="19"/>
      <c r="R27" s="8"/>
      <c r="S27" s="19"/>
      <c r="T27" s="19"/>
      <c r="U27" s="19"/>
      <c r="V27" s="19"/>
      <c r="W27" s="10" t="s">
        <v>30</v>
      </c>
      <c r="X27" s="25" t="str">
        <f t="shared" si="8"/>
        <v>{"key":"psg_solokha_num_lines","label":"#скв"},</v>
      </c>
    </row>
    <row r="28" spans="1:24" ht="15.75" thickBot="1" x14ac:dyDescent="0.3">
      <c r="A28" s="17"/>
      <c r="B28" s="18"/>
      <c r="C28" s="18"/>
      <c r="D28" s="18"/>
      <c r="E28" s="18"/>
      <c r="F28" s="13" t="str">
        <f t="shared" si="7"/>
        <v/>
      </c>
      <c r="G28" s="8" t="s">
        <v>167</v>
      </c>
      <c r="H28" s="30" t="s">
        <v>299</v>
      </c>
      <c r="I28" s="8" t="s">
        <v>176</v>
      </c>
      <c r="J28" s="8" t="s">
        <v>272</v>
      </c>
      <c r="K28" s="8" t="s">
        <v>194</v>
      </c>
      <c r="L28" s="19"/>
      <c r="M28" s="19"/>
      <c r="N28" s="8"/>
      <c r="O28" s="19"/>
      <c r="P28" s="8"/>
      <c r="Q28" s="19"/>
      <c r="R28" s="8"/>
      <c r="S28" s="19"/>
      <c r="T28" s="19"/>
      <c r="U28" s="19"/>
      <c r="V28" s="19"/>
      <c r="W28" s="10" t="s">
        <v>30</v>
      </c>
      <c r="X28" s="25" t="str">
        <f t="shared" si="8"/>
        <v>{"key":"kc_solokha_p_in","label":"Рвх"},</v>
      </c>
    </row>
    <row r="29" spans="1:24" ht="15.75" thickBot="1" x14ac:dyDescent="0.3">
      <c r="A29" s="17"/>
      <c r="B29" s="18"/>
      <c r="C29" s="18"/>
      <c r="D29" s="18"/>
      <c r="E29" s="18"/>
      <c r="F29" s="13" t="str">
        <f t="shared" si="7"/>
        <v/>
      </c>
      <c r="G29" s="8" t="s">
        <v>167</v>
      </c>
      <c r="H29" s="30" t="s">
        <v>300</v>
      </c>
      <c r="I29" s="8" t="s">
        <v>176</v>
      </c>
      <c r="J29" s="8" t="s">
        <v>273</v>
      </c>
      <c r="K29" s="8" t="s">
        <v>194</v>
      </c>
      <c r="L29" s="19"/>
      <c r="M29" s="19"/>
      <c r="N29" s="8"/>
      <c r="O29" s="19"/>
      <c r="P29" s="8"/>
      <c r="Q29" s="19"/>
      <c r="R29" s="8"/>
      <c r="S29" s="19"/>
      <c r="T29" s="19"/>
      <c r="U29" s="19"/>
      <c r="V29" s="19"/>
      <c r="W29" s="10" t="s">
        <v>30</v>
      </c>
      <c r="X29" s="25" t="str">
        <f t="shared" si="8"/>
        <v>{"key":"kc_solokha_p_out","label":"Рвих"},</v>
      </c>
    </row>
    <row r="30" spans="1:24" ht="15.75" thickBot="1" x14ac:dyDescent="0.3">
      <c r="A30" s="17"/>
      <c r="B30" s="18"/>
      <c r="C30" s="18"/>
      <c r="D30" s="18"/>
      <c r="E30" s="18"/>
      <c r="F30" s="13" t="str">
        <f t="shared" si="7"/>
        <v/>
      </c>
      <c r="G30" s="8" t="s">
        <v>167</v>
      </c>
      <c r="H30" s="30" t="s">
        <v>301</v>
      </c>
      <c r="I30" s="8" t="s">
        <v>176</v>
      </c>
      <c r="J30" s="8" t="s">
        <v>274</v>
      </c>
      <c r="K30" s="8" t="s">
        <v>194</v>
      </c>
      <c r="L30" s="19"/>
      <c r="M30" s="19"/>
      <c r="N30" s="8"/>
      <c r="O30" s="19"/>
      <c r="P30" s="8"/>
      <c r="Q30" s="19"/>
      <c r="R30" s="8"/>
      <c r="S30" s="19"/>
      <c r="T30" s="19"/>
      <c r="U30" s="19"/>
      <c r="V30" s="19"/>
      <c r="W30" s="10" t="s">
        <v>30</v>
      </c>
      <c r="X30" s="25" t="str">
        <f t="shared" si="8"/>
        <v>{"key":"kc_solokha_e","label":"е"},</v>
      </c>
    </row>
    <row r="31" spans="1:24" ht="15.75" thickBot="1" x14ac:dyDescent="0.3">
      <c r="A31" s="17"/>
      <c r="B31" s="18"/>
      <c r="C31" s="18"/>
      <c r="D31" s="18"/>
      <c r="E31" s="18"/>
      <c r="F31" s="13" t="str">
        <f t="shared" si="7"/>
        <v/>
      </c>
      <c r="G31" s="8" t="s">
        <v>167</v>
      </c>
      <c r="H31" s="30" t="s">
        <v>302</v>
      </c>
      <c r="I31" s="8" t="s">
        <v>176</v>
      </c>
      <c r="J31" s="8" t="s">
        <v>241</v>
      </c>
      <c r="K31" s="8" t="s">
        <v>194</v>
      </c>
      <c r="L31" s="19"/>
      <c r="M31" s="19"/>
      <c r="N31" s="8"/>
      <c r="O31" s="19"/>
      <c r="P31" s="8"/>
      <c r="Q31" s="19"/>
      <c r="R31" s="8"/>
      <c r="S31" s="19"/>
      <c r="T31" s="19"/>
      <c r="U31" s="19"/>
      <c r="V31" s="19"/>
      <c r="W31" s="10" t="s">
        <v>30</v>
      </c>
      <c r="X31" s="25" t="str">
        <f t="shared" si="8"/>
        <v>{"key":"kc_solokha_num_gpa","label":"ГПА"},</v>
      </c>
    </row>
    <row r="32" spans="1:24" ht="15.75" thickBot="1" x14ac:dyDescent="0.3">
      <c r="A32" s="17"/>
      <c r="B32" s="18"/>
      <c r="C32" s="18"/>
      <c r="D32" s="18"/>
      <c r="E32" s="18"/>
      <c r="F32" s="13" t="str">
        <f t="shared" ref="F32:F38" si="9">CONCATENATE(A32,B32,C32,D32,E32)</f>
        <v/>
      </c>
      <c r="G32" s="8" t="s">
        <v>167</v>
      </c>
      <c r="H32" s="30" t="s">
        <v>303</v>
      </c>
      <c r="I32" s="8" t="s">
        <v>176</v>
      </c>
      <c r="J32" s="8" t="s">
        <v>240</v>
      </c>
      <c r="K32" s="8" t="s">
        <v>194</v>
      </c>
      <c r="L32" s="19"/>
      <c r="M32" s="19"/>
      <c r="N32" s="8"/>
      <c r="O32" s="19"/>
      <c r="P32" s="8"/>
      <c r="Q32" s="19"/>
      <c r="R32" s="8"/>
      <c r="S32" s="19"/>
      <c r="T32" s="19"/>
      <c r="U32" s="19"/>
      <c r="V32" s="19"/>
      <c r="W32" s="10" t="s">
        <v>30</v>
      </c>
      <c r="X32" s="25" t="str">
        <f t="shared" ref="X32:X38" si="10">CONCATENATE(F32,G32,H32,I32,J32,K32,L32,M32,N32,O32,P32,Q32,R32,S32,T32,U32,V32,W32)</f>
        <v>{"key":"psg_olishevka_q_in","label":"Qзак"},</v>
      </c>
    </row>
    <row r="33" spans="1:24" ht="15.75" thickBot="1" x14ac:dyDescent="0.3">
      <c r="A33" s="17"/>
      <c r="B33" s="18"/>
      <c r="C33" s="18"/>
      <c r="D33" s="18"/>
      <c r="E33" s="18"/>
      <c r="F33" s="13" t="str">
        <f t="shared" si="9"/>
        <v/>
      </c>
      <c r="G33" s="8" t="s">
        <v>167</v>
      </c>
      <c r="H33" s="30" t="s">
        <v>304</v>
      </c>
      <c r="I33" s="8" t="s">
        <v>176</v>
      </c>
      <c r="J33" s="8" t="s">
        <v>275</v>
      </c>
      <c r="K33" s="8" t="s">
        <v>194</v>
      </c>
      <c r="L33" s="19"/>
      <c r="M33" s="19"/>
      <c r="N33" s="8"/>
      <c r="O33" s="19"/>
      <c r="P33" s="8"/>
      <c r="Q33" s="19"/>
      <c r="R33" s="8"/>
      <c r="S33" s="19"/>
      <c r="T33" s="19"/>
      <c r="U33" s="19"/>
      <c r="V33" s="19"/>
      <c r="W33" s="10" t="s">
        <v>30</v>
      </c>
      <c r="X33" s="25" t="str">
        <f t="shared" si="10"/>
        <v>{"key":"psg_olishevka_q_out","label":"Qвід"},</v>
      </c>
    </row>
    <row r="34" spans="1:24" ht="15.75" thickBot="1" x14ac:dyDescent="0.3">
      <c r="A34" s="17"/>
      <c r="B34" s="18"/>
      <c r="C34" s="18"/>
      <c r="D34" s="18"/>
      <c r="E34" s="18"/>
      <c r="F34" s="13" t="str">
        <f t="shared" si="9"/>
        <v/>
      </c>
      <c r="G34" s="8" t="s">
        <v>167</v>
      </c>
      <c r="H34" s="30" t="s">
        <v>305</v>
      </c>
      <c r="I34" s="8" t="s">
        <v>176</v>
      </c>
      <c r="J34" s="8" t="s">
        <v>276</v>
      </c>
      <c r="K34" s="8" t="s">
        <v>194</v>
      </c>
      <c r="L34" s="19"/>
      <c r="M34" s="19"/>
      <c r="N34" s="8"/>
      <c r="O34" s="19"/>
      <c r="P34" s="8"/>
      <c r="Q34" s="19"/>
      <c r="R34" s="8"/>
      <c r="S34" s="19"/>
      <c r="T34" s="19"/>
      <c r="U34" s="19"/>
      <c r="V34" s="19"/>
      <c r="W34" s="10" t="s">
        <v>30</v>
      </c>
      <c r="X34" s="25" t="str">
        <f t="shared" si="10"/>
        <v>{"key":"psg_olishevka_num_lines","label":"#скв"},</v>
      </c>
    </row>
    <row r="35" spans="1:24" ht="15.75" thickBot="1" x14ac:dyDescent="0.3">
      <c r="A35" s="17"/>
      <c r="B35" s="18"/>
      <c r="C35" s="18"/>
      <c r="D35" s="18"/>
      <c r="E35" s="18"/>
      <c r="F35" s="13" t="str">
        <f t="shared" si="9"/>
        <v/>
      </c>
      <c r="G35" s="8" t="s">
        <v>167</v>
      </c>
      <c r="H35" s="30" t="s">
        <v>306</v>
      </c>
      <c r="I35" s="8" t="s">
        <v>176</v>
      </c>
      <c r="J35" s="8" t="s">
        <v>272</v>
      </c>
      <c r="K35" s="8" t="s">
        <v>194</v>
      </c>
      <c r="L35" s="19"/>
      <c r="M35" s="19"/>
      <c r="N35" s="8"/>
      <c r="O35" s="19"/>
      <c r="P35" s="8"/>
      <c r="Q35" s="19"/>
      <c r="R35" s="8"/>
      <c r="S35" s="19"/>
      <c r="T35" s="19"/>
      <c r="U35" s="19"/>
      <c r="V35" s="19"/>
      <c r="W35" s="10" t="s">
        <v>30</v>
      </c>
      <c r="X35" s="25" t="str">
        <f t="shared" si="10"/>
        <v>{"key":"kc_olishevka_p_in","label":"Рвх"},</v>
      </c>
    </row>
    <row r="36" spans="1:24" ht="15.75" thickBot="1" x14ac:dyDescent="0.3">
      <c r="A36" s="17"/>
      <c r="B36" s="18"/>
      <c r="C36" s="18"/>
      <c r="D36" s="18"/>
      <c r="E36" s="18"/>
      <c r="F36" s="13" t="str">
        <f t="shared" si="9"/>
        <v/>
      </c>
      <c r="G36" s="8" t="s">
        <v>167</v>
      </c>
      <c r="H36" s="30" t="s">
        <v>307</v>
      </c>
      <c r="I36" s="8" t="s">
        <v>176</v>
      </c>
      <c r="J36" s="8" t="s">
        <v>273</v>
      </c>
      <c r="K36" s="8" t="s">
        <v>194</v>
      </c>
      <c r="L36" s="19"/>
      <c r="M36" s="19"/>
      <c r="N36" s="8"/>
      <c r="O36" s="19"/>
      <c r="P36" s="8"/>
      <c r="Q36" s="19"/>
      <c r="R36" s="8"/>
      <c r="S36" s="19"/>
      <c r="T36" s="19"/>
      <c r="U36" s="19"/>
      <c r="V36" s="19"/>
      <c r="W36" s="10" t="s">
        <v>30</v>
      </c>
      <c r="X36" s="25" t="str">
        <f t="shared" si="10"/>
        <v>{"key":"kc_olishevka_p_out","label":"Рвих"},</v>
      </c>
    </row>
    <row r="37" spans="1:24" ht="15.75" thickBot="1" x14ac:dyDescent="0.3">
      <c r="A37" s="17"/>
      <c r="B37" s="18"/>
      <c r="C37" s="18"/>
      <c r="D37" s="18"/>
      <c r="E37" s="18"/>
      <c r="F37" s="13" t="str">
        <f t="shared" si="9"/>
        <v/>
      </c>
      <c r="G37" s="8" t="s">
        <v>167</v>
      </c>
      <c r="H37" s="30" t="s">
        <v>308</v>
      </c>
      <c r="I37" s="8" t="s">
        <v>176</v>
      </c>
      <c r="J37" s="8" t="s">
        <v>274</v>
      </c>
      <c r="K37" s="8" t="s">
        <v>194</v>
      </c>
      <c r="L37" s="19"/>
      <c r="M37" s="19"/>
      <c r="N37" s="8"/>
      <c r="O37" s="19"/>
      <c r="P37" s="8"/>
      <c r="Q37" s="19"/>
      <c r="R37" s="8"/>
      <c r="S37" s="19"/>
      <c r="T37" s="19"/>
      <c r="U37" s="19"/>
      <c r="V37" s="19"/>
      <c r="W37" s="10" t="s">
        <v>30</v>
      </c>
      <c r="X37" s="25" t="str">
        <f t="shared" si="10"/>
        <v>{"key":"kc_olishevka_e","label":"е"},</v>
      </c>
    </row>
    <row r="38" spans="1:24" ht="15.75" thickBot="1" x14ac:dyDescent="0.3">
      <c r="A38" s="17"/>
      <c r="B38" s="18"/>
      <c r="C38" s="18"/>
      <c r="D38" s="18"/>
      <c r="E38" s="18"/>
      <c r="F38" s="13" t="str">
        <f t="shared" si="9"/>
        <v/>
      </c>
      <c r="G38" s="8" t="s">
        <v>167</v>
      </c>
      <c r="H38" s="30" t="s">
        <v>309</v>
      </c>
      <c r="I38" s="8" t="s">
        <v>176</v>
      </c>
      <c r="J38" s="8" t="s">
        <v>241</v>
      </c>
      <c r="K38" s="8" t="s">
        <v>194</v>
      </c>
      <c r="L38" s="19"/>
      <c r="M38" s="19"/>
      <c r="N38" s="8"/>
      <c r="O38" s="19"/>
      <c r="P38" s="8"/>
      <c r="Q38" s="19"/>
      <c r="R38" s="8"/>
      <c r="S38" s="19"/>
      <c r="T38" s="19"/>
      <c r="U38" s="19"/>
      <c r="V38" s="19"/>
      <c r="W38" s="10" t="s">
        <v>30</v>
      </c>
      <c r="X38" s="25" t="str">
        <f t="shared" si="10"/>
        <v>{"key":"kc_olishevka_num_gpa","label":"ГПА"},</v>
      </c>
    </row>
    <row r="39" spans="1:24" ht="15.75" thickBot="1" x14ac:dyDescent="0.3">
      <c r="A39" s="17"/>
      <c r="B39" s="18"/>
      <c r="C39" s="18"/>
      <c r="D39" s="18"/>
      <c r="E39" s="18"/>
      <c r="F39" s="13" t="str">
        <f t="shared" ref="F39:F42" si="11">CONCATENATE(A39,B39,C39,D39,E39)</f>
        <v/>
      </c>
      <c r="G39" s="8" t="s">
        <v>167</v>
      </c>
      <c r="H39" s="30" t="s">
        <v>277</v>
      </c>
      <c r="I39" s="8" t="s">
        <v>176</v>
      </c>
      <c r="J39" s="8" t="s">
        <v>281</v>
      </c>
      <c r="K39" s="8" t="s">
        <v>194</v>
      </c>
      <c r="L39" s="19"/>
      <c r="M39" s="19"/>
      <c r="N39" s="8"/>
      <c r="O39" s="19"/>
      <c r="P39" s="8"/>
      <c r="Q39" s="19"/>
      <c r="R39" s="8"/>
      <c r="S39" s="19"/>
      <c r="T39" s="19"/>
      <c r="U39" s="19"/>
      <c r="V39" s="19"/>
      <c r="W39" s="10" t="s">
        <v>30</v>
      </c>
      <c r="X39" s="25" t="str">
        <f t="shared" ref="X39:X42" si="12">CONCATENATE(F39,G39,H39,I39,J39,K39,L39,M39,N39,O39,P39,Q39,R39,S39,T39,U39,V39,W39)</f>
        <v>{"key":"q_in_total_ogsu","label":"Qзак ОГСУ"},</v>
      </c>
    </row>
    <row r="40" spans="1:24" ht="15.75" thickBot="1" x14ac:dyDescent="0.3">
      <c r="A40" s="17"/>
      <c r="B40" s="18"/>
      <c r="C40" s="18"/>
      <c r="D40" s="18"/>
      <c r="E40" s="18"/>
      <c r="F40" s="13" t="str">
        <f t="shared" si="11"/>
        <v/>
      </c>
      <c r="G40" s="8" t="s">
        <v>167</v>
      </c>
      <c r="H40" s="30" t="s">
        <v>278</v>
      </c>
      <c r="I40" s="8" t="s">
        <v>176</v>
      </c>
      <c r="J40" s="8" t="s">
        <v>282</v>
      </c>
      <c r="K40" s="8" t="s">
        <v>194</v>
      </c>
      <c r="L40" s="19"/>
      <c r="M40" s="19"/>
      <c r="N40" s="8"/>
      <c r="O40" s="19"/>
      <c r="P40" s="8"/>
      <c r="Q40" s="19"/>
      <c r="R40" s="8"/>
      <c r="S40" s="19"/>
      <c r="T40" s="19"/>
      <c r="U40" s="19"/>
      <c r="V40" s="19"/>
      <c r="W40" s="10" t="s">
        <v>30</v>
      </c>
      <c r="X40" s="25" t="str">
        <f t="shared" si="12"/>
        <v>{"key":"q_out_total_ogsu","label":"Qвід ОГСУ"},</v>
      </c>
    </row>
    <row r="41" spans="1:24" ht="15.75" thickBot="1" x14ac:dyDescent="0.3">
      <c r="A41" s="17"/>
      <c r="B41" s="18"/>
      <c r="C41" s="18"/>
      <c r="D41" s="18"/>
      <c r="E41" s="18"/>
      <c r="F41" s="13" t="str">
        <f t="shared" si="11"/>
        <v/>
      </c>
      <c r="G41" s="8" t="s">
        <v>167</v>
      </c>
      <c r="H41" s="30" t="s">
        <v>279</v>
      </c>
      <c r="I41" s="8" t="s">
        <v>176</v>
      </c>
      <c r="J41" s="8" t="s">
        <v>283</v>
      </c>
      <c r="K41" s="8" t="s">
        <v>194</v>
      </c>
      <c r="L41" s="19"/>
      <c r="M41" s="19"/>
      <c r="N41" s="8"/>
      <c r="O41" s="19"/>
      <c r="P41" s="8"/>
      <c r="Q41" s="19"/>
      <c r="R41" s="8"/>
      <c r="S41" s="19"/>
      <c r="T41" s="19"/>
      <c r="U41" s="19"/>
      <c r="V41" s="19"/>
      <c r="W41" s="10" t="s">
        <v>30</v>
      </c>
      <c r="X41" s="25" t="str">
        <f t="shared" si="12"/>
        <v>{"key":"q_in_total_vupzg","label":"Qзак ПСГ"},</v>
      </c>
    </row>
    <row r="42" spans="1:24" ht="15.75" thickBot="1" x14ac:dyDescent="0.3">
      <c r="A42" s="17"/>
      <c r="B42" s="18"/>
      <c r="C42" s="18"/>
      <c r="D42" s="18"/>
      <c r="E42" s="18"/>
      <c r="F42" s="13" t="str">
        <f t="shared" si="11"/>
        <v/>
      </c>
      <c r="G42" s="8" t="s">
        <v>167</v>
      </c>
      <c r="H42" s="30" t="s">
        <v>280</v>
      </c>
      <c r="I42" s="8" t="s">
        <v>176</v>
      </c>
      <c r="J42" s="8" t="s">
        <v>284</v>
      </c>
      <c r="K42" s="8" t="s">
        <v>194</v>
      </c>
      <c r="L42" s="19"/>
      <c r="M42" s="19"/>
      <c r="N42" s="8"/>
      <c r="O42" s="19"/>
      <c r="P42" s="8"/>
      <c r="Q42" s="19"/>
      <c r="R42" s="8"/>
      <c r="S42" s="19"/>
      <c r="T42" s="19"/>
      <c r="U42" s="19"/>
      <c r="V42" s="19"/>
      <c r="W42" s="20" t="s">
        <v>31</v>
      </c>
      <c r="X42" s="25" t="str">
        <f t="shared" si="12"/>
        <v>{"key":"q_out_total_vupzg","label":"Qвід ПСГ"}]},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H25" sqref="H25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  <col min="24" max="24" width="36.85546875" bestFit="1" customWidth="1"/>
  </cols>
  <sheetData>
    <row r="1" spans="1:24" thickBot="1" x14ac:dyDescent="0.35">
      <c r="A1" s="11" t="s">
        <v>203</v>
      </c>
      <c r="B1" s="11" t="s">
        <v>204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208</v>
      </c>
      <c r="J1" s="21" t="s">
        <v>209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221</v>
      </c>
      <c r="B2" s="13">
        <v>1</v>
      </c>
      <c r="C2" s="13" t="s">
        <v>32</v>
      </c>
      <c r="D2" s="3" t="s">
        <v>205</v>
      </c>
      <c r="E2" s="13" t="s">
        <v>206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207</v>
      </c>
      <c r="H3" s="8" t="s">
        <v>267</v>
      </c>
      <c r="I3" s="8" t="s">
        <v>210</v>
      </c>
      <c r="J3" s="38" t="s">
        <v>250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207</v>
      </c>
      <c r="H4" s="8" t="s">
        <v>235</v>
      </c>
      <c r="I4" s="8" t="s">
        <v>210</v>
      </c>
      <c r="J4" s="38" t="s">
        <v>251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207</v>
      </c>
      <c r="H5" s="8" t="s">
        <v>234</v>
      </c>
      <c r="I5" s="8" t="s">
        <v>210</v>
      </c>
      <c r="J5" s="38" t="s">
        <v>252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thickBot="1" x14ac:dyDescent="0.35">
      <c r="A6" s="12" t="s">
        <v>221</v>
      </c>
      <c r="B6" s="13">
        <v>2</v>
      </c>
      <c r="C6" s="13" t="s">
        <v>32</v>
      </c>
      <c r="D6" s="3" t="s">
        <v>248</v>
      </c>
      <c r="E6" s="13" t="s">
        <v>206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207</v>
      </c>
      <c r="H7" s="8" t="s">
        <v>267</v>
      </c>
      <c r="I7" s="8" t="s">
        <v>210</v>
      </c>
      <c r="J7" s="38" t="s">
        <v>253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207</v>
      </c>
      <c r="H8" s="8" t="s">
        <v>235</v>
      </c>
      <c r="I8" s="8" t="s">
        <v>210</v>
      </c>
      <c r="J8" s="38" t="s">
        <v>254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207</v>
      </c>
      <c r="H9" s="8" t="s">
        <v>234</v>
      </c>
      <c r="I9" s="8" t="s">
        <v>210</v>
      </c>
      <c r="J9" s="38" t="s">
        <v>255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thickBot="1" x14ac:dyDescent="0.35">
      <c r="A10" s="12" t="s">
        <v>221</v>
      </c>
      <c r="B10" s="13">
        <v>3</v>
      </c>
      <c r="C10" s="13" t="s">
        <v>32</v>
      </c>
      <c r="D10" s="3" t="s">
        <v>249</v>
      </c>
      <c r="E10" s="13" t="s">
        <v>206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207</v>
      </c>
      <c r="H11" s="8" t="s">
        <v>267</v>
      </c>
      <c r="I11" s="8" t="s">
        <v>210</v>
      </c>
      <c r="J11" s="38" t="s">
        <v>256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207</v>
      </c>
      <c r="H12" s="8" t="s">
        <v>235</v>
      </c>
      <c r="I12" s="8" t="s">
        <v>210</v>
      </c>
      <c r="J12" s="38" t="s">
        <v>257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207</v>
      </c>
      <c r="H13" s="8" t="s">
        <v>234</v>
      </c>
      <c r="I13" s="8" t="s">
        <v>210</v>
      </c>
      <c r="J13" s="38" t="s">
        <v>258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207</v>
      </c>
      <c r="H14" s="8" t="s">
        <v>236</v>
      </c>
      <c r="I14" s="8" t="s">
        <v>210</v>
      </c>
      <c r="J14" s="38" t="s">
        <v>259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207</v>
      </c>
      <c r="H15" s="8" t="s">
        <v>246</v>
      </c>
      <c r="I15" s="8" t="s">
        <v>210</v>
      </c>
      <c r="J15" s="38" t="s">
        <v>260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207</v>
      </c>
      <c r="H16" s="8" t="s">
        <v>211</v>
      </c>
      <c r="I16" s="8" t="s">
        <v>210</v>
      </c>
      <c r="J16" s="38" t="s">
        <v>261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207</v>
      </c>
      <c r="H17" s="8" t="s">
        <v>212</v>
      </c>
      <c r="I17" s="8" t="s">
        <v>210</v>
      </c>
      <c r="J17" s="38" t="s">
        <v>262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207</v>
      </c>
      <c r="H18" s="8" t="s">
        <v>213</v>
      </c>
      <c r="I18" s="8" t="s">
        <v>210</v>
      </c>
      <c r="J18" s="38" t="s">
        <v>263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207</v>
      </c>
      <c r="H19" s="8" t="s">
        <v>214</v>
      </c>
      <c r="I19" s="8" t="s">
        <v>210</v>
      </c>
      <c r="J19" s="38" t="s">
        <v>264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207</v>
      </c>
      <c r="H20" s="8" t="s">
        <v>215</v>
      </c>
      <c r="I20" s="8" t="s">
        <v>210</v>
      </c>
      <c r="J20" s="38" t="s">
        <v>265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207</v>
      </c>
      <c r="H21" s="8" t="s">
        <v>216</v>
      </c>
      <c r="I21" s="8" t="s">
        <v>210</v>
      </c>
      <c r="J21" s="38" t="s">
        <v>266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64"/>
  <sheetViews>
    <sheetView workbookViewId="0">
      <selection activeCell="B69" sqref="B69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15.5703125" bestFit="1" customWidth="1"/>
    <col min="4" max="4" width="22.5703125" bestFit="1" customWidth="1"/>
    <col min="5" max="5" width="8" bestFit="1" customWidth="1"/>
    <col min="6" max="6" width="124.140625" bestFit="1" customWidth="1"/>
  </cols>
  <sheetData>
    <row r="2" spans="1:6" x14ac:dyDescent="0.25">
      <c r="A2" s="28" t="s">
        <v>218</v>
      </c>
      <c r="B2" s="28" t="s">
        <v>217</v>
      </c>
      <c r="C2" s="28" t="s">
        <v>269</v>
      </c>
      <c r="D2" s="28" t="s">
        <v>166</v>
      </c>
      <c r="E2" s="39" t="s">
        <v>227</v>
      </c>
      <c r="F2" s="5" t="s">
        <v>11</v>
      </c>
    </row>
    <row r="3" spans="1:6" x14ac:dyDescent="0.25">
      <c r="A3" s="1">
        <v>1</v>
      </c>
      <c r="B3" s="1" t="s">
        <v>328</v>
      </c>
      <c r="C3" s="1" t="s">
        <v>270</v>
      </c>
      <c r="D3" s="30" t="s">
        <v>268</v>
      </c>
      <c r="E3" s="30">
        <v>1</v>
      </c>
      <c r="F3" s="1" t="str">
        <f>CONCATENATE("{ ""_id"" :",A3,", ""fullname"":""",B3,""", ""model"":""",C3,""", ""key"": """,D3,"""",",""form_id"":",E3,"},")</f>
        <v>{ "_id" :1, "fullname":"КС Бобровницька-05 Рвх реж 2 час", "model":"DksRegim", "key": "kc_bobrovnitska_05","form_id":1},</v>
      </c>
    </row>
    <row r="4" spans="1:6" x14ac:dyDescent="0.25">
      <c r="A4" s="1">
        <v>2</v>
      </c>
      <c r="B4" s="1" t="s">
        <v>329</v>
      </c>
      <c r="C4" s="1" t="s">
        <v>270</v>
      </c>
      <c r="D4" s="30" t="s">
        <v>268</v>
      </c>
      <c r="E4" s="30">
        <v>1</v>
      </c>
      <c r="F4" s="1" t="str">
        <f>CONCATENATE("{ ""_id"" :",A4,", ""fullname"":""",B4,""", ""model"":""",C4,""", ""key"": """,D4,"""",",""form_id"":",E4,"},")</f>
        <v>{ "_id" :2, "fullname":"КС Бобровницька-05 Рвих реж 2 час", "model":"DksRegim", "key": "kc_bobrovnitska_05","form_id":1},</v>
      </c>
    </row>
    <row r="5" spans="1:6" x14ac:dyDescent="0.25">
      <c r="A5" s="1">
        <v>3</v>
      </c>
      <c r="B5" s="1" t="s">
        <v>330</v>
      </c>
      <c r="C5" s="1" t="s">
        <v>270</v>
      </c>
      <c r="D5" s="30" t="s">
        <v>268</v>
      </c>
      <c r="E5" s="30">
        <v>2</v>
      </c>
      <c r="F5" s="1" t="str">
        <f>CONCATENATE("{ ""_id"" :",A5,", ""fullname"":""",B5,""", ""model"":""",C5,""", ""key"": """,D5,"""",",""form_id"":",E5,"},")</f>
        <v>{ "_id" :3, "fullname":"КС Бобровницька-05 Рвх реж доба", "model":"DksRegim", "key": "kc_bobrovnitska_05","form_id":2},</v>
      </c>
    </row>
    <row r="6" spans="1:6" x14ac:dyDescent="0.25">
      <c r="A6" s="1">
        <v>4</v>
      </c>
      <c r="B6" s="1" t="s">
        <v>331</v>
      </c>
      <c r="C6" s="1" t="s">
        <v>270</v>
      </c>
      <c r="D6" s="30" t="s">
        <v>268</v>
      </c>
      <c r="E6" s="30">
        <v>2</v>
      </c>
      <c r="F6" s="1" t="str">
        <f>CONCATENATE("{ ""_id"" :",A6,", ""fullname"":""",B6,""", ""model"":""",C6,""", ""key"": """,D6,"""",",""form_id"":",E6,"},")</f>
        <v>{ "_id" :4, "fullname":"КС Бобровницька-05 Рвих реж доба", "model":"DksRegim", "key": "kc_bobrovnitska_05","form_id":2},</v>
      </c>
    </row>
    <row r="7" spans="1:6" x14ac:dyDescent="0.25">
      <c r="A7" s="1">
        <v>5</v>
      </c>
      <c r="B7" s="1" t="s">
        <v>332</v>
      </c>
      <c r="C7" s="1" t="s">
        <v>270</v>
      </c>
      <c r="D7" s="30" t="s">
        <v>268</v>
      </c>
      <c r="E7" s="30">
        <v>1</v>
      </c>
      <c r="F7" s="1" t="str">
        <f>CONCATENATE("{ ""_id"" :",A7,", ""fullname"":""",B7,""", ""model"":""",C7,""", ""key"": """,D7,"""",",""form_id"":",E7,"},")</f>
        <v>{ "_id" :5, "fullname":"КС Мрин Рвх реж 2 час", "model":"DksRegim", "key": "kc_bobrovnitska_05","form_id":1},</v>
      </c>
    </row>
    <row r="8" spans="1:6" x14ac:dyDescent="0.25">
      <c r="A8" s="1">
        <v>6</v>
      </c>
      <c r="B8" s="1" t="s">
        <v>333</v>
      </c>
      <c r="C8" s="1" t="s">
        <v>270</v>
      </c>
      <c r="D8" s="30" t="s">
        <v>268</v>
      </c>
      <c r="E8" s="30">
        <v>1</v>
      </c>
      <c r="F8" s="1" t="str">
        <f>CONCATENATE("{ ""_id"" :",A8,", ""fullname"":""",B8,""", ""model"":""",C8,""", ""key"": """,D8,"""",",""form_id"":",E8,"},")</f>
        <v>{ "_id" :6, "fullname":"КС Мрин Рвих реж 2 час", "model":"DksRegim", "key": "kc_bobrovnitska_05","form_id":1},</v>
      </c>
    </row>
    <row r="9" spans="1:6" x14ac:dyDescent="0.25">
      <c r="A9" s="1">
        <v>7</v>
      </c>
      <c r="B9" s="1" t="s">
        <v>334</v>
      </c>
      <c r="C9" s="1" t="s">
        <v>270</v>
      </c>
      <c r="D9" s="30" t="s">
        <v>268</v>
      </c>
      <c r="E9" s="30">
        <v>2</v>
      </c>
      <c r="F9" s="1" t="str">
        <f>CONCATENATE("{ ""_id"" :",A9,", ""fullname"":""",B9,""", ""model"":""",C9,""", ""key"": """,D9,"""",",""form_id"":",E9,"},")</f>
        <v>{ "_id" :7, "fullname":"КС Мрин Рвх реж доба", "model":"DksRegim", "key": "kc_bobrovnitska_05","form_id":2},</v>
      </c>
    </row>
    <row r="10" spans="1:6" x14ac:dyDescent="0.25">
      <c r="A10" s="1">
        <v>8</v>
      </c>
      <c r="B10" s="1" t="s">
        <v>335</v>
      </c>
      <c r="C10" s="1" t="s">
        <v>270</v>
      </c>
      <c r="D10" s="30" t="s">
        <v>268</v>
      </c>
      <c r="E10" s="30">
        <v>2</v>
      </c>
      <c r="F10" s="1" t="str">
        <f>CONCATENATE("{ ""_id"" :",A10,", ""fullname"":""",B10,""", ""model"":""",C10,""", ""key"": """,D10,"""",",""form_id"":",E10,"},")</f>
        <v>{ "_id" :8, "fullname":"КС Мрин Рвих реж доба", "model":"DksRegim", "key": "kc_bobrovnitska_05","form_id":2},</v>
      </c>
    </row>
    <row r="11" spans="1:6" x14ac:dyDescent="0.25">
      <c r="A11" s="1">
        <v>9</v>
      </c>
      <c r="B11" s="1" t="s">
        <v>336</v>
      </c>
      <c r="C11" s="1" t="s">
        <v>270</v>
      </c>
      <c r="D11" s="30" t="s">
        <v>268</v>
      </c>
      <c r="E11" s="30">
        <v>1</v>
      </c>
      <c r="F11" s="1" t="str">
        <f>CONCATENATE("{ ""_id"" :",A11,", ""fullname"":""",B11,""", ""model"":""",C11,""", ""key"": """,D11,"""",",""form_id"":",E11,"},")</f>
        <v>{ "_id" :9, "fullname":"КС Солоха Рвх реж 2 час", "model":"DksRegim", "key": "kc_bobrovnitska_05","form_id":1},</v>
      </c>
    </row>
    <row r="12" spans="1:6" x14ac:dyDescent="0.25">
      <c r="A12" s="1">
        <v>10</v>
      </c>
      <c r="B12" s="1" t="s">
        <v>337</v>
      </c>
      <c r="C12" s="1" t="s">
        <v>270</v>
      </c>
      <c r="D12" s="30" t="s">
        <v>268</v>
      </c>
      <c r="E12" s="30">
        <v>1</v>
      </c>
      <c r="F12" s="1" t="str">
        <f>CONCATENATE("{ ""_id"" :",A12,", ""fullname"":""",B12,""", ""model"":""",C12,""", ""key"": """,D12,"""",",""form_id"":",E12,"},")</f>
        <v>{ "_id" :10, "fullname":"КС Солоха Рвих реж 2 час", "model":"DksRegim", "key": "kc_bobrovnitska_05","form_id":1},</v>
      </c>
    </row>
    <row r="13" spans="1:6" x14ac:dyDescent="0.25">
      <c r="A13" s="1">
        <v>11</v>
      </c>
      <c r="B13" s="1" t="s">
        <v>338</v>
      </c>
      <c r="C13" s="1" t="s">
        <v>270</v>
      </c>
      <c r="D13" s="30" t="s">
        <v>268</v>
      </c>
      <c r="E13" s="30">
        <v>2</v>
      </c>
      <c r="F13" s="1" t="str">
        <f>CONCATENATE("{ ""_id"" :",A13,", ""fullname"":""",B13,""", ""model"":""",C13,""", ""key"": """,D13,"""",",""form_id"":",E13,"},")</f>
        <v>{ "_id" :11, "fullname":"КС Солоха Рвх реж доба", "model":"DksRegim", "key": "kc_bobrovnitska_05","form_id":2},</v>
      </c>
    </row>
    <row r="14" spans="1:6" x14ac:dyDescent="0.25">
      <c r="A14" s="1">
        <v>12</v>
      </c>
      <c r="B14" s="1" t="s">
        <v>339</v>
      </c>
      <c r="C14" s="1" t="s">
        <v>270</v>
      </c>
      <c r="D14" s="30" t="s">
        <v>268</v>
      </c>
      <c r="E14" s="30">
        <v>2</v>
      </c>
      <c r="F14" s="1" t="str">
        <f>CONCATENATE("{ ""_id"" :",A14,", ""fullname"":""",B14,""", ""model"":""",C14,""", ""key"": """,D14,"""",",""form_id"":",E14,"},")</f>
        <v>{ "_id" :12, "fullname":"КС Солоха Рвих реж доба", "model":"DksRegim", "key": "kc_bobrovnitska_05","form_id":2},</v>
      </c>
    </row>
    <row r="15" spans="1:6" x14ac:dyDescent="0.25">
      <c r="A15" s="1">
        <v>13</v>
      </c>
      <c r="B15" s="1" t="s">
        <v>340</v>
      </c>
      <c r="C15" s="1" t="s">
        <v>270</v>
      </c>
      <c r="D15" s="30" t="s">
        <v>268</v>
      </c>
      <c r="E15" s="30">
        <v>1</v>
      </c>
      <c r="F15" s="1" t="str">
        <f>CONCATENATE("{ ""_id"" :",A15,", ""fullname"":""",B15,""", ""model"":""",C15,""", ""key"": """,D15,"""",",""form_id"":",E15,"},")</f>
        <v>{ "_id" :13, "fullname":"КС Олишівка Рвх реж 2 час", "model":"DksRegim", "key": "kc_bobrovnitska_05","form_id":1},</v>
      </c>
    </row>
    <row r="16" spans="1:6" x14ac:dyDescent="0.25">
      <c r="A16" s="1">
        <v>14</v>
      </c>
      <c r="B16" s="1" t="s">
        <v>341</v>
      </c>
      <c r="C16" s="1" t="s">
        <v>270</v>
      </c>
      <c r="D16" s="30" t="s">
        <v>268</v>
      </c>
      <c r="E16" s="30">
        <v>1</v>
      </c>
      <c r="F16" s="1" t="str">
        <f>CONCATENATE("{ ""_id"" :",A16,", ""fullname"":""",B16,""", ""model"":""",C16,""", ""key"": """,D16,"""",",""form_id"":",E16,"},")</f>
        <v>{ "_id" :14, "fullname":"КС Олишівка Рвих реж 2 час", "model":"DksRegim", "key": "kc_bobrovnitska_05","form_id":1},</v>
      </c>
    </row>
    <row r="17" spans="1:6" x14ac:dyDescent="0.25">
      <c r="A17" s="1">
        <v>15</v>
      </c>
      <c r="B17" s="1" t="s">
        <v>342</v>
      </c>
      <c r="C17" s="1" t="s">
        <v>270</v>
      </c>
      <c r="D17" s="30" t="s">
        <v>268</v>
      </c>
      <c r="E17" s="30">
        <v>2</v>
      </c>
      <c r="F17" s="1" t="str">
        <f>CONCATENATE("{ ""_id"" :",A17,", ""fullname"":""",B17,""", ""model"":""",C17,""", ""key"": """,D17,"""",",""form_id"":",E17,"},")</f>
        <v>{ "_id" :15, "fullname":"КС Олишівка Рвх реж доба", "model":"DksRegim", "key": "kc_bobrovnitska_05","form_id":2},</v>
      </c>
    </row>
    <row r="18" spans="1:6" x14ac:dyDescent="0.25">
      <c r="A18" s="1">
        <v>16</v>
      </c>
      <c r="B18" s="1" t="s">
        <v>343</v>
      </c>
      <c r="C18" s="1" t="s">
        <v>270</v>
      </c>
      <c r="D18" s="30" t="s">
        <v>268</v>
      </c>
      <c r="E18" s="30">
        <v>2</v>
      </c>
      <c r="F18" s="1" t="str">
        <f>CONCATENATE("{ ""_id"" :",A18,", ""fullname"":""",B18,""", ""model"":""",C18,""", ""key"": """,D18,"""",",""form_id"":",E18,"},")</f>
        <v>{ "_id" :16, "fullname":"КС Олишівка Рвих реж доба", "model":"DksRegim", "key": "kc_bobrovnitska_05","form_id":2},</v>
      </c>
    </row>
    <row r="19" spans="1:6" x14ac:dyDescent="0.25">
      <c r="A19" s="1">
        <v>17</v>
      </c>
      <c r="B19" s="1" t="s">
        <v>384</v>
      </c>
      <c r="C19" s="1" t="s">
        <v>270</v>
      </c>
      <c r="D19" s="30" t="s">
        <v>268</v>
      </c>
      <c r="E19" s="30">
        <v>1</v>
      </c>
      <c r="F19" s="1" t="str">
        <f>CONCATENATE("{ ""_id"" :",A19,", ""fullname"":""",B19,""", ""model"":""",C19,""", ""key"": """,D19,"""",",""form_id"":",E19,"},")</f>
        <v>{ "_id" :17, "fullname":"ПСГ Мрин Qвідб реж 2 час", "model":"DksRegim", "key": "kc_bobrovnitska_05","form_id":1},</v>
      </c>
    </row>
    <row r="20" spans="1:6" x14ac:dyDescent="0.25">
      <c r="A20" s="1">
        <v>18</v>
      </c>
      <c r="B20" s="1" t="s">
        <v>385</v>
      </c>
      <c r="C20" s="1" t="s">
        <v>270</v>
      </c>
      <c r="D20" s="30" t="s">
        <v>268</v>
      </c>
      <c r="E20" s="30">
        <v>1</v>
      </c>
      <c r="F20" s="1" t="str">
        <f>CONCATENATE("{ ""_id"" :",A20,", ""fullname"":""",B20,""", ""model"":""",C20,""", ""key"": """,D20,"""",",""form_id"":",E20,"},")</f>
        <v>{ "_id" :18, "fullname":"ПСГ Мрин Qзак реж 2 час", "model":"DksRegim", "key": "kc_bobrovnitska_05","form_id":1},</v>
      </c>
    </row>
    <row r="21" spans="1:6" x14ac:dyDescent="0.25">
      <c r="A21" s="1">
        <v>19</v>
      </c>
      <c r="B21" s="1" t="s">
        <v>386</v>
      </c>
      <c r="C21" s="1" t="s">
        <v>270</v>
      </c>
      <c r="D21" s="30" t="s">
        <v>268</v>
      </c>
      <c r="E21" s="30">
        <v>2</v>
      </c>
      <c r="F21" s="1" t="str">
        <f>CONCATENATE("{ ""_id"" :",A21,", ""fullname"":""",B21,""", ""model"":""",C21,""", ""key"": """,D21,"""",",""form_id"":",E21,"},")</f>
        <v>{ "_id" :19, "fullname":"ПСГ Мрин Qвідб реж доба", "model":"DksRegim", "key": "kc_bobrovnitska_05","form_id":2},</v>
      </c>
    </row>
    <row r="22" spans="1:6" x14ac:dyDescent="0.25">
      <c r="A22" s="1">
        <v>20</v>
      </c>
      <c r="B22" s="1" t="s">
        <v>387</v>
      </c>
      <c r="C22" s="1" t="s">
        <v>270</v>
      </c>
      <c r="D22" s="30" t="s">
        <v>268</v>
      </c>
      <c r="E22" s="30">
        <v>2</v>
      </c>
      <c r="F22" s="1" t="str">
        <f>CONCATENATE("{ ""_id"" :",A22,", ""fullname"":""",B22,""", ""model"":""",C22,""", ""key"": """,D22,"""",",""form_id"":",E22,"},")</f>
        <v>{ "_id" :20, "fullname":"ПСГ Мрин Qзак реж доба", "model":"DksRegim", "key": "kc_bobrovnitska_05","form_id":2},</v>
      </c>
    </row>
    <row r="23" spans="1:6" x14ac:dyDescent="0.25">
      <c r="A23" s="1">
        <v>21</v>
      </c>
      <c r="B23" s="1" t="s">
        <v>344</v>
      </c>
      <c r="C23" s="1" t="s">
        <v>270</v>
      </c>
      <c r="D23" s="30" t="s">
        <v>268</v>
      </c>
      <c r="E23" s="30">
        <v>1</v>
      </c>
      <c r="F23" s="1" t="str">
        <f>CONCATENATE("{ ""_id"" :",A23,", ""fullname"":""",B23,""", ""model"":""",C23,""", ""key"": """,D23,"""",",""form_id"":",E23,"},")</f>
        <v>{ "_id" :21, "fullname":"ПСГ Солоха Qвідб реж 2 час", "model":"DksRegim", "key": "kc_bobrovnitska_05","form_id":1},</v>
      </c>
    </row>
    <row r="24" spans="1:6" x14ac:dyDescent="0.25">
      <c r="A24" s="1">
        <v>22</v>
      </c>
      <c r="B24" s="1" t="s">
        <v>345</v>
      </c>
      <c r="C24" s="1" t="s">
        <v>270</v>
      </c>
      <c r="D24" s="30" t="s">
        <v>268</v>
      </c>
      <c r="E24" s="30">
        <v>1</v>
      </c>
      <c r="F24" s="1" t="str">
        <f>CONCATENATE("{ ""_id"" :",A24,", ""fullname"":""",B24,""", ""model"":""",C24,""", ""key"": """,D24,"""",",""form_id"":",E24,"},")</f>
        <v>{ "_id" :22, "fullname":"ПСГ Солоха Qзак реж 2 час", "model":"DksRegim", "key": "kc_bobrovnitska_05","form_id":1},</v>
      </c>
    </row>
    <row r="25" spans="1:6" x14ac:dyDescent="0.25">
      <c r="A25" s="1">
        <v>23</v>
      </c>
      <c r="B25" s="1" t="s">
        <v>346</v>
      </c>
      <c r="C25" s="1" t="s">
        <v>270</v>
      </c>
      <c r="D25" s="30" t="s">
        <v>268</v>
      </c>
      <c r="E25" s="30">
        <v>2</v>
      </c>
      <c r="F25" s="1" t="str">
        <f>CONCATENATE("{ ""_id"" :",A25,", ""fullname"":""",B25,""", ""model"":""",C25,""", ""key"": """,D25,"""",",""form_id"":",E25,"},")</f>
        <v>{ "_id" :23, "fullname":"ПСГ Солоха Qвідб реж доба", "model":"DksRegim", "key": "kc_bobrovnitska_05","form_id":2},</v>
      </c>
    </row>
    <row r="26" spans="1:6" x14ac:dyDescent="0.25">
      <c r="A26" s="1">
        <v>24</v>
      </c>
      <c r="B26" s="1" t="s">
        <v>347</v>
      </c>
      <c r="C26" s="1" t="s">
        <v>270</v>
      </c>
      <c r="D26" s="30" t="s">
        <v>268</v>
      </c>
      <c r="E26" s="30">
        <v>2</v>
      </c>
      <c r="F26" s="1" t="str">
        <f>CONCATENATE("{ ""_id"" :",A26,", ""fullname"":""",B26,""", ""model"":""",C26,""", ""key"": """,D26,"""",",""form_id"":",E26,"},")</f>
        <v>{ "_id" :24, "fullname":"ПСГ Солоха Qзак реж доба", "model":"DksRegim", "key": "kc_bobrovnitska_05","form_id":2},</v>
      </c>
    </row>
    <row r="27" spans="1:6" x14ac:dyDescent="0.25">
      <c r="A27" s="1">
        <v>25</v>
      </c>
      <c r="B27" s="1" t="s">
        <v>348</v>
      </c>
      <c r="C27" s="1" t="s">
        <v>270</v>
      </c>
      <c r="D27" s="30" t="s">
        <v>268</v>
      </c>
      <c r="E27" s="30">
        <v>1</v>
      </c>
      <c r="F27" s="1" t="str">
        <f>CONCATENATE("{ ""_id"" :",A27,", ""fullname"":""",B27,""", ""model"":""",C27,""", ""key"": """,D27,"""",",""form_id"":",E27,"},")</f>
        <v>{ "_id" :25, "fullname":"ПСГ Олишівка Qвідб реж 2 час", "model":"DksRegim", "key": "kc_bobrovnitska_05","form_id":1},</v>
      </c>
    </row>
    <row r="28" spans="1:6" x14ac:dyDescent="0.25">
      <c r="A28" s="1">
        <v>26</v>
      </c>
      <c r="B28" s="1" t="s">
        <v>349</v>
      </c>
      <c r="C28" s="1" t="s">
        <v>270</v>
      </c>
      <c r="D28" s="30" t="s">
        <v>268</v>
      </c>
      <c r="E28" s="30">
        <v>1</v>
      </c>
      <c r="F28" s="1" t="str">
        <f>CONCATENATE("{ ""_id"" :",A28,", ""fullname"":""",B28,""", ""model"":""",C28,""", ""key"": """,D28,"""",",""form_id"":",E28,"},")</f>
        <v>{ "_id" :26, "fullname":"ПСГ Олишівка Qзак реж 2 час", "model":"DksRegim", "key": "kc_bobrovnitska_05","form_id":1},</v>
      </c>
    </row>
    <row r="29" spans="1:6" x14ac:dyDescent="0.25">
      <c r="A29" s="1">
        <v>27</v>
      </c>
      <c r="B29" s="1" t="s">
        <v>350</v>
      </c>
      <c r="C29" s="1" t="s">
        <v>270</v>
      </c>
      <c r="D29" s="30" t="s">
        <v>268</v>
      </c>
      <c r="E29" s="30">
        <v>2</v>
      </c>
      <c r="F29" s="1" t="str">
        <f>CONCATENATE("{ ""_id"" :",A29,", ""fullname"":""",B29,""", ""model"":""",C29,""", ""key"": """,D29,"""",",""form_id"":",E29,"},")</f>
        <v>{ "_id" :27, "fullname":"ПСГ Олишівка Qвідб реж доба", "model":"DksRegim", "key": "kc_bobrovnitska_05","form_id":2},</v>
      </c>
    </row>
    <row r="30" spans="1:6" x14ac:dyDescent="0.25">
      <c r="A30" s="1">
        <v>28</v>
      </c>
      <c r="B30" s="1" t="s">
        <v>351</v>
      </c>
      <c r="C30" s="1" t="s">
        <v>270</v>
      </c>
      <c r="D30" s="30" t="s">
        <v>268</v>
      </c>
      <c r="E30" s="30">
        <v>2</v>
      </c>
      <c r="F30" s="1" t="str">
        <f>CONCATENATE("{ ""_id"" :",A30,", ""fullname"":""",B30,""", ""model"":""",C30,""", ""key"": """,D30,"""",",""form_id"":",E30,"},")</f>
        <v>{ "_id" :28, "fullname":"ПСГ Олишівка Qзак реж доба", "model":"DksRegim", "key": "kc_bobrovnitska_05","form_id":2},</v>
      </c>
    </row>
    <row r="31" spans="1:6" x14ac:dyDescent="0.25">
      <c r="A31" s="1">
        <v>29</v>
      </c>
      <c r="B31" s="1" t="s">
        <v>375</v>
      </c>
      <c r="C31" s="1" t="s">
        <v>313</v>
      </c>
      <c r="D31" s="30" t="s">
        <v>310</v>
      </c>
      <c r="E31" s="30">
        <v>2</v>
      </c>
      <c r="F31" s="1" t="str">
        <f t="shared" ref="F31:F33" si="0">CONCATENATE("{ ""_id"" :",A31,", ""fullname"":""",B31,""", ""model"":""",C31,""", ""key"": """,D31,"""",",""form_id"":",E31,"},")</f>
        <v>{ "_id" :29, "fullname":"ВТВ ПСГ Мрин,  ДКС, відб", "model":"VtvPsgDayValue", "key": "vtv_dks_red_partizanen","form_id":2},</v>
      </c>
    </row>
    <row r="32" spans="1:6" x14ac:dyDescent="0.25">
      <c r="A32" s="1">
        <v>30</v>
      </c>
      <c r="B32" s="1" t="s">
        <v>376</v>
      </c>
      <c r="C32" s="1" t="s">
        <v>313</v>
      </c>
      <c r="D32" s="30" t="s">
        <v>310</v>
      </c>
      <c r="E32" s="30">
        <v>2</v>
      </c>
      <c r="F32" s="1" t="str">
        <f t="shared" si="0"/>
        <v>{ "_id" :30, "fullname":"ВТВ ПСГ Мрин, пал. газ, відб", "model":"VtvPsgDayValue", "key": "vtv_dks_red_partizanen","form_id":2},</v>
      </c>
    </row>
    <row r="33" spans="1:6" x14ac:dyDescent="0.25">
      <c r="A33" s="1">
        <v>31</v>
      </c>
      <c r="B33" s="1" t="s">
        <v>377</v>
      </c>
      <c r="C33" s="1" t="s">
        <v>313</v>
      </c>
      <c r="D33" s="30" t="s">
        <v>310</v>
      </c>
      <c r="E33" s="30">
        <v>2</v>
      </c>
      <c r="F33" s="1" t="str">
        <f t="shared" si="0"/>
        <v>{ "_id" :31, "fullname":"ВТВ ПСГ Мрин, витрати ПСГ, відб", "model":"VtvPsgDayValue", "key": "vtv_dks_red_partizanen","form_id":2},</v>
      </c>
    </row>
    <row r="34" spans="1:6" x14ac:dyDescent="0.25">
      <c r="A34" s="1">
        <v>32</v>
      </c>
      <c r="B34" s="1" t="s">
        <v>378</v>
      </c>
      <c r="C34" s="1" t="s">
        <v>313</v>
      </c>
      <c r="D34" s="30" t="s">
        <v>310</v>
      </c>
      <c r="E34" s="30">
        <v>2</v>
      </c>
      <c r="F34" s="1" t="str">
        <f t="shared" ref="F34" si="1">CONCATENATE("{ ""_id"" :",A34,", ""fullname"":""",B34,""", ""model"":""",C34,""", ""key"": """,D34,"""",",""form_id"":",E34,"},")</f>
        <v>{ "_id" :32, "fullname":"ВТВ ПСГ Мрин,  ДКС, закачка", "model":"VtvPsgDayValue", "key": "vtv_dks_red_partizanen","form_id":2},</v>
      </c>
    </row>
    <row r="35" spans="1:6" x14ac:dyDescent="0.25">
      <c r="A35" s="1">
        <v>33</v>
      </c>
      <c r="B35" s="1" t="s">
        <v>379</v>
      </c>
      <c r="C35" s="1" t="s">
        <v>313</v>
      </c>
      <c r="D35" s="30" t="s">
        <v>310</v>
      </c>
      <c r="E35" s="30">
        <v>2</v>
      </c>
      <c r="F35" s="1" t="str">
        <f t="shared" ref="F35:F36" si="2">CONCATENATE("{ ""_id"" :",A35,", ""fullname"":""",B35,""", ""model"":""",C35,""", ""key"": """,D35,"""",",""form_id"":",E35,"},")</f>
        <v>{ "_id" :33, "fullname":"ВТВ ПСГ Мрин, пал. газ, закачка", "model":"VtvPsgDayValue", "key": "vtv_dks_red_partizanen","form_id":2},</v>
      </c>
    </row>
    <row r="36" spans="1:6" x14ac:dyDescent="0.25">
      <c r="A36" s="1">
        <v>34</v>
      </c>
      <c r="B36" s="1" t="s">
        <v>380</v>
      </c>
      <c r="C36" s="1" t="s">
        <v>313</v>
      </c>
      <c r="D36" s="30" t="s">
        <v>310</v>
      </c>
      <c r="E36" s="30">
        <v>2</v>
      </c>
      <c r="F36" s="1" t="str">
        <f t="shared" si="2"/>
        <v>{ "_id" :34, "fullname":"ВТВ ПСГ Мрин, витрати ПСГ, закачка", "model":"VtvPsgDayValue", "key": "vtv_dks_red_partizanen","form_id":2},</v>
      </c>
    </row>
    <row r="37" spans="1:6" x14ac:dyDescent="0.25">
      <c r="A37" s="1">
        <v>35</v>
      </c>
      <c r="B37" s="1" t="s">
        <v>363</v>
      </c>
      <c r="C37" s="1" t="s">
        <v>313</v>
      </c>
      <c r="D37" s="30" t="s">
        <v>310</v>
      </c>
      <c r="E37" s="30">
        <v>2</v>
      </c>
      <c r="F37" s="1" t="str">
        <f t="shared" ref="F37:F39" si="3">CONCATENATE("{ ""_id"" :",A37,", ""fullname"":""",B37,""", ""model"":""",C37,""", ""key"": """,D37,"""",",""form_id"":",E37,"},")</f>
        <v>{ "_id" :35, "fullname":"ВТВ ПСГ Солоха,  ДКС, відб", "model":"VtvPsgDayValue", "key": "vtv_dks_red_partizanen","form_id":2},</v>
      </c>
    </row>
    <row r="38" spans="1:6" x14ac:dyDescent="0.25">
      <c r="A38" s="1">
        <v>36</v>
      </c>
      <c r="B38" s="1" t="s">
        <v>364</v>
      </c>
      <c r="C38" s="1" t="s">
        <v>313</v>
      </c>
      <c r="D38" s="30" t="s">
        <v>310</v>
      </c>
      <c r="E38" s="30">
        <v>2</v>
      </c>
      <c r="F38" s="1" t="str">
        <f t="shared" si="3"/>
        <v>{ "_id" :36, "fullname":"ВТВ ПСГ Солоха, пал. газ, відб", "model":"VtvPsgDayValue", "key": "vtv_dks_red_partizanen","form_id":2},</v>
      </c>
    </row>
    <row r="39" spans="1:6" x14ac:dyDescent="0.25">
      <c r="A39" s="1">
        <v>37</v>
      </c>
      <c r="B39" s="1" t="s">
        <v>365</v>
      </c>
      <c r="C39" s="1" t="s">
        <v>313</v>
      </c>
      <c r="D39" s="30" t="s">
        <v>310</v>
      </c>
      <c r="E39" s="30">
        <v>2</v>
      </c>
      <c r="F39" s="1" t="str">
        <f t="shared" si="3"/>
        <v>{ "_id" :37, "fullname":"ВТВ ПСГ Солоха, витрати ПСГ, відб", "model":"VtvPsgDayValue", "key": "vtv_dks_red_partizanen","form_id":2},</v>
      </c>
    </row>
    <row r="40" spans="1:6" x14ac:dyDescent="0.25">
      <c r="A40" s="1">
        <v>38</v>
      </c>
      <c r="B40" s="1" t="s">
        <v>366</v>
      </c>
      <c r="C40" s="1" t="s">
        <v>313</v>
      </c>
      <c r="D40" s="30" t="s">
        <v>310</v>
      </c>
      <c r="E40" s="30">
        <v>2</v>
      </c>
      <c r="F40" s="1" t="str">
        <f t="shared" ref="F40:F42" si="4">CONCATENATE("{ ""_id"" :",A40,", ""fullname"":""",B40,""", ""model"":""",C40,""", ""key"": """,D40,"""",",""form_id"":",E40,"},")</f>
        <v>{ "_id" :38, "fullname":"ВТВ ПСГ Солоха,  ДКС, закачка", "model":"VtvPsgDayValue", "key": "vtv_dks_red_partizanen","form_id":2},</v>
      </c>
    </row>
    <row r="41" spans="1:6" x14ac:dyDescent="0.25">
      <c r="A41" s="1">
        <v>39</v>
      </c>
      <c r="B41" s="1" t="s">
        <v>367</v>
      </c>
      <c r="C41" s="1" t="s">
        <v>313</v>
      </c>
      <c r="D41" s="30" t="s">
        <v>310</v>
      </c>
      <c r="E41" s="30">
        <v>2</v>
      </c>
      <c r="F41" s="1" t="str">
        <f t="shared" si="4"/>
        <v>{ "_id" :39, "fullname":"ВТВ ПСГ Солоха, пал. газ, закачка", "model":"VtvPsgDayValue", "key": "vtv_dks_red_partizanen","form_id":2},</v>
      </c>
    </row>
    <row r="42" spans="1:6" x14ac:dyDescent="0.25">
      <c r="A42" s="1">
        <v>40</v>
      </c>
      <c r="B42" s="1" t="s">
        <v>368</v>
      </c>
      <c r="C42" s="1" t="s">
        <v>313</v>
      </c>
      <c r="D42" s="30" t="s">
        <v>310</v>
      </c>
      <c r="E42" s="30">
        <v>2</v>
      </c>
      <c r="F42" s="1" t="str">
        <f t="shared" si="4"/>
        <v>{ "_id" :40, "fullname":"ВТВ ПСГ Солоха, витрати ПСГ, закачка", "model":"VtvPsgDayValue", "key": "vtv_dks_red_partizanen","form_id":2},</v>
      </c>
    </row>
    <row r="43" spans="1:6" x14ac:dyDescent="0.25">
      <c r="A43" s="1">
        <v>41</v>
      </c>
      <c r="B43" s="1" t="s">
        <v>369</v>
      </c>
      <c r="C43" s="1" t="s">
        <v>313</v>
      </c>
      <c r="D43" s="30" t="s">
        <v>310</v>
      </c>
      <c r="E43" s="30">
        <v>2</v>
      </c>
      <c r="F43" s="1" t="str">
        <f t="shared" ref="F43:F53" si="5">CONCATENATE("{ ""_id"" :",A43,", ""fullname"":""",B43,""", ""model"":""",C43,""", ""key"": """,D43,"""",",""form_id"":",E43,"},")</f>
        <v>{ "_id" :41, "fullname":"ВТВ ПСГ Олишівка,  ДКС, відб", "model":"VtvPsgDayValue", "key": "vtv_dks_red_partizanen","form_id":2},</v>
      </c>
    </row>
    <row r="44" spans="1:6" x14ac:dyDescent="0.25">
      <c r="A44" s="1">
        <v>42</v>
      </c>
      <c r="B44" s="1" t="s">
        <v>370</v>
      </c>
      <c r="C44" s="1" t="s">
        <v>313</v>
      </c>
      <c r="D44" s="30" t="s">
        <v>310</v>
      </c>
      <c r="E44" s="30">
        <v>2</v>
      </c>
      <c r="F44" s="1" t="str">
        <f t="shared" si="5"/>
        <v>{ "_id" :42, "fullname":"ВТВ ПСГ Олишівка, пал. газ, відб", "model":"VtvPsgDayValue", "key": "vtv_dks_red_partizanen","form_id":2},</v>
      </c>
    </row>
    <row r="45" spans="1:6" x14ac:dyDescent="0.25">
      <c r="A45" s="1">
        <v>43</v>
      </c>
      <c r="B45" s="1" t="s">
        <v>371</v>
      </c>
      <c r="C45" s="1" t="s">
        <v>313</v>
      </c>
      <c r="D45" s="30" t="s">
        <v>310</v>
      </c>
      <c r="E45" s="30">
        <v>2</v>
      </c>
      <c r="F45" s="1" t="str">
        <f t="shared" si="5"/>
        <v>{ "_id" :43, "fullname":"ВТВ ПСГ Олишівка, витрати ПСГ, відб", "model":"VtvPsgDayValue", "key": "vtv_dks_red_partizanen","form_id":2},</v>
      </c>
    </row>
    <row r="46" spans="1:6" x14ac:dyDescent="0.25">
      <c r="A46" s="1">
        <v>44</v>
      </c>
      <c r="B46" s="1" t="s">
        <v>372</v>
      </c>
      <c r="C46" s="1" t="s">
        <v>313</v>
      </c>
      <c r="D46" s="30" t="s">
        <v>310</v>
      </c>
      <c r="E46" s="30">
        <v>2</v>
      </c>
      <c r="F46" s="1" t="str">
        <f t="shared" ref="F46:F48" si="6">CONCATENATE("{ ""_id"" :",A46,", ""fullname"":""",B46,""", ""model"":""",C46,""", ""key"": """,D46,"""",",""form_id"":",E46,"},")</f>
        <v>{ "_id" :44, "fullname":"ВТВ ПСГ Олишівка,  ДКС, закачка", "model":"VtvPsgDayValue", "key": "vtv_dks_red_partizanen","form_id":2},</v>
      </c>
    </row>
    <row r="47" spans="1:6" x14ac:dyDescent="0.25">
      <c r="A47" s="1">
        <v>45</v>
      </c>
      <c r="B47" s="1" t="s">
        <v>373</v>
      </c>
      <c r="C47" s="1" t="s">
        <v>313</v>
      </c>
      <c r="D47" s="30" t="s">
        <v>310</v>
      </c>
      <c r="E47" s="30">
        <v>2</v>
      </c>
      <c r="F47" s="1" t="str">
        <f t="shared" si="6"/>
        <v>{ "_id" :45, "fullname":"ВТВ ПСГ Олишівка, пал. газ, закачка", "model":"VtvPsgDayValue", "key": "vtv_dks_red_partizanen","form_id":2},</v>
      </c>
    </row>
    <row r="48" spans="1:6" x14ac:dyDescent="0.25">
      <c r="A48" s="1">
        <v>46</v>
      </c>
      <c r="B48" s="1" t="s">
        <v>374</v>
      </c>
      <c r="C48" s="1" t="s">
        <v>313</v>
      </c>
      <c r="D48" s="30" t="s">
        <v>310</v>
      </c>
      <c r="E48" s="30">
        <v>2</v>
      </c>
      <c r="F48" s="1" t="str">
        <f t="shared" si="6"/>
        <v>{ "_id" :46, "fullname":"ВТВ ПСГ Олишівка, витрати ПСГ, закачка", "model":"VtvPsgDayValue", "key": "vtv_dks_red_partizanen","form_id":2},</v>
      </c>
    </row>
    <row r="49" spans="1:6" x14ac:dyDescent="0.25">
      <c r="A49" s="1">
        <v>47</v>
      </c>
      <c r="B49" s="1" t="s">
        <v>388</v>
      </c>
      <c r="C49" s="1" t="s">
        <v>313</v>
      </c>
      <c r="D49" s="30" t="s">
        <v>320</v>
      </c>
      <c r="E49" s="30">
        <v>2</v>
      </c>
      <c r="F49" s="1" t="str">
        <f t="shared" ref="F49" si="7">CONCATENATE("{ ""_id"" :",A49,", ""fullname"":""",B49,""", ""model"":""",C49,""", ""key"": """,D49,"""",",""form_id"":",E49,"},")</f>
        <v>{ "_id" :47, "fullname":"ВТВ Мринське ВУ ПЗГ, загальні", "model":"VtvPsgDayValue", "key": "vtv_mrin_psg","form_id":2},</v>
      </c>
    </row>
    <row r="50" spans="1:6" x14ac:dyDescent="0.25">
      <c r="A50" s="1">
        <v>48</v>
      </c>
      <c r="B50" s="1" t="s">
        <v>381</v>
      </c>
      <c r="C50" s="1" t="s">
        <v>313</v>
      </c>
      <c r="D50" s="30" t="s">
        <v>320</v>
      </c>
      <c r="E50" s="30">
        <v>2</v>
      </c>
      <c r="F50" s="1" t="str">
        <f t="shared" si="5"/>
        <v>{ "_id" :48, "fullname":"ВТВ Мринське ВУ ПЗГ, ДКС", "model":"VtvPsgDayValue", "key": "vtv_mrin_psg","form_id":2},</v>
      </c>
    </row>
    <row r="51" spans="1:6" x14ac:dyDescent="0.25">
      <c r="A51" s="1">
        <v>49</v>
      </c>
      <c r="B51" s="1" t="s">
        <v>382</v>
      </c>
      <c r="C51" s="1" t="s">
        <v>313</v>
      </c>
      <c r="D51" s="30" t="s">
        <v>320</v>
      </c>
      <c r="E51" s="30">
        <v>2</v>
      </c>
      <c r="F51" s="1" t="str">
        <f t="shared" ref="F51:F52" si="8">CONCATENATE("{ ""_id"" :",A51,", ""fullname"":""",B51,""", ""model"":""",C51,""", ""key"": """,D51,"""",",""form_id"":",E51,"},")</f>
        <v>{ "_id" :49, "fullname":"ВТВ Мринське ВУ ПЗГ, пал.газ", "model":"VtvPsgDayValue", "key": "vtv_mrin_psg","form_id":2},</v>
      </c>
    </row>
    <row r="52" spans="1:6" x14ac:dyDescent="0.25">
      <c r="A52" s="1">
        <v>50</v>
      </c>
      <c r="B52" s="1" t="s">
        <v>383</v>
      </c>
      <c r="C52" s="1" t="s">
        <v>313</v>
      </c>
      <c r="D52" s="30" t="s">
        <v>320</v>
      </c>
      <c r="E52" s="30">
        <v>2</v>
      </c>
      <c r="F52" s="1" t="str">
        <f t="shared" si="8"/>
        <v>{ "_id" :50, "fullname":"ВТВ Мринське ВУ ПЗГ, витрати ПСГ", "model":"VtvPsgDayValue", "key": "vtv_mrin_psg","form_id":2},</v>
      </c>
    </row>
    <row r="53" spans="1:6" x14ac:dyDescent="0.25">
      <c r="A53" s="1">
        <v>51</v>
      </c>
      <c r="B53" s="1" t="s">
        <v>317</v>
      </c>
      <c r="C53" s="1" t="s">
        <v>318</v>
      </c>
      <c r="D53" s="30" t="s">
        <v>319</v>
      </c>
      <c r="E53" s="30">
        <v>2</v>
      </c>
      <c r="F53" s="1" t="str">
        <f t="shared" si="5"/>
        <v>{ "_id" :51, "fullname":"ВТВ ГРС Партизани", "model":"VtvGrsDayValue", "key": "vtv_grs_red_partizanen","form_id":2},</v>
      </c>
    </row>
    <row r="54" spans="1:6" x14ac:dyDescent="0.25">
      <c r="A54" s="1">
        <v>52</v>
      </c>
      <c r="B54" s="1" t="s">
        <v>245</v>
      </c>
      <c r="C54" s="1" t="s">
        <v>311</v>
      </c>
      <c r="D54" s="30" t="s">
        <v>312</v>
      </c>
      <c r="E54" s="30">
        <v>4</v>
      </c>
      <c r="F54" s="1" t="str">
        <f t="shared" ref="F54" si="9">CONCATENATE("{ ""_id"" :",A54,", ""fullname"":""",B54,""", ""model"":""",C54,""", ""key"": """,D54,"""",",""form_id"":",E54,"},")</f>
        <v>{ "_id" :52, "fullname":"ДКС Солоха Кран 11", "model":"ObjectEvent", "key": "kc_solokha_v_11","form_id":4},</v>
      </c>
    </row>
    <row r="55" spans="1:6" x14ac:dyDescent="0.25">
      <c r="A55" s="1">
        <v>53</v>
      </c>
      <c r="B55" s="1" t="s">
        <v>352</v>
      </c>
      <c r="C55" s="1" t="s">
        <v>311</v>
      </c>
      <c r="D55" s="30" t="s">
        <v>353</v>
      </c>
      <c r="E55" s="30">
        <v>4</v>
      </c>
      <c r="F55" s="1" t="str">
        <f t="shared" ref="F55:F58" si="10">CONCATENATE("{ ""_id"" :",A55,", ""fullname"":""",B55,""", ""model"":""",C55,""", ""key"": """,D55,"""",",""form_id"":",E55,"},")</f>
        <v>{ "_id" :53, "fullname":"ДКС Солоха Кран 12", "model":"ObjectEvent", "key": "kc_solokha_v_12","form_id":4},</v>
      </c>
    </row>
    <row r="56" spans="1:6" x14ac:dyDescent="0.25">
      <c r="A56" s="1">
        <v>54</v>
      </c>
      <c r="B56" s="1" t="s">
        <v>354</v>
      </c>
      <c r="C56" s="1" t="s">
        <v>311</v>
      </c>
      <c r="D56" s="30" t="s">
        <v>355</v>
      </c>
      <c r="E56" s="30">
        <v>4</v>
      </c>
      <c r="F56" s="1" t="str">
        <f t="shared" si="10"/>
        <v>{ "_id" :54, "fullname":"ДКС Солоха Кран 13", "model":"ObjectEvent", "key": "kc_solokha_v_13","form_id":4},</v>
      </c>
    </row>
    <row r="57" spans="1:6" x14ac:dyDescent="0.25">
      <c r="A57" s="1">
        <v>55</v>
      </c>
      <c r="B57" s="1" t="s">
        <v>356</v>
      </c>
      <c r="C57" s="1" t="s">
        <v>311</v>
      </c>
      <c r="D57" s="30" t="s">
        <v>357</v>
      </c>
      <c r="E57" s="30">
        <v>4</v>
      </c>
      <c r="F57" s="1" t="str">
        <f t="shared" si="10"/>
        <v>{ "_id" :55, "fullname":"ДКС Солоха Кран 14", "model":"ObjectEvent", "key": "kc_solokha_v_14","form_id":4},</v>
      </c>
    </row>
    <row r="58" spans="1:6" x14ac:dyDescent="0.25">
      <c r="A58" s="1">
        <v>56</v>
      </c>
      <c r="B58" s="1" t="s">
        <v>358</v>
      </c>
      <c r="C58" s="1" t="s">
        <v>311</v>
      </c>
      <c r="D58" s="30" t="s">
        <v>359</v>
      </c>
      <c r="E58" s="30">
        <v>4</v>
      </c>
      <c r="F58" s="1" t="str">
        <f t="shared" si="10"/>
        <v>{ "_id" :56, "fullname":"ДКС Солоха Кран 15", "model":"ObjectEvent", "key": "kc_solokha_v_15","form_id":4},</v>
      </c>
    </row>
    <row r="59" spans="1:6" x14ac:dyDescent="0.25">
      <c r="A59" s="1">
        <v>57</v>
      </c>
      <c r="B59" s="1" t="s">
        <v>230</v>
      </c>
      <c r="C59" s="1" t="s">
        <v>311</v>
      </c>
      <c r="D59" s="30" t="s">
        <v>314</v>
      </c>
      <c r="E59" s="30">
        <v>3</v>
      </c>
      <c r="F59" s="1" t="str">
        <f>CONCATENATE("{ ""_id"" :",A59,", ""fullname"":""",B59,""", ""model"":""",C59,""", ""key"": """,D59,"""",",""form_id"":",E59,"},")</f>
        <v>{ "_id" :57, "fullname":"Стан ПСГ Ч-Партизани", "model":"ObjectEvent", "key": "stan_red_partizanen","form_id":3},</v>
      </c>
    </row>
    <row r="60" spans="1:6" x14ac:dyDescent="0.25">
      <c r="A60" s="1">
        <v>58</v>
      </c>
      <c r="B60" s="1" t="s">
        <v>231</v>
      </c>
      <c r="C60" s="1" t="s">
        <v>311</v>
      </c>
      <c r="D60" s="30" t="s">
        <v>315</v>
      </c>
      <c r="E60" s="30">
        <v>3</v>
      </c>
      <c r="F60" s="1" t="str">
        <f>CONCATENATE("{ ""_id"" :",A60,", ""fullname"":""",B60,""", ""model"":""",C60,""", ""key"": """,D60,"""",",""form_id"":",E60,"},")</f>
        <v>{ "_id" :58, "fullname":"Стан ПСГ Солоха", "model":"ObjectEvent", "key": "stan_solokha","form_id":3},</v>
      </c>
    </row>
    <row r="61" spans="1:6" x14ac:dyDescent="0.25">
      <c r="A61" s="1">
        <v>59</v>
      </c>
      <c r="B61" s="1" t="s">
        <v>232</v>
      </c>
      <c r="C61" s="1" t="s">
        <v>311</v>
      </c>
      <c r="D61" s="30" t="s">
        <v>316</v>
      </c>
      <c r="E61" s="30">
        <v>3</v>
      </c>
      <c r="F61" s="1" t="str">
        <f>CONCATENATE("{ ""_id"" :",A61,", ""fullname"":""",B61,""", ""model"":""",C61,""", ""key"": """,D61,"""",",""form_id"":",E61,"},")</f>
        <v>{ "_id" :59, "fullname":"Стан ПСГ Олишівка", "model":"ObjectEvent", "key": "stan_olishevka","form_id":3},</v>
      </c>
    </row>
    <row r="62" spans="1:6" x14ac:dyDescent="0.25">
      <c r="A62" s="1">
        <v>60</v>
      </c>
      <c r="B62" s="1" t="s">
        <v>360</v>
      </c>
      <c r="C62" s="1" t="s">
        <v>311</v>
      </c>
      <c r="D62" s="30" t="s">
        <v>314</v>
      </c>
      <c r="E62" s="30">
        <v>5</v>
      </c>
      <c r="F62" s="1" t="str">
        <f>CONCATENATE("{ ""_id"" :",A62,", ""fullname"":""",B62,""", ""model"":""",C62,""", ""key"": """,D62,"""",",""form_id"":",E62,"},")</f>
        <v>{ "_id" :60, "fullname":"Стан ліній ПСГ Ч-Партизани", "model":"ObjectEvent", "key": "stan_red_partizanen","form_id":5},</v>
      </c>
    </row>
    <row r="63" spans="1:6" x14ac:dyDescent="0.25">
      <c r="A63" s="1">
        <v>61</v>
      </c>
      <c r="B63" s="1" t="s">
        <v>362</v>
      </c>
      <c r="C63" s="1" t="s">
        <v>311</v>
      </c>
      <c r="D63" s="30" t="s">
        <v>315</v>
      </c>
      <c r="E63" s="30">
        <v>5</v>
      </c>
      <c r="F63" s="1" t="str">
        <f>CONCATENATE("{ ""_id"" :",A63,", ""fullname"":""",B63,""", ""model"":""",C63,""", ""key"": """,D63,"""",",""form_id"":",E63,"},")</f>
        <v>{ "_id" :61, "fullname":"Стан ліній ПСГ Солоха", "model":"ObjectEvent", "key": "stan_solokha","form_id":5},</v>
      </c>
    </row>
    <row r="64" spans="1:6" x14ac:dyDescent="0.25">
      <c r="A64" s="1">
        <v>62</v>
      </c>
      <c r="B64" s="1" t="s">
        <v>361</v>
      </c>
      <c r="C64" s="1" t="s">
        <v>311</v>
      </c>
      <c r="D64" s="30" t="s">
        <v>316</v>
      </c>
      <c r="E64" s="30">
        <v>5</v>
      </c>
      <c r="F64" s="1" t="str">
        <f>CONCATENATE("{ ""_id"" :",A64,", ""fullname"":""",B64,""", ""model"":""",C64,""", ""key"": """,D64,"""",",""form_id"":",E64,"},")</f>
        <v>{ "_id" :62, "fullname":"Стан ліній ПСГ Олишівка", "model":"ObjectEvent", "key": "stan_olishevka","form_id":5},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3" sqref="D3"/>
    </sheetView>
  </sheetViews>
  <sheetFormatPr defaultRowHeight="15" x14ac:dyDescent="0.25"/>
  <cols>
    <col min="1" max="2" width="9.28515625" bestFit="1" customWidth="1"/>
    <col min="3" max="3" width="14" customWidth="1"/>
    <col min="4" max="4" width="75" customWidth="1"/>
    <col min="5" max="5" width="114.85546875" bestFit="1" customWidth="1"/>
  </cols>
  <sheetData>
    <row r="2" spans="1:5" x14ac:dyDescent="0.25">
      <c r="A2" s="28" t="s">
        <v>389</v>
      </c>
      <c r="B2" s="28" t="s">
        <v>218</v>
      </c>
      <c r="C2" s="28" t="s">
        <v>217</v>
      </c>
      <c r="D2" s="28" t="s">
        <v>390</v>
      </c>
      <c r="E2" s="5" t="s">
        <v>11</v>
      </c>
    </row>
    <row r="3" spans="1:5" x14ac:dyDescent="0.25">
      <c r="A3" s="1">
        <v>1</v>
      </c>
      <c r="B3" s="1">
        <v>5</v>
      </c>
      <c r="C3" s="1" t="s">
        <v>270</v>
      </c>
      <c r="D3" s="30" t="s">
        <v>391</v>
      </c>
      <c r="E3" s="1" t="str">
        <f>CONCATENATE("{ ""_id"" :",A3,", ""object_id"":""",B3,""", ""fullname"":""",C3,""", ""operands"": ",D3,"","},")</f>
        <v>{ "_id" :1, "object_id":"5", "fullname":"DksRegim", "operands": [{"k": 1, "_id" : 1}, {"k": 1, "_id" : 2}, {"k": 1, "_id" : 3}]},</v>
      </c>
    </row>
    <row r="4" spans="1:5" x14ac:dyDescent="0.25">
      <c r="A4" s="1">
        <v>2</v>
      </c>
      <c r="B4" s="1">
        <v>5</v>
      </c>
      <c r="C4" s="1" t="s">
        <v>270</v>
      </c>
      <c r="D4" s="30" t="s">
        <v>392</v>
      </c>
      <c r="E4" s="1" t="str">
        <f>CONCATENATE("{ ""_id"" :",A4,", ""object_id"":""",B4,""", ""fullname"":""",C4,""", ""operands"": ",D4,"","},")</f>
        <v>{ "_id" :2, "object_id":"5", "fullname":"DksRegim", "operands": [{"k": 1, "_id" : 1}, {"k": -1, "_id" : 2}, {"k": 1, "_id" : 3}]},</v>
      </c>
    </row>
    <row r="5" spans="1:5" x14ac:dyDescent="0.25">
      <c r="A5" s="1">
        <v>3</v>
      </c>
      <c r="B5" s="1">
        <v>5</v>
      </c>
      <c r="C5" s="1" t="s">
        <v>270</v>
      </c>
      <c r="D5" s="30" t="s">
        <v>392</v>
      </c>
      <c r="E5" s="1" t="str">
        <f>CONCATENATE("{ ""_id"" :",A5,", ""object_id"":""",B5,""", ""fullname"":""",C5,""", ""operands"": ",D5,"","},")</f>
        <v>{ "_id" :3, "object_id":"5", "fullname":"DksRegim", "operands": [{"k": 1, "_id" : 1}, {"k": -1, "_id" : 2}, {"k": 1, "_id" : 3}]},</v>
      </c>
    </row>
    <row r="6" spans="1:5" x14ac:dyDescent="0.25">
      <c r="A6" s="1">
        <v>4</v>
      </c>
      <c r="B6" s="1">
        <v>5</v>
      </c>
      <c r="C6" s="1" t="s">
        <v>270</v>
      </c>
      <c r="D6" s="30" t="s">
        <v>392</v>
      </c>
      <c r="E6" s="1" t="str">
        <f>CONCATENATE("{ ""_id"" :",A6,", ""object_id"":""",B6,""", ""fullname"":""",C6,""", ""operands"": ",D6,"","},")</f>
        <v>{ "_id" :4, "object_id":"5", "fullname":"DksRegim", "operands": [{"k": 1, "_id" : 1}, {"k": -1, "_id" : 2}, {"k": 1, "_id" : 3}]},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x14ac:dyDescent="0.3">
      <c r="H1" s="29" t="s">
        <v>20</v>
      </c>
    </row>
    <row r="2" spans="1:10" x14ac:dyDescent="0.3">
      <c r="A2" s="2" t="s">
        <v>228</v>
      </c>
      <c r="B2" s="2" t="s">
        <v>229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3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3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3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3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3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3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3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3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3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3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3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2" workbookViewId="0">
      <selection activeCell="I42" sqref="I42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3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3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3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3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3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3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3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3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3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3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3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3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3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Корр-каналы</vt:lpstr>
      <vt:lpstr>DBObject</vt:lpstr>
      <vt:lpstr>Summ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  <vt:lpstr>Summator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2020-04-08T13:59:45Z</dcterms:modified>
</cp:coreProperties>
</file>