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n\Documents\Projects\Universitat\IA\Lab\IA2016\Documentació\"/>
    </mc:Choice>
  </mc:AlternateContent>
  <bookViews>
    <workbookView xWindow="0" yWindow="0" windowWidth="28800" windowHeight="12435"/>
  </bookViews>
  <sheets>
    <sheet name="Operadors" sheetId="1" r:id="rId1"/>
    <sheet name="Initial" sheetId="2" r:id="rId2"/>
  </sheets>
  <calcPr calcId="152511"/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B32" i="1"/>
  <c r="B31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B30" i="1"/>
  <c r="B29" i="1"/>
  <c r="B28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B23" i="1"/>
  <c r="B27" i="1"/>
  <c r="B26" i="1"/>
  <c r="B25" i="1"/>
  <c r="B24" i="1"/>
  <c r="B18" i="1"/>
  <c r="C14" i="2" l="1"/>
  <c r="D14" i="2"/>
  <c r="E14" i="2"/>
  <c r="F14" i="2"/>
  <c r="G14" i="2"/>
  <c r="B14" i="2"/>
  <c r="C14" i="1"/>
  <c r="D14" i="1"/>
  <c r="E14" i="1"/>
  <c r="F14" i="1"/>
  <c r="G14" i="1"/>
  <c r="H14" i="1"/>
  <c r="I14" i="1"/>
  <c r="J14" i="1"/>
  <c r="K14" i="1"/>
  <c r="L14" i="1"/>
  <c r="M14" i="1"/>
  <c r="B14" i="1"/>
  <c r="G13" i="2"/>
  <c r="F13" i="2"/>
  <c r="E13" i="2"/>
  <c r="D13" i="2"/>
  <c r="C13" i="2"/>
  <c r="B13" i="2"/>
  <c r="M13" i="1"/>
  <c r="L13" i="1"/>
  <c r="K13" i="1"/>
  <c r="J13" i="1"/>
  <c r="I13" i="1"/>
  <c r="H13" i="1"/>
  <c r="G13" i="1"/>
  <c r="F13" i="1"/>
  <c r="E13" i="1"/>
  <c r="D13" i="1"/>
  <c r="C13" i="1"/>
  <c r="B13" i="1"/>
  <c r="B15" i="2" l="1"/>
  <c r="I15" i="1"/>
  <c r="C15" i="2"/>
  <c r="H15" i="1"/>
  <c r="L15" i="1"/>
  <c r="G15" i="2"/>
  <c r="C15" i="1"/>
  <c r="D15" i="2"/>
  <c r="M15" i="1"/>
  <c r="D15" i="1"/>
  <c r="K15" i="1"/>
  <c r="F15" i="2"/>
  <c r="E15" i="1"/>
  <c r="J15" i="1"/>
  <c r="E15" i="2"/>
  <c r="B15" i="1"/>
  <c r="F15" i="1"/>
  <c r="G15" i="1"/>
</calcChain>
</file>

<file path=xl/sharedStrings.xml><?xml version="1.0" encoding="utf-8"?>
<sst xmlns="http://schemas.openxmlformats.org/spreadsheetml/2006/main" count="61" uniqueCount="27">
  <si>
    <t>Operador 1</t>
  </si>
  <si>
    <t>Operador 2</t>
  </si>
  <si>
    <t>Operador 3</t>
  </si>
  <si>
    <t>Heuristic 1</t>
  </si>
  <si>
    <t>Seed</t>
  </si>
  <si>
    <t>TOTAL</t>
  </si>
  <si>
    <t>MAX</t>
  </si>
  <si>
    <t>MIN</t>
  </si>
  <si>
    <t>TIME</t>
  </si>
  <si>
    <t>Best server Init</t>
  </si>
  <si>
    <t>Mean</t>
  </si>
  <si>
    <t>Desviacio</t>
  </si>
  <si>
    <t>% desviacio</t>
  </si>
  <si>
    <t>Generador RANDOM</t>
  </si>
  <si>
    <t>Generador BEST</t>
  </si>
  <si>
    <t>Standard Error</t>
  </si>
  <si>
    <t>Estadístic</t>
  </si>
  <si>
    <t>min</t>
  </si>
  <si>
    <t>q1</t>
  </si>
  <si>
    <t>q2</t>
  </si>
  <si>
    <t>q3</t>
  </si>
  <si>
    <t>max</t>
  </si>
  <si>
    <t>box lo</t>
  </si>
  <si>
    <t>box mid</t>
  </si>
  <si>
    <t>box hi</t>
  </si>
  <si>
    <t>err down</t>
  </si>
  <si>
    <t>err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</si>
</sst>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80"/>
      </left>
      <right/>
      <top style="thin">
        <color rgb="FF000080"/>
      </top>
      <bottom style="thin">
        <color rgb="FF000000"/>
      </bottom>
      <diagonal/>
    </border>
    <border>
      <left/>
      <right/>
      <top style="thin">
        <color rgb="FF000080"/>
      </top>
      <bottom style="thin">
        <color rgb="FF000000"/>
      </bottom>
      <diagonal/>
    </border>
    <border>
      <left/>
      <right style="thin">
        <color rgb="FF000080"/>
      </right>
      <top style="thin">
        <color rgb="FF00008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3" fontId="0" fillId="0" borderId="4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0" xfId="0" applyFill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6" workbookViewId="0">
      <selection activeCell="A33" sqref="A33"/>
    </sheetView>
  </sheetViews>
  <sheetFormatPr defaultRowHeight="15" x14ac:dyDescent="0.25"/>
  <cols>
    <col min="1" max="1" width="13.7109375" bestFit="1" customWidth="1"/>
    <col min="2" max="2" width="12.28515625" customWidth="1"/>
    <col min="3" max="1024" width="11.140625" customWidth="1"/>
  </cols>
  <sheetData>
    <row r="1" spans="1:14" x14ac:dyDescent="0.25">
      <c r="B1" s="17" t="s">
        <v>0</v>
      </c>
      <c r="C1" s="17"/>
      <c r="D1" s="17"/>
      <c r="E1" s="1"/>
      <c r="F1" s="17" t="s">
        <v>1</v>
      </c>
      <c r="G1" s="17"/>
      <c r="H1" s="17"/>
      <c r="I1" s="1"/>
      <c r="J1" s="17" t="s">
        <v>2</v>
      </c>
      <c r="K1" s="17"/>
      <c r="L1" s="17"/>
      <c r="M1" s="1"/>
      <c r="N1" t="s">
        <v>3</v>
      </c>
    </row>
    <row r="2" spans="1:14" x14ac:dyDescent="0.25">
      <c r="A2" t="s">
        <v>4</v>
      </c>
      <c r="B2" s="2" t="s">
        <v>5</v>
      </c>
      <c r="C2" s="3" t="s">
        <v>6</v>
      </c>
      <c r="D2" s="4" t="s">
        <v>7</v>
      </c>
      <c r="E2" s="4" t="s">
        <v>8</v>
      </c>
      <c r="F2" s="2" t="s">
        <v>5</v>
      </c>
      <c r="G2" s="3" t="s">
        <v>6</v>
      </c>
      <c r="H2" s="4" t="s">
        <v>7</v>
      </c>
      <c r="I2" s="4" t="s">
        <v>8</v>
      </c>
      <c r="J2" s="2" t="s">
        <v>5</v>
      </c>
      <c r="K2" s="3" t="s">
        <v>6</v>
      </c>
      <c r="L2" s="4" t="s">
        <v>7</v>
      </c>
      <c r="M2" s="4" t="s">
        <v>8</v>
      </c>
      <c r="N2" t="s">
        <v>9</v>
      </c>
    </row>
    <row r="3" spans="1:14" x14ac:dyDescent="0.25">
      <c r="A3">
        <v>1234</v>
      </c>
      <c r="B3" s="5">
        <v>1554</v>
      </c>
      <c r="C3" s="6">
        <v>35</v>
      </c>
      <c r="D3" s="7">
        <v>4</v>
      </c>
      <c r="E3" s="7">
        <v>415</v>
      </c>
      <c r="F3" s="5">
        <v>1376</v>
      </c>
      <c r="G3" s="6">
        <v>30</v>
      </c>
      <c r="H3" s="7">
        <v>3</v>
      </c>
      <c r="I3" s="7">
        <v>45523</v>
      </c>
      <c r="J3" s="5">
        <v>1462.1</v>
      </c>
      <c r="K3" s="6">
        <v>33.200000000000003</v>
      </c>
      <c r="L3" s="7">
        <v>1.2</v>
      </c>
      <c r="M3" s="7">
        <v>34260</v>
      </c>
    </row>
    <row r="4" spans="1:14" x14ac:dyDescent="0.25">
      <c r="A4">
        <v>1235</v>
      </c>
      <c r="B4" s="5">
        <v>1560</v>
      </c>
      <c r="C4" s="6">
        <v>41</v>
      </c>
      <c r="D4" s="7">
        <v>3.7</v>
      </c>
      <c r="E4" s="7">
        <v>110</v>
      </c>
      <c r="F4" s="5">
        <v>1424.4</v>
      </c>
      <c r="G4" s="6">
        <v>29</v>
      </c>
      <c r="H4" s="7">
        <v>25</v>
      </c>
      <c r="I4" s="7">
        <v>54225</v>
      </c>
      <c r="J4" s="5">
        <v>1381.7</v>
      </c>
      <c r="K4" s="6">
        <v>28.6</v>
      </c>
      <c r="L4" s="7">
        <v>24.7</v>
      </c>
      <c r="M4" s="7">
        <v>63771</v>
      </c>
    </row>
    <row r="5" spans="1:14" x14ac:dyDescent="0.25">
      <c r="A5">
        <v>1236</v>
      </c>
      <c r="B5" s="5">
        <v>1473</v>
      </c>
      <c r="C5" s="6">
        <v>35</v>
      </c>
      <c r="D5" s="7">
        <v>0.38</v>
      </c>
      <c r="E5" s="7">
        <v>168</v>
      </c>
      <c r="F5" s="5">
        <v>1445.3</v>
      </c>
      <c r="G5" s="6">
        <v>37.4</v>
      </c>
      <c r="H5" s="7">
        <v>1.2</v>
      </c>
      <c r="I5" s="7">
        <v>16391</v>
      </c>
      <c r="J5" s="5">
        <v>1431.9</v>
      </c>
      <c r="K5" s="6">
        <v>30.3</v>
      </c>
      <c r="L5" s="7">
        <v>15.4</v>
      </c>
      <c r="M5" s="7">
        <v>34177</v>
      </c>
    </row>
    <row r="6" spans="1:14" x14ac:dyDescent="0.25">
      <c r="A6">
        <v>1237</v>
      </c>
      <c r="B6" s="5">
        <v>1385</v>
      </c>
      <c r="C6" s="6">
        <v>35.5</v>
      </c>
      <c r="D6" s="7">
        <v>0</v>
      </c>
      <c r="E6" s="7">
        <v>104</v>
      </c>
      <c r="F6" s="5">
        <v>1375.5</v>
      </c>
      <c r="G6" s="6">
        <v>34</v>
      </c>
      <c r="H6" s="7">
        <v>0</v>
      </c>
      <c r="I6" s="7">
        <v>11272</v>
      </c>
      <c r="J6" s="5">
        <v>1382.7</v>
      </c>
      <c r="K6" s="6">
        <v>33.6</v>
      </c>
      <c r="L6" s="7">
        <v>0</v>
      </c>
      <c r="M6" s="7">
        <v>12739</v>
      </c>
    </row>
    <row r="7" spans="1:14" x14ac:dyDescent="0.25">
      <c r="A7">
        <v>1238</v>
      </c>
      <c r="B7" s="5">
        <v>1565.8</v>
      </c>
      <c r="C7" s="6">
        <v>45.5</v>
      </c>
      <c r="D7" s="7">
        <v>3.3</v>
      </c>
      <c r="E7" s="7">
        <v>81</v>
      </c>
      <c r="F7" s="5">
        <v>1563.3</v>
      </c>
      <c r="G7" s="6">
        <v>46.1</v>
      </c>
      <c r="H7" s="7">
        <v>3.2</v>
      </c>
      <c r="I7" s="7">
        <v>10543</v>
      </c>
      <c r="J7" s="5">
        <v>1549.6</v>
      </c>
      <c r="K7" s="6">
        <v>37</v>
      </c>
      <c r="L7" s="7">
        <v>3.3</v>
      </c>
      <c r="M7" s="7">
        <v>20648</v>
      </c>
    </row>
    <row r="8" spans="1:14" x14ac:dyDescent="0.25">
      <c r="A8">
        <v>1239</v>
      </c>
      <c r="B8" s="5">
        <v>1340</v>
      </c>
      <c r="C8" s="6">
        <v>35.5</v>
      </c>
      <c r="D8" s="7">
        <v>2.4</v>
      </c>
      <c r="E8" s="7">
        <v>91</v>
      </c>
      <c r="F8" s="5">
        <v>1320.9</v>
      </c>
      <c r="G8" s="6">
        <v>30.1</v>
      </c>
      <c r="H8" s="7">
        <v>2.4</v>
      </c>
      <c r="I8" s="7">
        <v>15442</v>
      </c>
      <c r="J8" s="5">
        <v>1308.5999999999999</v>
      </c>
      <c r="K8" s="6">
        <v>29.7</v>
      </c>
      <c r="L8" s="7">
        <v>6</v>
      </c>
      <c r="M8" s="7">
        <v>14903</v>
      </c>
    </row>
    <row r="9" spans="1:14" x14ac:dyDescent="0.25">
      <c r="A9">
        <v>1240</v>
      </c>
      <c r="B9" s="5">
        <v>1556</v>
      </c>
      <c r="C9" s="6">
        <v>43</v>
      </c>
      <c r="D9" s="7">
        <v>1.5</v>
      </c>
      <c r="E9" s="7">
        <v>33</v>
      </c>
      <c r="F9" s="5">
        <v>1351.3</v>
      </c>
      <c r="G9" s="6">
        <v>28.4</v>
      </c>
      <c r="H9" s="7">
        <v>17.3</v>
      </c>
      <c r="I9" s="7">
        <v>34781</v>
      </c>
      <c r="J9" s="5">
        <v>1310.8</v>
      </c>
      <c r="K9" s="6">
        <v>28.5</v>
      </c>
      <c r="L9" s="7">
        <v>10.5</v>
      </c>
      <c r="M9" s="7">
        <v>36076</v>
      </c>
    </row>
    <row r="10" spans="1:14" x14ac:dyDescent="0.25">
      <c r="A10">
        <v>1241</v>
      </c>
      <c r="B10" s="5">
        <v>1360.8</v>
      </c>
      <c r="C10" s="6">
        <v>30</v>
      </c>
      <c r="D10" s="7">
        <v>13.6</v>
      </c>
      <c r="E10" s="7">
        <v>89</v>
      </c>
      <c r="F10" s="5">
        <v>1388.9</v>
      </c>
      <c r="G10" s="6">
        <v>29.9</v>
      </c>
      <c r="H10" s="7">
        <v>13.3</v>
      </c>
      <c r="I10" s="7">
        <v>21260</v>
      </c>
      <c r="J10" s="5">
        <v>1327.7</v>
      </c>
      <c r="K10" s="6">
        <v>27.7</v>
      </c>
      <c r="L10" s="7">
        <v>20.5</v>
      </c>
      <c r="M10" s="7">
        <v>35404</v>
      </c>
    </row>
    <row r="11" spans="1:14" x14ac:dyDescent="0.25">
      <c r="A11">
        <v>1242</v>
      </c>
      <c r="B11" s="8">
        <v>1547</v>
      </c>
      <c r="C11" s="6">
        <v>38</v>
      </c>
      <c r="D11" s="7">
        <v>0</v>
      </c>
      <c r="E11" s="7">
        <v>53</v>
      </c>
      <c r="F11" s="5">
        <v>1544.1</v>
      </c>
      <c r="G11" s="6">
        <v>40.299999999999997</v>
      </c>
      <c r="H11" s="7">
        <v>0</v>
      </c>
      <c r="I11" s="7">
        <v>12497</v>
      </c>
      <c r="J11" s="5">
        <v>1425.4</v>
      </c>
      <c r="K11" s="6">
        <v>32.299999999999997</v>
      </c>
      <c r="L11" s="7">
        <v>0</v>
      </c>
      <c r="M11" s="7">
        <v>34664</v>
      </c>
    </row>
    <row r="12" spans="1:14" x14ac:dyDescent="0.25">
      <c r="A12">
        <v>1243</v>
      </c>
      <c r="B12" s="5">
        <v>1486</v>
      </c>
      <c r="C12" s="6">
        <v>44</v>
      </c>
      <c r="D12" s="7">
        <v>0.2</v>
      </c>
      <c r="E12" s="7">
        <v>79</v>
      </c>
      <c r="F12" s="5">
        <v>1260.3</v>
      </c>
      <c r="G12" s="6">
        <v>26.3</v>
      </c>
      <c r="H12" s="7">
        <v>13.8</v>
      </c>
      <c r="I12" s="7">
        <v>47050</v>
      </c>
      <c r="J12" s="5">
        <v>1311.1</v>
      </c>
      <c r="K12" s="6">
        <v>27.5</v>
      </c>
      <c r="L12" s="7">
        <v>7.7</v>
      </c>
      <c r="M12" s="7">
        <v>49820</v>
      </c>
    </row>
    <row r="13" spans="1:14" x14ac:dyDescent="0.25">
      <c r="A13" s="9" t="s">
        <v>10</v>
      </c>
      <c r="B13" s="10">
        <f t="shared" ref="B13:M13" si="0">AVERAGE(B3:B12)</f>
        <v>1482.7599999999998</v>
      </c>
      <c r="C13" s="11">
        <f t="shared" si="0"/>
        <v>38.25</v>
      </c>
      <c r="D13" s="12">
        <f t="shared" si="0"/>
        <v>2.9079999999999999</v>
      </c>
      <c r="E13" s="12">
        <f t="shared" si="0"/>
        <v>122.3</v>
      </c>
      <c r="F13" s="10">
        <f t="shared" si="0"/>
        <v>1404.9999999999998</v>
      </c>
      <c r="G13" s="11">
        <f t="shared" si="0"/>
        <v>33.15</v>
      </c>
      <c r="H13" s="12">
        <f t="shared" si="0"/>
        <v>7.919999999999999</v>
      </c>
      <c r="I13" s="12">
        <f t="shared" si="0"/>
        <v>26898.400000000001</v>
      </c>
      <c r="J13" s="10">
        <f t="shared" si="0"/>
        <v>1389.16</v>
      </c>
      <c r="K13" s="11">
        <f t="shared" si="0"/>
        <v>30.839999999999996</v>
      </c>
      <c r="L13" s="12">
        <f t="shared" si="0"/>
        <v>8.93</v>
      </c>
      <c r="M13" s="12">
        <f t="shared" si="0"/>
        <v>33646.199999999997</v>
      </c>
      <c r="N13" s="6"/>
    </row>
    <row r="14" spans="1:14" x14ac:dyDescent="0.25">
      <c r="A14" s="6" t="s">
        <v>11</v>
      </c>
      <c r="B14" s="13">
        <f>_xlfn.STDEV.S(B3:B12)</f>
        <v>89.656817302918412</v>
      </c>
      <c r="C14" s="13">
        <f t="shared" ref="C14:M14" si="1">_xlfn.STDEV.S(C3:C12)</f>
        <v>4.9455367083192634</v>
      </c>
      <c r="D14" s="13">
        <f t="shared" si="1"/>
        <v>4.0711690922605728</v>
      </c>
      <c r="E14" s="13">
        <f t="shared" si="1"/>
        <v>108.88020940464801</v>
      </c>
      <c r="F14" s="13">
        <f t="shared" si="1"/>
        <v>93.851655996755468</v>
      </c>
      <c r="G14" s="13">
        <f t="shared" si="1"/>
        <v>6.2725592862881863</v>
      </c>
      <c r="H14" s="13">
        <f t="shared" si="1"/>
        <v>8.7609994356301133</v>
      </c>
      <c r="I14" s="13">
        <f t="shared" si="1"/>
        <v>16846.928755381166</v>
      </c>
      <c r="J14" s="13">
        <f t="shared" si="1"/>
        <v>79.442197015607931</v>
      </c>
      <c r="K14" s="13">
        <f t="shared" si="1"/>
        <v>3.0977411124882597</v>
      </c>
      <c r="L14" s="13">
        <f t="shared" si="1"/>
        <v>8.7427493768646176</v>
      </c>
      <c r="M14" s="13">
        <f t="shared" si="1"/>
        <v>15409.792512843544</v>
      </c>
      <c r="N14" s="6"/>
    </row>
    <row r="15" spans="1:14" x14ac:dyDescent="0.25">
      <c r="A15" s="6" t="s">
        <v>12</v>
      </c>
      <c r="B15" s="14">
        <f t="shared" ref="B15:M15" si="2">B14/B13 * 100</f>
        <v>6.0466169375299055</v>
      </c>
      <c r="C15" s="15">
        <f t="shared" si="2"/>
        <v>12.929507734168007</v>
      </c>
      <c r="D15" s="16">
        <f t="shared" si="2"/>
        <v>139.99893714788766</v>
      </c>
      <c r="E15" s="16">
        <f t="shared" si="2"/>
        <v>89.027154051224869</v>
      </c>
      <c r="F15" s="14">
        <f t="shared" si="2"/>
        <v>6.6798331670288604</v>
      </c>
      <c r="G15" s="15">
        <f t="shared" si="2"/>
        <v>18.921747469949281</v>
      </c>
      <c r="H15" s="16">
        <f t="shared" si="2"/>
        <v>110.61867974280449</v>
      </c>
      <c r="I15" s="16">
        <f t="shared" si="2"/>
        <v>62.631713244583928</v>
      </c>
      <c r="J15" s="14">
        <f t="shared" si="2"/>
        <v>5.7187218906107233</v>
      </c>
      <c r="K15" s="15">
        <f t="shared" si="2"/>
        <v>10.044556136472957</v>
      </c>
      <c r="L15" s="16">
        <f t="shared" si="2"/>
        <v>97.903128520320465</v>
      </c>
      <c r="M15" s="16">
        <f t="shared" si="2"/>
        <v>45.799503399621784</v>
      </c>
      <c r="N15" s="6"/>
    </row>
    <row r="18" spans="1:13" x14ac:dyDescent="0.25">
      <c r="A18" t="s">
        <v>10</v>
      </c>
      <c r="B18">
        <f>AVERAGE(B3:B12)</f>
        <v>1482.7599999999998</v>
      </c>
      <c r="C18" s="6"/>
      <c r="D18" s="6"/>
      <c r="E18" s="6"/>
      <c r="F18" s="6"/>
      <c r="G18" s="6"/>
      <c r="H18" s="6"/>
      <c r="I18" s="6"/>
      <c r="J18" s="6"/>
      <c r="M18" s="6"/>
    </row>
    <row r="19" spans="1:13" x14ac:dyDescent="0.25">
      <c r="A19" t="s">
        <v>15</v>
      </c>
    </row>
    <row r="21" spans="1:13" x14ac:dyDescent="0.25">
      <c r="A21" t="s">
        <v>16</v>
      </c>
      <c r="B21" s="17" t="s">
        <v>0</v>
      </c>
      <c r="C21" s="17"/>
      <c r="D21" s="17"/>
      <c r="E21" s="1"/>
      <c r="F21" s="17" t="s">
        <v>1</v>
      </c>
      <c r="G21" s="17"/>
      <c r="H21" s="17"/>
      <c r="I21" s="1"/>
      <c r="J21" s="17" t="s">
        <v>2</v>
      </c>
      <c r="K21" s="17"/>
      <c r="L21" s="17"/>
      <c r="M21" s="1"/>
    </row>
    <row r="22" spans="1:13" x14ac:dyDescent="0.25">
      <c r="B22" s="2" t="s">
        <v>5</v>
      </c>
      <c r="C22" s="3" t="s">
        <v>6</v>
      </c>
      <c r="D22" s="4" t="s">
        <v>7</v>
      </c>
      <c r="E22" s="4" t="s">
        <v>8</v>
      </c>
      <c r="F22" s="2" t="s">
        <v>5</v>
      </c>
      <c r="G22" s="3" t="s">
        <v>6</v>
      </c>
      <c r="H22" s="4" t="s">
        <v>7</v>
      </c>
      <c r="I22" s="4" t="s">
        <v>8</v>
      </c>
      <c r="J22" s="2" t="s">
        <v>5</v>
      </c>
      <c r="K22" s="3" t="s">
        <v>6</v>
      </c>
      <c r="L22" s="4" t="s">
        <v>7</v>
      </c>
      <c r="M22" s="4" t="s">
        <v>8</v>
      </c>
    </row>
    <row r="23" spans="1:13" x14ac:dyDescent="0.25">
      <c r="A23" t="s">
        <v>17</v>
      </c>
      <c r="B23">
        <f>_xlfn.QUARTILE.INC(B2:B12,0)</f>
        <v>1340</v>
      </c>
      <c r="C23">
        <f t="shared" ref="C23:M23" si="3">_xlfn.QUARTILE.INC(C2:C12,0)</f>
        <v>30</v>
      </c>
      <c r="D23">
        <f t="shared" si="3"/>
        <v>0</v>
      </c>
      <c r="E23">
        <f t="shared" si="3"/>
        <v>33</v>
      </c>
      <c r="F23">
        <f t="shared" si="3"/>
        <v>1260.3</v>
      </c>
      <c r="G23">
        <f t="shared" si="3"/>
        <v>26.3</v>
      </c>
      <c r="H23">
        <f t="shared" si="3"/>
        <v>0</v>
      </c>
      <c r="I23">
        <f t="shared" si="3"/>
        <v>10543</v>
      </c>
      <c r="J23">
        <f t="shared" si="3"/>
        <v>1308.5999999999999</v>
      </c>
      <c r="K23">
        <f t="shared" si="3"/>
        <v>27.5</v>
      </c>
      <c r="L23">
        <f t="shared" si="3"/>
        <v>0</v>
      </c>
      <c r="M23">
        <f t="shared" si="3"/>
        <v>12739</v>
      </c>
    </row>
    <row r="24" spans="1:13" x14ac:dyDescent="0.25">
      <c r="A24" t="s">
        <v>18</v>
      </c>
      <c r="B24">
        <f>_xlfn.QUARTILE.INC(B2:B12,1)</f>
        <v>1407</v>
      </c>
      <c r="C24">
        <f t="shared" ref="C24:M24" si="4">_xlfn.QUARTILE.INC(C2:C12,1)</f>
        <v>35.125</v>
      </c>
      <c r="D24">
        <f t="shared" si="4"/>
        <v>0.245</v>
      </c>
      <c r="E24">
        <f t="shared" si="4"/>
        <v>79.5</v>
      </c>
      <c r="F24">
        <f t="shared" si="4"/>
        <v>1357.35</v>
      </c>
      <c r="G24">
        <f t="shared" si="4"/>
        <v>29.225000000000001</v>
      </c>
      <c r="H24">
        <f t="shared" si="4"/>
        <v>1.5</v>
      </c>
      <c r="I24">
        <f t="shared" si="4"/>
        <v>13233.25</v>
      </c>
      <c r="J24">
        <f t="shared" si="4"/>
        <v>1315.25</v>
      </c>
      <c r="K24">
        <f t="shared" si="4"/>
        <v>28.524999999999999</v>
      </c>
      <c r="L24">
        <f t="shared" si="4"/>
        <v>1.7249999999999999</v>
      </c>
      <c r="M24">
        <f t="shared" si="4"/>
        <v>24030.25</v>
      </c>
    </row>
    <row r="25" spans="1:13" x14ac:dyDescent="0.25">
      <c r="A25" t="s">
        <v>19</v>
      </c>
      <c r="B25">
        <f>_xlfn.QUARTILE.INC(B2:B12,2)</f>
        <v>1516.5</v>
      </c>
      <c r="C25">
        <f t="shared" ref="C25:M25" si="5">_xlfn.QUARTILE.INC(C2:C12,2)</f>
        <v>36.75</v>
      </c>
      <c r="D25">
        <f t="shared" si="5"/>
        <v>1.95</v>
      </c>
      <c r="E25">
        <f t="shared" si="5"/>
        <v>90</v>
      </c>
      <c r="F25">
        <f t="shared" si="5"/>
        <v>1382.45</v>
      </c>
      <c r="G25">
        <f t="shared" si="5"/>
        <v>30.05</v>
      </c>
      <c r="H25">
        <f t="shared" si="5"/>
        <v>3.1</v>
      </c>
      <c r="I25">
        <f t="shared" si="5"/>
        <v>18825.5</v>
      </c>
      <c r="J25">
        <f t="shared" si="5"/>
        <v>1382.2</v>
      </c>
      <c r="K25">
        <f t="shared" si="5"/>
        <v>30</v>
      </c>
      <c r="L25">
        <f t="shared" si="5"/>
        <v>6.85</v>
      </c>
      <c r="M25">
        <f t="shared" si="5"/>
        <v>34462</v>
      </c>
    </row>
    <row r="26" spans="1:13" x14ac:dyDescent="0.25">
      <c r="A26" t="s">
        <v>20</v>
      </c>
      <c r="B26">
        <f>_xlfn.QUARTILE.INC(B2:B12,3)</f>
        <v>1555.5</v>
      </c>
      <c r="C26">
        <f t="shared" ref="C26:M26" si="6">_xlfn.QUARTILE.INC(C2:C12,3)</f>
        <v>42.5</v>
      </c>
      <c r="D26">
        <f t="shared" si="6"/>
        <v>3.6</v>
      </c>
      <c r="E26">
        <f t="shared" si="6"/>
        <v>108.5</v>
      </c>
      <c r="F26">
        <f t="shared" si="6"/>
        <v>1440.075</v>
      </c>
      <c r="G26">
        <f t="shared" si="6"/>
        <v>36.549999999999997</v>
      </c>
      <c r="H26">
        <f t="shared" si="6"/>
        <v>13.675000000000001</v>
      </c>
      <c r="I26">
        <f t="shared" si="6"/>
        <v>42837.5</v>
      </c>
      <c r="J26">
        <f t="shared" si="6"/>
        <v>1430.2750000000001</v>
      </c>
      <c r="K26">
        <f t="shared" si="6"/>
        <v>32.975000000000001</v>
      </c>
      <c r="L26">
        <f t="shared" si="6"/>
        <v>14.175000000000001</v>
      </c>
      <c r="M26">
        <f t="shared" si="6"/>
        <v>35908</v>
      </c>
    </row>
    <row r="27" spans="1:13" x14ac:dyDescent="0.25">
      <c r="A27" t="s">
        <v>21</v>
      </c>
      <c r="B27">
        <f>_xlfn.QUARTILE.INC(B2:B12,4)</f>
        <v>1565.8</v>
      </c>
      <c r="C27">
        <f t="shared" ref="C27:M27" si="7">_xlfn.QUARTILE.INC(C2:C12,4)</f>
        <v>45.5</v>
      </c>
      <c r="D27">
        <f t="shared" si="7"/>
        <v>13.6</v>
      </c>
      <c r="E27">
        <f t="shared" si="7"/>
        <v>415</v>
      </c>
      <c r="F27">
        <f t="shared" si="7"/>
        <v>1563.3</v>
      </c>
      <c r="G27">
        <f t="shared" si="7"/>
        <v>46.1</v>
      </c>
      <c r="H27">
        <f t="shared" si="7"/>
        <v>25</v>
      </c>
      <c r="I27">
        <f t="shared" si="7"/>
        <v>54225</v>
      </c>
      <c r="J27">
        <f t="shared" si="7"/>
        <v>1549.6</v>
      </c>
      <c r="K27">
        <f t="shared" si="7"/>
        <v>37</v>
      </c>
      <c r="L27">
        <f t="shared" si="7"/>
        <v>24.7</v>
      </c>
      <c r="M27">
        <f t="shared" si="7"/>
        <v>63771</v>
      </c>
    </row>
    <row r="28" spans="1:13" x14ac:dyDescent="0.25">
      <c r="A28" t="s">
        <v>22</v>
      </c>
      <c r="B28">
        <f>B24</f>
        <v>1407</v>
      </c>
      <c r="C28">
        <f t="shared" ref="C28:M28" si="8">C24</f>
        <v>35.125</v>
      </c>
      <c r="D28">
        <f t="shared" si="8"/>
        <v>0.245</v>
      </c>
      <c r="E28">
        <f t="shared" si="8"/>
        <v>79.5</v>
      </c>
      <c r="F28">
        <f t="shared" si="8"/>
        <v>1357.35</v>
      </c>
      <c r="G28">
        <f t="shared" si="8"/>
        <v>29.225000000000001</v>
      </c>
      <c r="H28">
        <f t="shared" si="8"/>
        <v>1.5</v>
      </c>
      <c r="I28">
        <f t="shared" si="8"/>
        <v>13233.25</v>
      </c>
      <c r="J28">
        <f t="shared" si="8"/>
        <v>1315.25</v>
      </c>
      <c r="K28">
        <f t="shared" si="8"/>
        <v>28.524999999999999</v>
      </c>
      <c r="L28">
        <f t="shared" si="8"/>
        <v>1.7249999999999999</v>
      </c>
      <c r="M28">
        <f t="shared" si="8"/>
        <v>24030.25</v>
      </c>
    </row>
    <row r="29" spans="1:13" x14ac:dyDescent="0.25">
      <c r="A29" t="s">
        <v>23</v>
      </c>
      <c r="B29">
        <f>B25-B24</f>
        <v>109.5</v>
      </c>
      <c r="C29">
        <f t="shared" ref="C29:M29" si="9">C25-C24</f>
        <v>1.625</v>
      </c>
      <c r="D29">
        <f t="shared" si="9"/>
        <v>1.7050000000000001</v>
      </c>
      <c r="E29">
        <f t="shared" si="9"/>
        <v>10.5</v>
      </c>
      <c r="F29">
        <f t="shared" si="9"/>
        <v>25.100000000000136</v>
      </c>
      <c r="G29">
        <f t="shared" si="9"/>
        <v>0.82499999999999929</v>
      </c>
      <c r="H29">
        <f t="shared" si="9"/>
        <v>1.6</v>
      </c>
      <c r="I29">
        <f t="shared" si="9"/>
        <v>5592.25</v>
      </c>
      <c r="J29">
        <f t="shared" si="9"/>
        <v>66.950000000000045</v>
      </c>
      <c r="K29">
        <f t="shared" si="9"/>
        <v>1.4750000000000014</v>
      </c>
      <c r="L29">
        <f t="shared" si="9"/>
        <v>5.125</v>
      </c>
      <c r="M29">
        <f t="shared" si="9"/>
        <v>10431.75</v>
      </c>
    </row>
    <row r="30" spans="1:13" x14ac:dyDescent="0.25">
      <c r="A30" t="s">
        <v>24</v>
      </c>
      <c r="B30">
        <f>B26-B25</f>
        <v>39</v>
      </c>
      <c r="C30">
        <f t="shared" ref="C30:M30" si="10">C26-C25</f>
        <v>5.75</v>
      </c>
      <c r="D30">
        <f t="shared" si="10"/>
        <v>1.6500000000000001</v>
      </c>
      <c r="E30">
        <f t="shared" si="10"/>
        <v>18.5</v>
      </c>
      <c r="F30">
        <f t="shared" si="10"/>
        <v>57.625</v>
      </c>
      <c r="G30">
        <f t="shared" si="10"/>
        <v>6.4999999999999964</v>
      </c>
      <c r="H30">
        <f t="shared" si="10"/>
        <v>10.575000000000001</v>
      </c>
      <c r="I30">
        <f t="shared" si="10"/>
        <v>24012</v>
      </c>
      <c r="J30">
        <f t="shared" si="10"/>
        <v>48.075000000000045</v>
      </c>
      <c r="K30">
        <f t="shared" si="10"/>
        <v>2.9750000000000014</v>
      </c>
      <c r="L30">
        <f t="shared" si="10"/>
        <v>7.3250000000000011</v>
      </c>
      <c r="M30">
        <f t="shared" si="10"/>
        <v>1446</v>
      </c>
    </row>
    <row r="31" spans="1:13" x14ac:dyDescent="0.25">
      <c r="A31" t="s">
        <v>25</v>
      </c>
      <c r="B31">
        <f>B25-B23</f>
        <v>176.5</v>
      </c>
      <c r="C31">
        <f t="shared" ref="C31:M31" si="11">C25-C23</f>
        <v>6.75</v>
      </c>
      <c r="D31">
        <f t="shared" si="11"/>
        <v>1.95</v>
      </c>
      <c r="E31">
        <f t="shared" si="11"/>
        <v>57</v>
      </c>
      <c r="F31">
        <f t="shared" si="11"/>
        <v>122.15000000000009</v>
      </c>
      <c r="G31">
        <f t="shared" si="11"/>
        <v>3.75</v>
      </c>
      <c r="H31">
        <f t="shared" si="11"/>
        <v>3.1</v>
      </c>
      <c r="I31">
        <f t="shared" si="11"/>
        <v>8282.5</v>
      </c>
      <c r="J31">
        <f t="shared" si="11"/>
        <v>73.600000000000136</v>
      </c>
      <c r="K31">
        <f t="shared" si="11"/>
        <v>2.5</v>
      </c>
      <c r="L31">
        <f t="shared" si="11"/>
        <v>6.85</v>
      </c>
      <c r="M31">
        <f t="shared" si="11"/>
        <v>21723</v>
      </c>
    </row>
    <row r="32" spans="1:13" x14ac:dyDescent="0.25">
      <c r="A32" t="s">
        <v>26</v>
      </c>
      <c r="B32">
        <f>B27-B25</f>
        <v>49.299999999999955</v>
      </c>
      <c r="C32">
        <f t="shared" ref="C32:M32" si="12">C27-C25</f>
        <v>8.75</v>
      </c>
      <c r="D32">
        <f t="shared" si="12"/>
        <v>11.65</v>
      </c>
      <c r="E32">
        <f t="shared" si="12"/>
        <v>325</v>
      </c>
      <c r="F32">
        <f t="shared" si="12"/>
        <v>180.84999999999991</v>
      </c>
      <c r="G32">
        <f t="shared" si="12"/>
        <v>16.05</v>
      </c>
      <c r="H32">
        <f t="shared" si="12"/>
        <v>21.9</v>
      </c>
      <c r="I32">
        <f t="shared" si="12"/>
        <v>35399.5</v>
      </c>
      <c r="J32">
        <f t="shared" si="12"/>
        <v>167.39999999999986</v>
      </c>
      <c r="K32">
        <f t="shared" si="12"/>
        <v>7</v>
      </c>
      <c r="L32">
        <f t="shared" si="12"/>
        <v>17.850000000000001</v>
      </c>
      <c r="M32">
        <f t="shared" si="12"/>
        <v>29309</v>
      </c>
    </row>
  </sheetData>
  <mergeCells count="6">
    <mergeCell ref="B21:D21"/>
    <mergeCell ref="F21:H21"/>
    <mergeCell ref="J21:L21"/>
    <mergeCell ref="B1:D1"/>
    <mergeCell ref="F1:H1"/>
    <mergeCell ref="J1:L1"/>
  </mergeCells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3" sqref="H13"/>
    </sheetView>
  </sheetViews>
  <sheetFormatPr defaultRowHeight="15" x14ac:dyDescent="0.25"/>
  <cols>
    <col min="1" max="7" width="12.140625" customWidth="1"/>
  </cols>
  <sheetData>
    <row r="1" spans="1:7" x14ac:dyDescent="0.25">
      <c r="B1" s="17" t="s">
        <v>13</v>
      </c>
      <c r="C1" s="17"/>
      <c r="D1" s="17"/>
      <c r="E1" s="17" t="s">
        <v>14</v>
      </c>
      <c r="F1" s="17"/>
      <c r="G1" s="17"/>
    </row>
    <row r="2" spans="1:7" x14ac:dyDescent="0.25">
      <c r="A2" t="s">
        <v>4</v>
      </c>
      <c r="B2" s="2" t="s">
        <v>5</v>
      </c>
      <c r="C2" s="3" t="s">
        <v>6</v>
      </c>
      <c r="D2" s="4" t="s">
        <v>7</v>
      </c>
      <c r="E2" s="2" t="s">
        <v>5</v>
      </c>
      <c r="F2" s="3" t="s">
        <v>6</v>
      </c>
      <c r="G2" s="4" t="s">
        <v>7</v>
      </c>
    </row>
    <row r="3" spans="1:7" x14ac:dyDescent="0.25">
      <c r="A3">
        <v>1234</v>
      </c>
      <c r="B3" s="5">
        <v>1554</v>
      </c>
      <c r="C3" s="6">
        <v>35</v>
      </c>
      <c r="D3" s="7">
        <v>4</v>
      </c>
      <c r="E3" s="5">
        <v>1470</v>
      </c>
      <c r="F3" s="6">
        <v>32.799999999999997</v>
      </c>
      <c r="G3" s="7">
        <v>15.6</v>
      </c>
    </row>
    <row r="4" spans="1:7" x14ac:dyDescent="0.25">
      <c r="A4">
        <v>1235</v>
      </c>
      <c r="B4" s="5">
        <v>1560</v>
      </c>
      <c r="C4" s="6">
        <v>41</v>
      </c>
      <c r="D4" s="7">
        <v>3.7</v>
      </c>
      <c r="E4" s="5">
        <v>1556.9</v>
      </c>
      <c r="F4" s="6">
        <v>35.6</v>
      </c>
      <c r="G4" s="7">
        <v>16.8</v>
      </c>
    </row>
    <row r="5" spans="1:7" x14ac:dyDescent="0.25">
      <c r="A5">
        <v>1236</v>
      </c>
      <c r="B5" s="5">
        <v>1473</v>
      </c>
      <c r="C5" s="6">
        <v>35</v>
      </c>
      <c r="D5" s="7">
        <v>0.38</v>
      </c>
      <c r="E5" s="5">
        <v>1509.4</v>
      </c>
      <c r="F5" s="6">
        <v>32.4</v>
      </c>
      <c r="G5" s="7">
        <v>21</v>
      </c>
    </row>
    <row r="6" spans="1:7" x14ac:dyDescent="0.25">
      <c r="A6">
        <v>1237</v>
      </c>
      <c r="B6" s="5">
        <v>1385</v>
      </c>
      <c r="C6" s="6">
        <v>35.5</v>
      </c>
      <c r="D6" s="7">
        <v>0</v>
      </c>
      <c r="E6" s="5">
        <v>1398.4</v>
      </c>
      <c r="F6" s="6">
        <v>30.3</v>
      </c>
      <c r="G6" s="7">
        <v>6.8</v>
      </c>
    </row>
    <row r="7" spans="1:7" x14ac:dyDescent="0.25">
      <c r="A7">
        <v>1238</v>
      </c>
      <c r="B7" s="5">
        <v>1565.8</v>
      </c>
      <c r="C7" s="6">
        <v>45.5</v>
      </c>
      <c r="D7" s="7">
        <v>3.3</v>
      </c>
      <c r="E7" s="5">
        <v>1519.4</v>
      </c>
      <c r="F7" s="6">
        <v>38.4</v>
      </c>
      <c r="G7" s="7">
        <v>6.3</v>
      </c>
    </row>
    <row r="8" spans="1:7" x14ac:dyDescent="0.25">
      <c r="A8">
        <v>1239</v>
      </c>
      <c r="B8" s="5">
        <v>1340</v>
      </c>
      <c r="C8" s="6">
        <v>35.5</v>
      </c>
      <c r="D8" s="7">
        <v>2.4</v>
      </c>
      <c r="E8" s="5">
        <v>1368.7</v>
      </c>
      <c r="F8" s="6">
        <v>29.7</v>
      </c>
      <c r="G8" s="7">
        <v>13.9</v>
      </c>
    </row>
    <row r="9" spans="1:7" x14ac:dyDescent="0.25">
      <c r="A9">
        <v>1240</v>
      </c>
      <c r="B9" s="5">
        <v>1556</v>
      </c>
      <c r="C9" s="6">
        <v>43</v>
      </c>
      <c r="D9" s="7">
        <v>1.5</v>
      </c>
      <c r="E9" s="5">
        <v>1446.6</v>
      </c>
      <c r="F9" s="6">
        <v>35</v>
      </c>
      <c r="G9" s="7">
        <v>10</v>
      </c>
    </row>
    <row r="10" spans="1:7" x14ac:dyDescent="0.25">
      <c r="A10">
        <v>1241</v>
      </c>
      <c r="B10" s="5">
        <v>1360.8</v>
      </c>
      <c r="C10" s="6">
        <v>30</v>
      </c>
      <c r="D10" s="7">
        <v>13.6</v>
      </c>
      <c r="E10" s="5">
        <v>1351.1</v>
      </c>
      <c r="F10" s="6">
        <v>27.9</v>
      </c>
      <c r="G10" s="7">
        <v>23.3</v>
      </c>
    </row>
    <row r="11" spans="1:7" x14ac:dyDescent="0.25">
      <c r="A11">
        <v>1242</v>
      </c>
      <c r="B11" s="8">
        <v>1547</v>
      </c>
      <c r="C11" s="6">
        <v>38</v>
      </c>
      <c r="D11" s="7">
        <v>0</v>
      </c>
      <c r="E11" s="8">
        <v>1449.4</v>
      </c>
      <c r="F11" s="6">
        <v>30.6</v>
      </c>
      <c r="G11" s="7">
        <v>21.2</v>
      </c>
    </row>
    <row r="12" spans="1:7" x14ac:dyDescent="0.25">
      <c r="A12">
        <v>1243</v>
      </c>
      <c r="B12" s="5">
        <v>1486</v>
      </c>
      <c r="C12" s="6">
        <v>44</v>
      </c>
      <c r="D12" s="7">
        <v>0.2</v>
      </c>
      <c r="E12" s="5">
        <v>1497.3</v>
      </c>
      <c r="F12" s="6">
        <v>31.3</v>
      </c>
      <c r="G12" s="7">
        <v>24.5</v>
      </c>
    </row>
    <row r="13" spans="1:7" x14ac:dyDescent="0.25">
      <c r="A13" s="9" t="s">
        <v>10</v>
      </c>
      <c r="B13" s="10">
        <f t="shared" ref="B13:G13" si="0">AVERAGE(B3:B12)</f>
        <v>1482.7599999999998</v>
      </c>
      <c r="C13" s="11">
        <f t="shared" si="0"/>
        <v>38.25</v>
      </c>
      <c r="D13" s="12">
        <f t="shared" si="0"/>
        <v>2.9079999999999999</v>
      </c>
      <c r="E13" s="10">
        <f t="shared" si="0"/>
        <v>1456.72</v>
      </c>
      <c r="F13" s="11">
        <f t="shared" si="0"/>
        <v>32.400000000000006</v>
      </c>
      <c r="G13" s="12">
        <f t="shared" si="0"/>
        <v>15.940000000000001</v>
      </c>
    </row>
    <row r="14" spans="1:7" x14ac:dyDescent="0.25">
      <c r="A14" s="6" t="s">
        <v>11</v>
      </c>
      <c r="B14" s="13">
        <f>_xlfn.STDEV.S(B3:B12)</f>
        <v>89.656817302918412</v>
      </c>
      <c r="C14" s="13">
        <f t="shared" ref="C14:G14" si="1">_xlfn.STDEV.S(C3:C12)</f>
        <v>4.9455367083192634</v>
      </c>
      <c r="D14" s="13">
        <f t="shared" si="1"/>
        <v>4.0711690922605728</v>
      </c>
      <c r="E14" s="13">
        <f t="shared" si="1"/>
        <v>67.514126916767111</v>
      </c>
      <c r="F14" s="13">
        <f t="shared" si="1"/>
        <v>3.1545381771522614</v>
      </c>
      <c r="G14" s="13">
        <f t="shared" si="1"/>
        <v>6.6456669258163155</v>
      </c>
    </row>
    <row r="15" spans="1:7" x14ac:dyDescent="0.25">
      <c r="A15" s="6" t="s">
        <v>12</v>
      </c>
      <c r="B15" s="14">
        <f t="shared" ref="B15:G15" si="2">B14/B13 * 100</f>
        <v>6.0466169375299055</v>
      </c>
      <c r="C15" s="15">
        <f t="shared" si="2"/>
        <v>12.929507734168007</v>
      </c>
      <c r="D15" s="16">
        <f t="shared" si="2"/>
        <v>139.99893714788766</v>
      </c>
      <c r="E15" s="14">
        <f t="shared" si="2"/>
        <v>4.6346673977680757</v>
      </c>
      <c r="F15" s="15">
        <f t="shared" si="2"/>
        <v>9.7362289418279655</v>
      </c>
      <c r="G15" s="16">
        <f t="shared" si="2"/>
        <v>41.691762395334479</v>
      </c>
    </row>
  </sheetData>
  <mergeCells count="2">
    <mergeCell ref="B1:D1"/>
    <mergeCell ref="E1:G1"/>
  </mergeCells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Operadors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Joan Marce i Igual</cp:lastModifiedBy>
  <cp:revision>2</cp:revision>
  <dcterms:created xsi:type="dcterms:W3CDTF">2016-04-01T07:25:01Z</dcterms:created>
  <dcterms:modified xsi:type="dcterms:W3CDTF">2016-04-11T16:10:14Z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UPC - FIB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