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ba_romero_uniandes_edu_co/Documents/Septimo semestre/Intermedio/Intermedio/"/>
    </mc:Choice>
  </mc:AlternateContent>
  <xr:revisionPtr revIDLastSave="19" documentId="13_ncr:1_{38CE47A0-AD3F-4E11-B66D-76C119264C0D}" xr6:coauthVersionLast="47" xr6:coauthVersionMax="47" xr10:uidLastSave="{567E51B0-582C-4FAB-B3E3-AC388FE9A121}"/>
  <bookViews>
    <workbookView xWindow="11424" yWindow="0" windowWidth="11712" windowHeight="12336" xr2:uid="{E744D398-181C-48B3-888A-BEDE30654B4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2" i="2"/>
  <c r="I22" i="1"/>
  <c r="I25" i="1" s="1"/>
  <c r="I21" i="1"/>
  <c r="I2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F19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<sst xmlns="http://schemas.openxmlformats.org/spreadsheetml/2006/main" count="16" uniqueCount="13">
  <si>
    <t>1/raiz de voltaje</t>
  </si>
  <si>
    <t>Voltaje (KV)</t>
  </si>
  <si>
    <t>Diametro interno (cm)</t>
  </si>
  <si>
    <t>Diametro externo (cm)</t>
  </si>
  <si>
    <t>Longitud  Broglie (Pm)</t>
  </si>
  <si>
    <t>Longitud 1 Bragg (Pm)</t>
  </si>
  <si>
    <t>Longitud 2 Bragg (Pm)</t>
  </si>
  <si>
    <t>Diametro interno en m</t>
  </si>
  <si>
    <t>Diametro externo en m</t>
  </si>
  <si>
    <t>d1</t>
  </si>
  <si>
    <t>d2</t>
  </si>
  <si>
    <t>h a partir de d1</t>
  </si>
  <si>
    <t>h a partir de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</si>
</sst>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Ajuste</a:t>
            </a:r>
            <a:r>
              <a:rPr lang="es-CO" baseline="0"/>
              <a:t> lineal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598752306157628"/>
                  <c:y val="0.19894404347686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Hoja1!$A$4:$A$19</c:f>
              <c:numCache>
                <c:formatCode>General</c:formatCode>
                <c:ptCount val="16"/>
                <c:pt idx="0">
                  <c:v>2.2360679774997897E-2</c:v>
                </c:pt>
                <c:pt idx="1">
                  <c:v>2.1320071635561041E-2</c:v>
                </c:pt>
                <c:pt idx="2">
                  <c:v>2.0412414523193152E-2</c:v>
                </c:pt>
                <c:pt idx="3">
                  <c:v>1.9611613513818404E-2</c:v>
                </c:pt>
                <c:pt idx="4">
                  <c:v>1.8898223650461361E-2</c:v>
                </c:pt>
                <c:pt idx="5">
                  <c:v>1.8257418583505537E-2</c:v>
                </c:pt>
                <c:pt idx="6">
                  <c:v>1.7677669529663688E-2</c:v>
                </c:pt>
                <c:pt idx="7">
                  <c:v>1.7149858514250885E-2</c:v>
                </c:pt>
                <c:pt idx="8">
                  <c:v>1.6666666666666666E-2</c:v>
                </c:pt>
                <c:pt idx="9">
                  <c:v>1.6222142113076255E-2</c:v>
                </c:pt>
                <c:pt idx="10">
                  <c:v>1.5811388300841896E-2</c:v>
                </c:pt>
                <c:pt idx="11">
                  <c:v>1.5430334996209192E-2</c:v>
                </c:pt>
                <c:pt idx="12">
                  <c:v>1.5075567228888179E-2</c:v>
                </c:pt>
                <c:pt idx="13">
                  <c:v>1.4744195615489713E-2</c:v>
                </c:pt>
                <c:pt idx="14">
                  <c:v>1.4433756729740642E-2</c:v>
                </c:pt>
                <c:pt idx="15">
                  <c:v>1.4142135623730951E-2</c:v>
                </c:pt>
              </c:numCache>
            </c:numRef>
          </c:xVal>
          <c:yVal>
            <c:numRef>
              <c:f>Hoja1!$I$4:$I$19</c:f>
              <c:numCache>
                <c:formatCode>General</c:formatCode>
                <c:ptCount val="16"/>
                <c:pt idx="0">
                  <c:v>3.3000000000000002E-2</c:v>
                </c:pt>
                <c:pt idx="1">
                  <c:v>3.1000000000000003E-2</c:v>
                </c:pt>
                <c:pt idx="2">
                  <c:v>2.7999999999999997E-2</c:v>
                </c:pt>
                <c:pt idx="3">
                  <c:v>2.6000000000000002E-2</c:v>
                </c:pt>
                <c:pt idx="4">
                  <c:v>2.6000000000000002E-2</c:v>
                </c:pt>
                <c:pt idx="5">
                  <c:v>2.5000000000000001E-2</c:v>
                </c:pt>
                <c:pt idx="6">
                  <c:v>2.4E-2</c:v>
                </c:pt>
                <c:pt idx="7">
                  <c:v>2.2000000000000002E-2</c:v>
                </c:pt>
                <c:pt idx="8">
                  <c:v>2.2000000000000002E-2</c:v>
                </c:pt>
                <c:pt idx="9">
                  <c:v>0.02</c:v>
                </c:pt>
                <c:pt idx="10">
                  <c:v>0.02</c:v>
                </c:pt>
                <c:pt idx="11">
                  <c:v>1.9E-2</c:v>
                </c:pt>
                <c:pt idx="12">
                  <c:v>1.9E-2</c:v>
                </c:pt>
                <c:pt idx="13">
                  <c:v>1.8000000000000002E-2</c:v>
                </c:pt>
                <c:pt idx="14">
                  <c:v>1.6E-2</c:v>
                </c:pt>
                <c:pt idx="15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C-44FC-A414-4F312795D144}"/>
            </c:ext>
          </c:extLst>
        </c:ser>
        <c:ser>
          <c:idx val="1"/>
          <c:order val="1"/>
          <c:tx>
            <c:v>D2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833315941147799"/>
                  <c:y val="0.52241037328152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Hoja1!$A$4:$A$19</c:f>
              <c:numCache>
                <c:formatCode>General</c:formatCode>
                <c:ptCount val="16"/>
                <c:pt idx="0">
                  <c:v>2.2360679774997897E-2</c:v>
                </c:pt>
                <c:pt idx="1">
                  <c:v>2.1320071635561041E-2</c:v>
                </c:pt>
                <c:pt idx="2">
                  <c:v>2.0412414523193152E-2</c:v>
                </c:pt>
                <c:pt idx="3">
                  <c:v>1.9611613513818404E-2</c:v>
                </c:pt>
                <c:pt idx="4">
                  <c:v>1.8898223650461361E-2</c:v>
                </c:pt>
                <c:pt idx="5">
                  <c:v>1.8257418583505537E-2</c:v>
                </c:pt>
                <c:pt idx="6">
                  <c:v>1.7677669529663688E-2</c:v>
                </c:pt>
                <c:pt idx="7">
                  <c:v>1.7149858514250885E-2</c:v>
                </c:pt>
                <c:pt idx="8">
                  <c:v>1.6666666666666666E-2</c:v>
                </c:pt>
                <c:pt idx="9">
                  <c:v>1.6222142113076255E-2</c:v>
                </c:pt>
                <c:pt idx="10">
                  <c:v>1.5811388300841896E-2</c:v>
                </c:pt>
                <c:pt idx="11">
                  <c:v>1.5430334996209192E-2</c:v>
                </c:pt>
                <c:pt idx="12">
                  <c:v>1.5075567228888179E-2</c:v>
                </c:pt>
                <c:pt idx="13">
                  <c:v>1.4744195615489713E-2</c:v>
                </c:pt>
                <c:pt idx="14">
                  <c:v>1.4433756729740642E-2</c:v>
                </c:pt>
                <c:pt idx="15">
                  <c:v>1.4142135623730951E-2</c:v>
                </c:pt>
              </c:numCache>
            </c:numRef>
          </c:xVal>
          <c:yVal>
            <c:numRef>
              <c:f>Hoja1!$J$4:$J$19</c:f>
              <c:numCache>
                <c:formatCode>General</c:formatCode>
                <c:ptCount val="16"/>
                <c:pt idx="0">
                  <c:v>0.06</c:v>
                </c:pt>
                <c:pt idx="1">
                  <c:v>5.5E-2</c:v>
                </c:pt>
                <c:pt idx="2">
                  <c:v>5.2000000000000005E-2</c:v>
                </c:pt>
                <c:pt idx="3">
                  <c:v>5.0999999999999997E-2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4.4000000000000004E-2</c:v>
                </c:pt>
                <c:pt idx="7">
                  <c:v>4.0999999999999995E-2</c:v>
                </c:pt>
                <c:pt idx="8">
                  <c:v>3.9E-2</c:v>
                </c:pt>
                <c:pt idx="9">
                  <c:v>3.7000000000000005E-2</c:v>
                </c:pt>
                <c:pt idx="10">
                  <c:v>3.9E-2</c:v>
                </c:pt>
                <c:pt idx="11">
                  <c:v>3.7999999999999999E-2</c:v>
                </c:pt>
                <c:pt idx="12">
                  <c:v>3.6000000000000004E-2</c:v>
                </c:pt>
                <c:pt idx="13">
                  <c:v>3.1000000000000003E-2</c:v>
                </c:pt>
                <c:pt idx="14">
                  <c:v>2.7999999999999997E-2</c:v>
                </c:pt>
                <c:pt idx="15">
                  <c:v>2.6000000000000002E-2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C-44FC-A414-4F312795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50943"/>
        <c:axId val="1019078783"/>
      </c:scatterChart>
      <c:valAx>
        <c:axId val="10190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1/raíz</a:t>
                </a:r>
                <a:r>
                  <a:rPr lang="es-CO" baseline="0"/>
                  <a:t> de v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9078783"/>
        <c:crosses val="autoZero"/>
        <c:crossBetween val="midCat"/>
      </c:valAx>
      <c:valAx>
        <c:axId val="1019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90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388420</xdr:colOff>
      <xdr:row>20</xdr:row>
      <xdr:rowOff>23068</xdr:rowOff>
    </xdr:from>
    <xdr:to>
      <xdr:col>4</xdr:col>
      <xdr:colOff>1315356</xdr:colOff>
      <xdr:row>39</xdr:row>
      <xdr:rowOff>172356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0D702-53FB-F6A4-96FE-85E44CE96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1A32-B510-4B3F-A9C0-3D0EE60488F0}">
  <dimension ref="A3:J28"/>
  <sheetViews>
    <sheetView tabSelected="1" topLeftCell="C1" zoomScale="114" zoomScaleNormal="85" workbookViewId="0">
      <selection activeCell="F4" sqref="F4"/>
    </sheetView>
  </sheetViews>
  <sheetFormatPr baseColWidth="10" defaultRowHeight="14.4" x14ac:dyDescent="0.3"/>
  <cols>
    <col min="1" max="1" width="17.5546875" customWidth="1"/>
    <col min="2" max="2" width="15.77734375" customWidth="1"/>
    <col min="3" max="3" width="19.77734375" customWidth="1"/>
    <col min="4" max="4" width="20.21875" customWidth="1"/>
    <col min="5" max="5" width="20.5546875" customWidth="1"/>
    <col min="6" max="6" width="19.88671875" customWidth="1"/>
    <col min="7" max="7" width="20" customWidth="1"/>
    <col min="8" max="8" width="13.5546875" customWidth="1"/>
    <col min="9" max="9" width="20.33203125" customWidth="1"/>
    <col min="10" max="10" width="20.6640625" customWidth="1"/>
  </cols>
  <sheetData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</row>
    <row r="4" spans="1:10" x14ac:dyDescent="0.3">
      <c r="A4">
        <f>1/SQRT((B4*1000))</f>
        <v>2.2360679774997897E-2</v>
      </c>
      <c r="B4">
        <v>2</v>
      </c>
      <c r="C4">
        <v>3.3</v>
      </c>
      <c r="D4">
        <v>6</v>
      </c>
      <c r="E4">
        <f>(6.63E-34)/SQRT(2*(1.6E-19)*(B4*(1000))*(9.11E-31))</f>
        <v>2.7457712472166564E-11</v>
      </c>
      <c r="F4">
        <f>2*(0.000000000213)*SIN((1/2)*ATAN((C4*0.01)/(2*0.135)))</f>
        <v>2.5888889760167621E-11</v>
      </c>
      <c r="G4">
        <f>2*(0.000000000123)*SIN((1/2)*ATAN((D4*0.01)/(2*0.135)))</f>
        <v>2.6842725885311215E-11</v>
      </c>
      <c r="I4">
        <f>C4*(0.01)</f>
        <v>3.3000000000000002E-2</v>
      </c>
      <c r="J4">
        <f>D4*(0.01)</f>
        <v>0.06</v>
      </c>
    </row>
    <row r="5" spans="1:10" x14ac:dyDescent="0.3">
      <c r="A5">
        <f t="shared" ref="A5:A19" si="0">1/SQRT((B5*1000))</f>
        <v>2.1320071635561041E-2</v>
      </c>
      <c r="B5">
        <v>2.2000000000000002</v>
      </c>
      <c r="C5">
        <v>3.1</v>
      </c>
      <c r="D5">
        <v>5.5</v>
      </c>
      <c r="E5">
        <f t="shared" ref="E5:E19" si="1">(6.63E-34)/SQRT(2*(1.6E-19)*(B5*(1000))*(9.11E-31))</f>
        <v>2.6179901628472922E-11</v>
      </c>
      <c r="F5">
        <f t="shared" ref="F5:F18" si="2">2*(0.000000000213)*SIN((1/2)*ATAN((C5*0.01)/(2*0.135)))</f>
        <v>2.4335680707594915E-11</v>
      </c>
      <c r="G5">
        <f t="shared" ref="G5:G18" si="3">2*(0.000000000123)*SIN((1/2)*ATAN((D5*0.01)/(2*0.135)))</f>
        <v>2.467580574556404E-11</v>
      </c>
      <c r="I5">
        <f t="shared" ref="I5:I19" si="4">C5*(0.01)</f>
        <v>3.1000000000000003E-2</v>
      </c>
      <c r="J5">
        <f t="shared" ref="J5:J19" si="5">D5*(0.01)</f>
        <v>5.5E-2</v>
      </c>
    </row>
    <row r="6" spans="1:10" x14ac:dyDescent="0.3">
      <c r="A6">
        <f t="shared" si="0"/>
        <v>2.0412414523193152E-2</v>
      </c>
      <c r="B6">
        <v>2.4</v>
      </c>
      <c r="C6">
        <v>2.8</v>
      </c>
      <c r="D6">
        <v>5.2</v>
      </c>
      <c r="E6">
        <f t="shared" si="1"/>
        <v>2.5065347497494279E-11</v>
      </c>
      <c r="F6">
        <f t="shared" si="2"/>
        <v>2.200041988522863E-11</v>
      </c>
      <c r="G6">
        <f t="shared" si="3"/>
        <v>2.3367068031751237E-11</v>
      </c>
      <c r="I6">
        <f t="shared" si="4"/>
        <v>2.7999999999999997E-2</v>
      </c>
      <c r="J6">
        <f t="shared" si="5"/>
        <v>5.2000000000000005E-2</v>
      </c>
    </row>
    <row r="7" spans="1:10" x14ac:dyDescent="0.3">
      <c r="A7">
        <f t="shared" si="0"/>
        <v>1.9611613513818404E-2</v>
      </c>
      <c r="B7">
        <v>2.6</v>
      </c>
      <c r="C7">
        <v>2.6</v>
      </c>
      <c r="D7">
        <v>5.0999999999999996</v>
      </c>
      <c r="E7">
        <f t="shared" si="1"/>
        <v>2.4082006915540321E-11</v>
      </c>
      <c r="F7">
        <f t="shared" si="2"/>
        <v>2.0440210649968583E-11</v>
      </c>
      <c r="G7">
        <f t="shared" si="3"/>
        <v>2.2929455553058005E-11</v>
      </c>
      <c r="I7">
        <f t="shared" si="4"/>
        <v>2.6000000000000002E-2</v>
      </c>
      <c r="J7">
        <f t="shared" si="5"/>
        <v>5.0999999999999997E-2</v>
      </c>
    </row>
    <row r="8" spans="1:10" x14ac:dyDescent="0.3">
      <c r="A8">
        <f t="shared" si="0"/>
        <v>1.8898223650461361E-2</v>
      </c>
      <c r="B8">
        <v>2.8</v>
      </c>
      <c r="C8">
        <v>2.6</v>
      </c>
      <c r="D8">
        <v>4.7</v>
      </c>
      <c r="E8">
        <f t="shared" si="1"/>
        <v>2.3206002520963826E-11</v>
      </c>
      <c r="F8">
        <f t="shared" si="2"/>
        <v>2.0440210649968583E-11</v>
      </c>
      <c r="G8">
        <f t="shared" si="3"/>
        <v>2.1172468182890744E-11</v>
      </c>
      <c r="I8">
        <f t="shared" si="4"/>
        <v>2.6000000000000002E-2</v>
      </c>
      <c r="J8">
        <f t="shared" si="5"/>
        <v>4.7E-2</v>
      </c>
    </row>
    <row r="9" spans="1:10" x14ac:dyDescent="0.3">
      <c r="A9">
        <f t="shared" si="0"/>
        <v>1.8257418583505537E-2</v>
      </c>
      <c r="B9">
        <v>3</v>
      </c>
      <c r="C9">
        <v>2.5</v>
      </c>
      <c r="D9">
        <v>4.5999999999999996</v>
      </c>
      <c r="E9">
        <f t="shared" si="1"/>
        <v>2.2419128353620577E-11</v>
      </c>
      <c r="F9">
        <f t="shared" si="2"/>
        <v>1.9659163703250088E-11</v>
      </c>
      <c r="G9">
        <f t="shared" si="3"/>
        <v>2.0731643540726245E-11</v>
      </c>
      <c r="I9">
        <f t="shared" si="4"/>
        <v>2.5000000000000001E-2</v>
      </c>
      <c r="J9">
        <f t="shared" si="5"/>
        <v>4.5999999999999999E-2</v>
      </c>
    </row>
    <row r="10" spans="1:10" x14ac:dyDescent="0.3">
      <c r="A10">
        <f t="shared" si="0"/>
        <v>1.7677669529663688E-2</v>
      </c>
      <c r="B10">
        <v>3.2</v>
      </c>
      <c r="C10">
        <v>2.4</v>
      </c>
      <c r="D10">
        <v>4.4000000000000004</v>
      </c>
      <c r="E10">
        <f t="shared" si="1"/>
        <v>2.1707227687514753E-11</v>
      </c>
      <c r="F10">
        <f t="shared" si="2"/>
        <v>1.887751913856833E-11</v>
      </c>
      <c r="G10">
        <f t="shared" si="3"/>
        <v>1.9848181505303351E-11</v>
      </c>
      <c r="I10">
        <f t="shared" si="4"/>
        <v>2.4E-2</v>
      </c>
      <c r="J10">
        <f t="shared" si="5"/>
        <v>4.4000000000000004E-2</v>
      </c>
    </row>
    <row r="11" spans="1:10" x14ac:dyDescent="0.3">
      <c r="A11">
        <f t="shared" si="0"/>
        <v>1.7149858514250885E-2</v>
      </c>
      <c r="B11">
        <v>3.4</v>
      </c>
      <c r="C11">
        <v>2.2000000000000002</v>
      </c>
      <c r="D11">
        <v>4.0999999999999996</v>
      </c>
      <c r="E11">
        <f t="shared" si="1"/>
        <v>2.1059104139989532E-11</v>
      </c>
      <c r="F11">
        <f t="shared" si="2"/>
        <v>1.7312529578072737E-11</v>
      </c>
      <c r="G11">
        <f t="shared" si="3"/>
        <v>1.851863298580149E-11</v>
      </c>
      <c r="I11">
        <f t="shared" si="4"/>
        <v>2.2000000000000002E-2</v>
      </c>
      <c r="J11">
        <f t="shared" si="5"/>
        <v>4.0999999999999995E-2</v>
      </c>
    </row>
    <row r="12" spans="1:10" x14ac:dyDescent="0.3">
      <c r="A12">
        <f t="shared" si="0"/>
        <v>1.6666666666666666E-2</v>
      </c>
      <c r="B12">
        <v>3.6</v>
      </c>
      <c r="C12">
        <v>2.2000000000000002</v>
      </c>
      <c r="D12">
        <v>3.9</v>
      </c>
      <c r="E12">
        <f t="shared" si="1"/>
        <v>2.0465770531469414E-11</v>
      </c>
      <c r="F12">
        <f t="shared" si="2"/>
        <v>1.7312529578072737E-11</v>
      </c>
      <c r="G12">
        <f t="shared" si="3"/>
        <v>1.7629503073417739E-11</v>
      </c>
      <c r="I12">
        <f t="shared" si="4"/>
        <v>2.2000000000000002E-2</v>
      </c>
      <c r="J12">
        <f t="shared" si="5"/>
        <v>3.9E-2</v>
      </c>
    </row>
    <row r="13" spans="1:10" x14ac:dyDescent="0.3">
      <c r="A13">
        <f t="shared" si="0"/>
        <v>1.6222142113076255E-2</v>
      </c>
      <c r="B13">
        <v>3.8</v>
      </c>
      <c r="C13">
        <v>2</v>
      </c>
      <c r="D13">
        <v>3.7</v>
      </c>
      <c r="E13">
        <f t="shared" si="1"/>
        <v>1.9919918280906299E-11</v>
      </c>
      <c r="F13">
        <f t="shared" si="2"/>
        <v>1.574542778418982E-11</v>
      </c>
      <c r="G13">
        <f t="shared" si="3"/>
        <v>1.6738275218091857E-11</v>
      </c>
      <c r="I13">
        <f t="shared" si="4"/>
        <v>0.02</v>
      </c>
      <c r="J13">
        <f t="shared" si="5"/>
        <v>3.7000000000000005E-2</v>
      </c>
    </row>
    <row r="14" spans="1:10" x14ac:dyDescent="0.3">
      <c r="A14">
        <f t="shared" si="0"/>
        <v>1.5811388300841896E-2</v>
      </c>
      <c r="B14">
        <v>4</v>
      </c>
      <c r="C14">
        <v>2</v>
      </c>
      <c r="D14">
        <v>3.9</v>
      </c>
      <c r="E14">
        <f t="shared" si="1"/>
        <v>1.9415534684939419E-11</v>
      </c>
      <c r="F14">
        <f t="shared" si="2"/>
        <v>1.574542778418982E-11</v>
      </c>
      <c r="G14">
        <f t="shared" si="3"/>
        <v>1.7629503073417739E-11</v>
      </c>
      <c r="I14">
        <f t="shared" si="4"/>
        <v>0.02</v>
      </c>
      <c r="J14">
        <f t="shared" si="5"/>
        <v>3.9E-2</v>
      </c>
    </row>
    <row r="15" spans="1:10" x14ac:dyDescent="0.3">
      <c r="A15">
        <f t="shared" si="0"/>
        <v>1.5430334996209192E-2</v>
      </c>
      <c r="B15">
        <v>4.2</v>
      </c>
      <c r="C15">
        <v>1.9</v>
      </c>
      <c r="D15">
        <v>3.8</v>
      </c>
      <c r="E15">
        <f t="shared" si="1"/>
        <v>1.8947621715367155E-11</v>
      </c>
      <c r="F15">
        <f t="shared" si="2"/>
        <v>1.4961143271393316E-11</v>
      </c>
      <c r="G15">
        <f t="shared" si="3"/>
        <v>1.7184145244968143E-11</v>
      </c>
      <c r="I15">
        <f t="shared" si="4"/>
        <v>1.9E-2</v>
      </c>
      <c r="J15">
        <f t="shared" si="5"/>
        <v>3.7999999999999999E-2</v>
      </c>
    </row>
    <row r="16" spans="1:10" x14ac:dyDescent="0.3">
      <c r="A16">
        <f t="shared" si="0"/>
        <v>1.5075567228888179E-2</v>
      </c>
      <c r="B16">
        <v>4.4000000000000004</v>
      </c>
      <c r="C16">
        <v>1.9</v>
      </c>
      <c r="D16">
        <v>3.6</v>
      </c>
      <c r="E16">
        <f t="shared" si="1"/>
        <v>1.8511985972289946E-11</v>
      </c>
      <c r="F16">
        <f t="shared" si="2"/>
        <v>1.4961143271393316E-11</v>
      </c>
      <c r="G16">
        <f t="shared" si="3"/>
        <v>1.6291905387180475E-11</v>
      </c>
      <c r="I16">
        <f t="shared" si="4"/>
        <v>1.9E-2</v>
      </c>
      <c r="J16">
        <f t="shared" si="5"/>
        <v>3.6000000000000004E-2</v>
      </c>
    </row>
    <row r="17" spans="1:10" x14ac:dyDescent="0.3">
      <c r="A17">
        <f t="shared" si="0"/>
        <v>1.4744195615489713E-2</v>
      </c>
      <c r="B17">
        <v>4.5999999999999996</v>
      </c>
      <c r="C17">
        <v>1.8</v>
      </c>
      <c r="D17">
        <v>3.1</v>
      </c>
      <c r="E17">
        <f t="shared" si="1"/>
        <v>1.8105079448262595E-11</v>
      </c>
      <c r="F17">
        <f t="shared" si="2"/>
        <v>1.4176401038592854E-11</v>
      </c>
      <c r="G17">
        <f t="shared" si="3"/>
        <v>1.4052998718470303E-11</v>
      </c>
      <c r="I17">
        <f t="shared" si="4"/>
        <v>1.8000000000000002E-2</v>
      </c>
      <c r="J17">
        <f t="shared" si="5"/>
        <v>3.1000000000000003E-2</v>
      </c>
    </row>
    <row r="18" spans="1:10" x14ac:dyDescent="0.3">
      <c r="A18">
        <f t="shared" si="0"/>
        <v>1.4433756729740642E-2</v>
      </c>
      <c r="B18">
        <v>4.8</v>
      </c>
      <c r="C18">
        <v>1.6</v>
      </c>
      <c r="D18">
        <v>2.8</v>
      </c>
      <c r="E18">
        <f t="shared" si="1"/>
        <v>1.7723877188275465E-11</v>
      </c>
      <c r="F18">
        <f t="shared" si="2"/>
        <v>1.2605637963751055E-11</v>
      </c>
      <c r="G18">
        <f t="shared" si="3"/>
        <v>1.2704467821047518E-11</v>
      </c>
      <c r="I18">
        <f t="shared" si="4"/>
        <v>1.6E-2</v>
      </c>
      <c r="J18">
        <f t="shared" si="5"/>
        <v>2.7999999999999997E-2</v>
      </c>
    </row>
    <row r="19" spans="1:10" x14ac:dyDescent="0.3">
      <c r="A19">
        <f t="shared" si="0"/>
        <v>1.4142135623730951E-2</v>
      </c>
      <c r="B19">
        <v>5</v>
      </c>
      <c r="C19">
        <v>1.6</v>
      </c>
      <c r="D19">
        <v>2.6</v>
      </c>
      <c r="E19">
        <f t="shared" si="1"/>
        <v>1.7365782150011801E-11</v>
      </c>
      <c r="F19">
        <f>2*(0.000000000213)*SIN((1/2)*ATAN((C19*0.01)/(2*0.135)))</f>
        <v>1.2605637963751055E-11</v>
      </c>
      <c r="G19">
        <f>2*(0.000000000123)*SIN((1/2)*ATAN((D19*0.01)/(2*0.135)))</f>
        <v>1.1803501924629745E-11</v>
      </c>
      <c r="I19">
        <f t="shared" si="4"/>
        <v>1.6E-2</v>
      </c>
      <c r="J19">
        <f t="shared" si="5"/>
        <v>2.6000000000000002E-2</v>
      </c>
    </row>
    <row r="21" spans="1:10" x14ac:dyDescent="0.3">
      <c r="H21" t="s">
        <v>9</v>
      </c>
      <c r="I21">
        <f>(0.135*(6.63E-34))/(1.9785*SQRT(2*(1.6E-19)*(9.11E-31)))</f>
        <v>8.3787081781603352E-11</v>
      </c>
    </row>
    <row r="22" spans="1:10" x14ac:dyDescent="0.3">
      <c r="H22" t="s">
        <v>10</v>
      </c>
      <c r="I22">
        <f>(0.135*(6.63E-34))/(3.6968*SQRT(2*(1.6E-19)*(9.11E-31)))</f>
        <v>4.4842226061702623E-11</v>
      </c>
    </row>
    <row r="24" spans="1:10" x14ac:dyDescent="0.3">
      <c r="H24" t="s">
        <v>11</v>
      </c>
      <c r="I24">
        <f>(I27*I21*SQRT(2*(1.6E-19)*(9.11E-31)))/(2*0.135)</f>
        <v>3.3149999999999995E-34</v>
      </c>
    </row>
    <row r="25" spans="1:10" x14ac:dyDescent="0.3">
      <c r="H25" t="s">
        <v>12</v>
      </c>
      <c r="I25">
        <f>(I28*I22*SQRT(2*(1.6E-19)*(9.11E-31)))/(2*0.135)</f>
        <v>3.3150000000000004E-34</v>
      </c>
    </row>
    <row r="27" spans="1:10" x14ac:dyDescent="0.3">
      <c r="I27">
        <v>1.9784999999999999</v>
      </c>
    </row>
    <row r="28" spans="1:10" x14ac:dyDescent="0.3">
      <c r="I28">
        <v>3.6968000000000001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3AE7-97B4-4584-9B9F-7E2441736E6A}">
  <dimension ref="A1:J9"/>
  <sheetViews>
    <sheetView topLeftCell="D1" workbookViewId="0">
      <selection activeCell="D10" sqref="A10:XFD10"/>
    </sheetView>
  </sheetViews>
  <sheetFormatPr baseColWidth="10" defaultRowHeight="14.4" x14ac:dyDescent="0.3"/>
  <sheetData>
    <row r="1" spans="1:10" x14ac:dyDescent="0.3">
      <c r="A1" t="s">
        <v>1</v>
      </c>
      <c r="B1" t="s">
        <v>2</v>
      </c>
      <c r="C1" t="s">
        <v>3</v>
      </c>
    </row>
    <row r="2" spans="1:10" x14ac:dyDescent="0.3">
      <c r="A2">
        <v>2</v>
      </c>
      <c r="B2">
        <v>3.3</v>
      </c>
      <c r="C2">
        <v>6</v>
      </c>
      <c r="E2">
        <f>B2*2</f>
        <v>6.6</v>
      </c>
      <c r="F2">
        <f>C2*2</f>
        <v>12</v>
      </c>
      <c r="H2">
        <v>2</v>
      </c>
      <c r="I2">
        <v>6.6</v>
      </c>
      <c r="J2">
        <v>12</v>
      </c>
    </row>
    <row r="3" spans="1:10" x14ac:dyDescent="0.3">
      <c r="A3">
        <v>2.4</v>
      </c>
      <c r="B3">
        <v>2.8</v>
      </c>
      <c r="C3">
        <v>5.2</v>
      </c>
      <c r="E3">
        <f t="shared" ref="E3:F9" si="0">B3*2</f>
        <v>5.6</v>
      </c>
      <c r="F3">
        <f t="shared" si="0"/>
        <v>10.4</v>
      </c>
      <c r="H3">
        <v>2.4</v>
      </c>
      <c r="I3">
        <v>5.6</v>
      </c>
      <c r="J3">
        <v>10.4</v>
      </c>
    </row>
    <row r="4" spans="1:10" x14ac:dyDescent="0.3">
      <c r="A4">
        <v>2.8</v>
      </c>
      <c r="B4">
        <v>2.6</v>
      </c>
      <c r="C4">
        <v>4.7</v>
      </c>
      <c r="E4">
        <f t="shared" si="0"/>
        <v>5.2</v>
      </c>
      <c r="F4">
        <f t="shared" si="0"/>
        <v>9.4</v>
      </c>
      <c r="H4">
        <v>2.8</v>
      </c>
      <c r="I4">
        <v>5.2</v>
      </c>
      <c r="J4">
        <v>9.4</v>
      </c>
    </row>
    <row r="5" spans="1:10" x14ac:dyDescent="0.3">
      <c r="A5">
        <v>3.2</v>
      </c>
      <c r="B5">
        <v>2.4</v>
      </c>
      <c r="C5">
        <v>4.4000000000000004</v>
      </c>
      <c r="E5">
        <f t="shared" si="0"/>
        <v>4.8</v>
      </c>
      <c r="F5">
        <f t="shared" si="0"/>
        <v>8.8000000000000007</v>
      </c>
      <c r="H5">
        <v>3.2</v>
      </c>
      <c r="I5">
        <v>4.8</v>
      </c>
      <c r="J5">
        <v>8.8000000000000007</v>
      </c>
    </row>
    <row r="6" spans="1:10" x14ac:dyDescent="0.3">
      <c r="A6">
        <v>3.6</v>
      </c>
      <c r="B6">
        <v>2.2000000000000002</v>
      </c>
      <c r="C6">
        <v>3.9</v>
      </c>
      <c r="E6">
        <f t="shared" si="0"/>
        <v>4.4000000000000004</v>
      </c>
      <c r="F6">
        <f t="shared" si="0"/>
        <v>7.8</v>
      </c>
      <c r="H6">
        <v>3.6</v>
      </c>
      <c r="I6">
        <v>4.4000000000000004</v>
      </c>
      <c r="J6">
        <v>7.8</v>
      </c>
    </row>
    <row r="7" spans="1:10" x14ac:dyDescent="0.3">
      <c r="A7">
        <v>4</v>
      </c>
      <c r="B7">
        <v>2</v>
      </c>
      <c r="C7">
        <v>3.9</v>
      </c>
      <c r="E7">
        <f t="shared" si="0"/>
        <v>4</v>
      </c>
      <c r="F7">
        <f t="shared" si="0"/>
        <v>7.8</v>
      </c>
      <c r="H7">
        <v>4</v>
      </c>
      <c r="I7">
        <v>4</v>
      </c>
      <c r="J7">
        <v>7.8</v>
      </c>
    </row>
    <row r="8" spans="1:10" x14ac:dyDescent="0.3">
      <c r="A8">
        <v>4.4000000000000004</v>
      </c>
      <c r="B8">
        <v>1.9</v>
      </c>
      <c r="C8">
        <v>3.6</v>
      </c>
      <c r="E8">
        <f t="shared" si="0"/>
        <v>3.8</v>
      </c>
      <c r="F8">
        <f t="shared" si="0"/>
        <v>7.2</v>
      </c>
      <c r="H8">
        <v>4.4000000000000004</v>
      </c>
      <c r="I8">
        <v>3.8</v>
      </c>
      <c r="J8">
        <v>7.2</v>
      </c>
    </row>
    <row r="9" spans="1:10" x14ac:dyDescent="0.3">
      <c r="A9">
        <v>4.8</v>
      </c>
      <c r="B9">
        <v>1.6</v>
      </c>
      <c r="C9">
        <v>2.8</v>
      </c>
      <c r="E9">
        <f t="shared" si="0"/>
        <v>3.2</v>
      </c>
      <c r="F9">
        <f t="shared" si="0"/>
        <v>5.6</v>
      </c>
      <c r="H9">
        <v>4.8</v>
      </c>
      <c r="I9">
        <v>3.2</v>
      </c>
      <c r="J9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Lorena Ricaurte Rey</dc:creator>
  <cp:lastModifiedBy>Brigite Alejandra Romero Gomez</cp:lastModifiedBy>
  <dcterms:created xsi:type="dcterms:W3CDTF">2024-10-11T22:16:42Z</dcterms:created>
  <dcterms:modified xsi:type="dcterms:W3CDTF">2024-10-25T04:14:48Z</dcterms:modified>
</cp:coreProperties>
</file>