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Desktop\Python\laboratorio-optica\Práctica 3\Datoscrudos\"/>
    </mc:Choice>
  </mc:AlternateContent>
  <xr:revisionPtr revIDLastSave="0" documentId="8_{5205DB62-7DCD-4FA9-80E4-213B61D50D8C}" xr6:coauthVersionLast="47" xr6:coauthVersionMax="47" xr10:uidLastSave="{00000000-0000-0000-0000-000000000000}"/>
  <bookViews>
    <workbookView xWindow="-108" yWindow="-108" windowWidth="23256" windowHeight="13176" xr2:uid="{CBC273EB-7D68-47EB-BC72-4E1D41FE46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U57" i="1"/>
  <c r="U56" i="1"/>
  <c r="U48" i="1"/>
  <c r="U49" i="1"/>
  <c r="U50" i="1"/>
  <c r="U51" i="1"/>
  <c r="U52" i="1"/>
  <c r="U53" i="1"/>
  <c r="U54" i="1"/>
  <c r="U55" i="1"/>
  <c r="U47" i="1"/>
  <c r="J55" i="1"/>
  <c r="K55" i="1" s="1"/>
  <c r="J54" i="1"/>
  <c r="K54" i="1" s="1"/>
  <c r="K53" i="1"/>
  <c r="J53" i="1"/>
  <c r="J52" i="1"/>
  <c r="K52" i="1" s="1"/>
  <c r="J47" i="1"/>
  <c r="K47" i="1" s="1"/>
  <c r="J51" i="1"/>
  <c r="K51" i="1" s="1"/>
  <c r="J50" i="1"/>
  <c r="K50" i="1" s="1"/>
  <c r="J48" i="1"/>
  <c r="J46" i="1"/>
  <c r="K46" i="1" s="1"/>
  <c r="L103" i="1"/>
  <c r="L98" i="1"/>
  <c r="L87" i="1"/>
  <c r="L93" i="1"/>
  <c r="L82" i="1"/>
  <c r="J49" i="1"/>
  <c r="K48" i="1"/>
  <c r="K49" i="1"/>
  <c r="K30" i="1"/>
  <c r="K22" i="1"/>
  <c r="K23" i="1"/>
  <c r="K24" i="1"/>
  <c r="K25" i="1"/>
  <c r="K26" i="1"/>
  <c r="K27" i="1"/>
  <c r="K28" i="1"/>
  <c r="K29" i="1"/>
  <c r="K21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F23" i="1"/>
</calcChain>
</file>

<file path=xl/sharedStrings.xml><?xml version="1.0" encoding="utf-8"?>
<sst xmlns="http://schemas.openxmlformats.org/spreadsheetml/2006/main" count="82" uniqueCount="54">
  <si>
    <t>5.5 cm</t>
  </si>
  <si>
    <t>distancia focal</t>
  </si>
  <si>
    <t>13.5 cm</t>
  </si>
  <si>
    <t>profundidad</t>
  </si>
  <si>
    <t>0.7 cm</t>
  </si>
  <si>
    <t xml:space="preserve">lente #23 </t>
  </si>
  <si>
    <t>lente # 16</t>
  </si>
  <si>
    <t>7.5 cm</t>
  </si>
  <si>
    <t>lente  # 26</t>
  </si>
  <si>
    <t>14.2 cm</t>
  </si>
  <si>
    <t>14.1 cm</t>
  </si>
  <si>
    <t>lente auxiliar</t>
  </si>
  <si>
    <t>So</t>
  </si>
  <si>
    <t>cm</t>
  </si>
  <si>
    <t>Si</t>
  </si>
  <si>
    <t>Mi</t>
  </si>
  <si>
    <t>mi</t>
  </si>
  <si>
    <t>#26</t>
  </si>
  <si>
    <t>grosor</t>
  </si>
  <si>
    <t>al borde</t>
  </si>
  <si>
    <t>13 cm</t>
  </si>
  <si>
    <t>Raya más grande</t>
  </si>
  <si>
    <t>13.75 cm</t>
  </si>
  <si>
    <t>mo</t>
  </si>
  <si>
    <t>Lente auxiliar #13</t>
  </si>
  <si>
    <t>so</t>
  </si>
  <si>
    <t>si</t>
  </si>
  <si>
    <t>promedio</t>
  </si>
  <si>
    <t>aumento</t>
  </si>
  <si>
    <t>L2</t>
  </si>
  <si>
    <t>L1</t>
  </si>
  <si>
    <t>Caso 2</t>
  </si>
  <si>
    <t>#13</t>
  </si>
  <si>
    <t>So2</t>
  </si>
  <si>
    <t>D</t>
  </si>
  <si>
    <t>Si1</t>
  </si>
  <si>
    <t>So1</t>
  </si>
  <si>
    <t>Si2</t>
  </si>
  <si>
    <t>Lente negativa #3</t>
  </si>
  <si>
    <t>D1</t>
  </si>
  <si>
    <t>D2</t>
  </si>
  <si>
    <t>d1</t>
  </si>
  <si>
    <t>d2</t>
  </si>
  <si>
    <t>Foco</t>
  </si>
  <si>
    <t>Diametro</t>
  </si>
  <si>
    <t>distancia lente pantalla</t>
  </si>
  <si>
    <t>si1&gt;8.45</t>
  </si>
  <si>
    <t>Objeto virtual imagen real</t>
  </si>
  <si>
    <t>Datos totales</t>
  </si>
  <si>
    <t>Lente #26</t>
  </si>
  <si>
    <t>Lente #13</t>
  </si>
  <si>
    <t>Distancia focal (+-)</t>
  </si>
  <si>
    <t>Promedio(+-)</t>
  </si>
  <si>
    <t>So2 magnitud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</si>
</sst>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Si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Hoja1!$G$4:$G$16</c:f>
              <c:numCache>
                <c:formatCode>General</c:formatCode>
                <c:ptCount val="13"/>
                <c:pt idx="0">
                  <c:v>14</c:v>
                </c:pt>
                <c:pt idx="1">
                  <c:v>28</c:v>
                </c:pt>
                <c:pt idx="2">
                  <c:v>100.75</c:v>
                </c:pt>
                <c:pt idx="3">
                  <c:v>30.75</c:v>
                </c:pt>
                <c:pt idx="4">
                  <c:v>20.75</c:v>
                </c:pt>
                <c:pt idx="5">
                  <c:v>25.75</c:v>
                </c:pt>
                <c:pt idx="6">
                  <c:v>40.75</c:v>
                </c:pt>
                <c:pt idx="7">
                  <c:v>90.75</c:v>
                </c:pt>
                <c:pt idx="8">
                  <c:v>50.75</c:v>
                </c:pt>
                <c:pt idx="9">
                  <c:v>16.75</c:v>
                </c:pt>
                <c:pt idx="10">
                  <c:v>18.75</c:v>
                </c:pt>
                <c:pt idx="11">
                  <c:v>120.75</c:v>
                </c:pt>
                <c:pt idx="12">
                  <c:v>15.25</c:v>
                </c:pt>
              </c:numCache>
            </c:numRef>
          </c:xVal>
          <c:yVal>
            <c:numRef>
              <c:f>Hoja1!$H$4:$H$16</c:f>
              <c:numCache>
                <c:formatCode>General</c:formatCode>
                <c:ptCount val="13"/>
                <c:pt idx="0">
                  <c:v>72.5</c:v>
                </c:pt>
                <c:pt idx="1">
                  <c:v>21.8</c:v>
                </c:pt>
                <c:pt idx="2">
                  <c:v>14.25</c:v>
                </c:pt>
                <c:pt idx="3">
                  <c:v>21.25</c:v>
                </c:pt>
                <c:pt idx="4">
                  <c:v>29.55</c:v>
                </c:pt>
                <c:pt idx="5">
                  <c:v>24.75</c:v>
                </c:pt>
                <c:pt idx="6">
                  <c:v>18.05</c:v>
                </c:pt>
                <c:pt idx="7">
                  <c:v>14.75</c:v>
                </c:pt>
                <c:pt idx="8">
                  <c:v>16.55</c:v>
                </c:pt>
                <c:pt idx="9">
                  <c:v>47.25</c:v>
                </c:pt>
                <c:pt idx="10">
                  <c:v>35.549999999999997</c:v>
                </c:pt>
                <c:pt idx="11">
                  <c:v>14.25</c:v>
                </c:pt>
                <c:pt idx="12">
                  <c:v>59.55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C-42B3-800B-CD69ED9E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83856"/>
        <c:axId val="1881084336"/>
      </c:scatterChart>
      <c:valAx>
        <c:axId val="18810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1084336"/>
        <c:crosses val="autoZero"/>
        <c:crossBetween val="midCat"/>
      </c:valAx>
      <c:valAx>
        <c:axId val="18810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10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Hoja1!$G$21:$G$30</c:f>
              <c:numCache>
                <c:formatCode>General</c:formatCode>
                <c:ptCount val="10"/>
                <c:pt idx="0">
                  <c:v>10.75</c:v>
                </c:pt>
                <c:pt idx="1">
                  <c:v>20.75</c:v>
                </c:pt>
                <c:pt idx="2">
                  <c:v>30.75</c:v>
                </c:pt>
                <c:pt idx="3">
                  <c:v>8.75</c:v>
                </c:pt>
                <c:pt idx="4">
                  <c:v>40.75</c:v>
                </c:pt>
                <c:pt idx="5">
                  <c:v>50.75</c:v>
                </c:pt>
                <c:pt idx="6">
                  <c:v>9.75</c:v>
                </c:pt>
                <c:pt idx="7">
                  <c:v>25.75</c:v>
                </c:pt>
                <c:pt idx="8">
                  <c:v>45.75</c:v>
                </c:pt>
                <c:pt idx="9">
                  <c:v>15.75</c:v>
                </c:pt>
              </c:numCache>
            </c:numRef>
          </c:xVal>
          <c:yVal>
            <c:numRef>
              <c:f>Hoja1!$H$21:$H$30</c:f>
              <c:numCache>
                <c:formatCode>General</c:formatCode>
                <c:ptCount val="10"/>
                <c:pt idx="0">
                  <c:v>26.25</c:v>
                </c:pt>
                <c:pt idx="1">
                  <c:v>11.85</c:v>
                </c:pt>
                <c:pt idx="2">
                  <c:v>9.65</c:v>
                </c:pt>
                <c:pt idx="3">
                  <c:v>49.5</c:v>
                </c:pt>
                <c:pt idx="4">
                  <c:v>9.85</c:v>
                </c:pt>
                <c:pt idx="5">
                  <c:v>9.15</c:v>
                </c:pt>
                <c:pt idx="6">
                  <c:v>34.35</c:v>
                </c:pt>
                <c:pt idx="7">
                  <c:v>10.4</c:v>
                </c:pt>
                <c:pt idx="8">
                  <c:v>8.4499999999999993</c:v>
                </c:pt>
                <c:pt idx="9">
                  <c:v>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A-4283-9EFE-C0F17401B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84816"/>
        <c:axId val="1881086256"/>
      </c:scatterChart>
      <c:valAx>
        <c:axId val="18810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1086256"/>
        <c:crosses val="autoZero"/>
        <c:crossBetween val="midCat"/>
      </c:valAx>
      <c:valAx>
        <c:axId val="18810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10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Hoja1!$K$45</c:f>
              <c:strCache>
                <c:ptCount val="1"/>
                <c:pt idx="0">
                  <c:v>Si2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Hoja1!$G$46:$G$55</c:f>
              <c:numCache>
                <c:formatCode>General</c:formatCode>
                <c:ptCount val="10"/>
                <c:pt idx="0">
                  <c:v>10.75</c:v>
                </c:pt>
                <c:pt idx="1">
                  <c:v>6.75</c:v>
                </c:pt>
                <c:pt idx="2">
                  <c:v>8.75</c:v>
                </c:pt>
                <c:pt idx="3">
                  <c:v>7.75</c:v>
                </c:pt>
                <c:pt idx="4">
                  <c:v>9.75</c:v>
                </c:pt>
                <c:pt idx="5">
                  <c:v>5.05</c:v>
                </c:pt>
                <c:pt idx="6">
                  <c:v>6.25</c:v>
                </c:pt>
                <c:pt idx="7">
                  <c:v>10.25</c:v>
                </c:pt>
                <c:pt idx="8">
                  <c:v>9.25</c:v>
                </c:pt>
                <c:pt idx="9">
                  <c:v>9.9499999999999993</c:v>
                </c:pt>
              </c:numCache>
            </c:numRef>
          </c:xVal>
          <c:yVal>
            <c:numRef>
              <c:f>Hoja1!$K$46:$K$55</c:f>
              <c:numCache>
                <c:formatCode>General</c:formatCode>
                <c:ptCount val="10"/>
                <c:pt idx="0">
                  <c:v>-40.159705805095868</c:v>
                </c:pt>
                <c:pt idx="1">
                  <c:v>-13.706783268554474</c:v>
                </c:pt>
                <c:pt idx="2">
                  <c:v>-18.350018009364859</c:v>
                </c:pt>
                <c:pt idx="3">
                  <c:v>-24.094245385450595</c:v>
                </c:pt>
                <c:pt idx="4">
                  <c:v>-27.856783268554473</c:v>
                </c:pt>
                <c:pt idx="5">
                  <c:v>-13.47484170536088</c:v>
                </c:pt>
                <c:pt idx="6">
                  <c:v>-16.252277593926415</c:v>
                </c:pt>
                <c:pt idx="7">
                  <c:v>-70.308028041610086</c:v>
                </c:pt>
                <c:pt idx="8">
                  <c:v>-41.645419847328213</c:v>
                </c:pt>
                <c:pt idx="9">
                  <c:v>-55.282377876463464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D-4AA6-B9B7-E5742D00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91407"/>
        <c:axId val="1563390447"/>
      </c:scatterChart>
      <c:valAx>
        <c:axId val="156339140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3390447"/>
        <c:crosses val="autoZero"/>
        <c:crossBetween val="midCat"/>
        <c:majorUnit val="5"/>
      </c:valAx>
      <c:valAx>
        <c:axId val="15633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339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Hoja1!$V$46</c:f>
              <c:strCache>
                <c:ptCount val="1"/>
                <c:pt idx="0">
                  <c:v>Si1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Hoja1!$U$47:$U$57</c:f>
              <c:numCache>
                <c:formatCode>General</c:formatCode>
                <c:ptCount val="11"/>
                <c:pt idx="0">
                  <c:v>-13.55</c:v>
                </c:pt>
                <c:pt idx="1">
                  <c:v>-15.65</c:v>
                </c:pt>
                <c:pt idx="2">
                  <c:v>-18.45</c:v>
                </c:pt>
                <c:pt idx="3">
                  <c:v>-20.25</c:v>
                </c:pt>
                <c:pt idx="4">
                  <c:v>-26.15</c:v>
                </c:pt>
                <c:pt idx="5">
                  <c:v>-10.050000000000001</c:v>
                </c:pt>
                <c:pt idx="6">
                  <c:v>-52.25</c:v>
                </c:pt>
                <c:pt idx="7">
                  <c:v>-57.05</c:v>
                </c:pt>
                <c:pt idx="8">
                  <c:v>-42.25</c:v>
                </c:pt>
                <c:pt idx="9">
                  <c:v>-35.4</c:v>
                </c:pt>
                <c:pt idx="10">
                  <c:v>-25.75</c:v>
                </c:pt>
              </c:numCache>
            </c:numRef>
          </c:xVal>
          <c:yVal>
            <c:numRef>
              <c:f>Hoja1!$V$47:$V$57</c:f>
              <c:numCache>
                <c:formatCode>General</c:formatCode>
                <c:ptCount val="11"/>
                <c:pt idx="0">
                  <c:v>8.0500000000000007</c:v>
                </c:pt>
                <c:pt idx="1">
                  <c:v>8.9499999999999993</c:v>
                </c:pt>
                <c:pt idx="2">
                  <c:v>9.75</c:v>
                </c:pt>
                <c:pt idx="3">
                  <c:v>8.35</c:v>
                </c:pt>
                <c:pt idx="4">
                  <c:v>7.45</c:v>
                </c:pt>
                <c:pt idx="5">
                  <c:v>7.55</c:v>
                </c:pt>
                <c:pt idx="6">
                  <c:v>11.45</c:v>
                </c:pt>
                <c:pt idx="7">
                  <c:v>11.65</c:v>
                </c:pt>
                <c:pt idx="8">
                  <c:v>10.25</c:v>
                </c:pt>
                <c:pt idx="9">
                  <c:v>10.35</c:v>
                </c:pt>
                <c:pt idx="1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8-42D7-8481-90EE0E11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6688"/>
        <c:axId val="807787168"/>
      </c:scatterChart>
      <c:valAx>
        <c:axId val="8077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787168"/>
        <c:crosses val="autoZero"/>
        <c:crossBetween val="midCat"/>
      </c:valAx>
      <c:valAx>
        <c:axId val="8077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7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Hoja1!$AF$34</c:f>
              <c:strCache>
                <c:ptCount val="1"/>
                <c:pt idx="0">
                  <c:v>si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Hoja1!$AE$35:$AE$68</c:f>
              <c:numCache>
                <c:formatCode>General</c:formatCode>
                <c:ptCount val="34"/>
                <c:pt idx="0">
                  <c:v>14</c:v>
                </c:pt>
                <c:pt idx="1">
                  <c:v>28</c:v>
                </c:pt>
                <c:pt idx="2">
                  <c:v>100.75</c:v>
                </c:pt>
                <c:pt idx="3">
                  <c:v>30.75</c:v>
                </c:pt>
                <c:pt idx="4">
                  <c:v>20.75</c:v>
                </c:pt>
                <c:pt idx="5">
                  <c:v>25.75</c:v>
                </c:pt>
                <c:pt idx="6">
                  <c:v>40.75</c:v>
                </c:pt>
                <c:pt idx="7">
                  <c:v>90.75</c:v>
                </c:pt>
                <c:pt idx="8">
                  <c:v>50.75</c:v>
                </c:pt>
                <c:pt idx="9">
                  <c:v>16.75</c:v>
                </c:pt>
                <c:pt idx="10">
                  <c:v>18.75</c:v>
                </c:pt>
                <c:pt idx="11">
                  <c:v>120.75</c:v>
                </c:pt>
                <c:pt idx="12">
                  <c:v>15.25</c:v>
                </c:pt>
                <c:pt idx="13">
                  <c:v>10.75</c:v>
                </c:pt>
                <c:pt idx="14">
                  <c:v>6.75</c:v>
                </c:pt>
                <c:pt idx="15">
                  <c:v>8.75</c:v>
                </c:pt>
                <c:pt idx="16">
                  <c:v>7.75</c:v>
                </c:pt>
                <c:pt idx="17">
                  <c:v>9.75</c:v>
                </c:pt>
                <c:pt idx="18">
                  <c:v>5.05</c:v>
                </c:pt>
                <c:pt idx="19">
                  <c:v>6.25</c:v>
                </c:pt>
                <c:pt idx="20">
                  <c:v>10.25</c:v>
                </c:pt>
                <c:pt idx="21">
                  <c:v>9.25</c:v>
                </c:pt>
                <c:pt idx="22">
                  <c:v>9.9499999999999993</c:v>
                </c:pt>
                <c:pt idx="23">
                  <c:v>-13.55</c:v>
                </c:pt>
                <c:pt idx="24">
                  <c:v>-15.65</c:v>
                </c:pt>
                <c:pt idx="25">
                  <c:v>-18.45</c:v>
                </c:pt>
                <c:pt idx="26">
                  <c:v>-20.25</c:v>
                </c:pt>
                <c:pt idx="27">
                  <c:v>-26.15</c:v>
                </c:pt>
                <c:pt idx="28">
                  <c:v>-10.050000000000001</c:v>
                </c:pt>
                <c:pt idx="29">
                  <c:v>-52.25</c:v>
                </c:pt>
                <c:pt idx="30">
                  <c:v>-57.05</c:v>
                </c:pt>
                <c:pt idx="31">
                  <c:v>-42.25</c:v>
                </c:pt>
                <c:pt idx="32">
                  <c:v>-35.4</c:v>
                </c:pt>
                <c:pt idx="33">
                  <c:v>-25.75</c:v>
                </c:pt>
              </c:numCache>
            </c:numRef>
          </c:xVal>
          <c:yVal>
            <c:numRef>
              <c:f>Hoja1!$AF$35:$AF$68</c:f>
              <c:numCache>
                <c:formatCode>General</c:formatCode>
                <c:ptCount val="34"/>
                <c:pt idx="0">
                  <c:v>72.5</c:v>
                </c:pt>
                <c:pt idx="1">
                  <c:v>21.8</c:v>
                </c:pt>
                <c:pt idx="2">
                  <c:v>14.25</c:v>
                </c:pt>
                <c:pt idx="3">
                  <c:v>21.25</c:v>
                </c:pt>
                <c:pt idx="4">
                  <c:v>29.55</c:v>
                </c:pt>
                <c:pt idx="5">
                  <c:v>24.75</c:v>
                </c:pt>
                <c:pt idx="6">
                  <c:v>18.05</c:v>
                </c:pt>
                <c:pt idx="7">
                  <c:v>14.75</c:v>
                </c:pt>
                <c:pt idx="8">
                  <c:v>16.55</c:v>
                </c:pt>
                <c:pt idx="9">
                  <c:v>47.25</c:v>
                </c:pt>
                <c:pt idx="10">
                  <c:v>35.549999999999997</c:v>
                </c:pt>
                <c:pt idx="11">
                  <c:v>14.25</c:v>
                </c:pt>
                <c:pt idx="12">
                  <c:v>59.55</c:v>
                </c:pt>
                <c:pt idx="13">
                  <c:v>-40.159705805095868</c:v>
                </c:pt>
                <c:pt idx="14">
                  <c:v>-13.706783268554474</c:v>
                </c:pt>
                <c:pt idx="15">
                  <c:v>-18.350018009364859</c:v>
                </c:pt>
                <c:pt idx="16">
                  <c:v>-24.094245385450595</c:v>
                </c:pt>
                <c:pt idx="17">
                  <c:v>-27.856783268554473</c:v>
                </c:pt>
                <c:pt idx="18">
                  <c:v>-13.47484170536088</c:v>
                </c:pt>
                <c:pt idx="19">
                  <c:v>-16.252277593926415</c:v>
                </c:pt>
                <c:pt idx="20">
                  <c:v>-70.308028041610086</c:v>
                </c:pt>
                <c:pt idx="21">
                  <c:v>-41.645419847328213</c:v>
                </c:pt>
                <c:pt idx="22">
                  <c:v>-55.282377876463464</c:v>
                </c:pt>
                <c:pt idx="23">
                  <c:v>8.0500000000000007</c:v>
                </c:pt>
                <c:pt idx="24">
                  <c:v>8.9499999999999993</c:v>
                </c:pt>
                <c:pt idx="25">
                  <c:v>9.75</c:v>
                </c:pt>
                <c:pt idx="26">
                  <c:v>8.35</c:v>
                </c:pt>
                <c:pt idx="27">
                  <c:v>7.45</c:v>
                </c:pt>
                <c:pt idx="28">
                  <c:v>7.55</c:v>
                </c:pt>
                <c:pt idx="29">
                  <c:v>11.45</c:v>
                </c:pt>
                <c:pt idx="30">
                  <c:v>11.65</c:v>
                </c:pt>
                <c:pt idx="31">
                  <c:v>10.25</c:v>
                </c:pt>
                <c:pt idx="32">
                  <c:v>10.35</c:v>
                </c:pt>
                <c:pt idx="33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EA3-9183-F2C8E517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25359"/>
        <c:axId val="1007325839"/>
      </c:scatterChart>
      <c:valAx>
        <c:axId val="10073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7325839"/>
        <c:crosses val="autoZero"/>
        <c:crossBetween val="midCat"/>
      </c:valAx>
      <c:valAx>
        <c:axId val="10073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73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5</xdr:row>
      <xdr:rowOff>114300</xdr:rowOff>
    </xdr:from>
    <xdr:to>
      <xdr:col>18</xdr:col>
      <xdr:colOff>419100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7FC1E4-4207-62E1-25A3-1E5D93D8D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472440</xdr:colOff>
      <xdr:row>21</xdr:row>
      <xdr:rowOff>167640</xdr:rowOff>
    </xdr:from>
    <xdr:to>
      <xdr:col>17</xdr:col>
      <xdr:colOff>289560</xdr:colOff>
      <xdr:row>36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D098A3-EAD1-BD87-2221-924F17A22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586740</xdr:colOff>
      <xdr:row>42</xdr:row>
      <xdr:rowOff>0</xdr:rowOff>
    </xdr:from>
    <xdr:to>
      <xdr:col>18</xdr:col>
      <xdr:colOff>403860</xdr:colOff>
      <xdr:row>61</xdr:row>
      <xdr:rowOff>43543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751934-AA43-61C3-DB2E-7874198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304800</xdr:colOff>
      <xdr:row>31</xdr:row>
      <xdr:rowOff>121920</xdr:rowOff>
    </xdr:to>
    <xdr:sp macro="" textlink="">
      <xdr:nvSpPr>
        <xdr:cNvPr id="1025" name="AutoShape 1" descr="Imagen de salida">
          <a:extLst>
            <a:ext uri="{FF2B5EF4-FFF2-40B4-BE49-F238E27FC236}">
              <a16:creationId xmlns:a16="http://schemas.microsoft.com/office/drawing/2014/main" id="{B5C3F03D-BB17-A5C6-213F-8E3CF5FDF839}"/>
            </a:ext>
          </a:extLst>
        </xdr:cNvPr>
        <xdr:cNvSpPr>
          <a:spLocks noChangeAspect="1" noChangeArrowheads="1"/>
        </xdr:cNvSpPr>
      </xdr:nvSpPr>
      <xdr:spPr bwMode="auto">
        <a:xfrm>
          <a:off x="1485138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24</xdr:row>
      <xdr:rowOff>121920</xdr:rowOff>
    </xdr:to>
    <xdr:sp macro="" textlink="">
      <xdr:nvSpPr>
        <xdr:cNvPr id="1026" name="AutoShape 2" descr="Imagen de salida">
          <a:extLst>
            <a:ext uri="{FF2B5EF4-FFF2-40B4-BE49-F238E27FC236}">
              <a16:creationId xmlns:a16="http://schemas.microsoft.com/office/drawing/2014/main" id="{B604CDBF-D893-1629-AEA6-15C67107BD00}"/>
            </a:ext>
          </a:extLst>
        </xdr:cNvPr>
        <xdr:cNvSpPr>
          <a:spLocks noChangeAspect="1" noChangeArrowheads="1"/>
        </xdr:cNvSpPr>
      </xdr:nvSpPr>
      <xdr:spPr bwMode="auto">
        <a:xfrm>
          <a:off x="1485138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19090</xdr:colOff>
      <xdr:row>22</xdr:row>
      <xdr:rowOff>174625</xdr:rowOff>
    </xdr:from>
    <xdr:to>
      <xdr:col>22</xdr:col>
      <xdr:colOff>257739</xdr:colOff>
      <xdr:row>35</xdr:row>
      <xdr:rowOff>253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BE82C4C-C1BA-5C0F-EC27-F6C3BEA48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673" y="4249208"/>
          <a:ext cx="3413649" cy="2229198"/>
        </a:xfrm>
        <a:prstGeom prst="rect">
          <a:avLst/>
        </a:prstGeom>
      </xdr:spPr>
    </xdr:pic>
    <xdr:clientData/>
  </xdr:twoCellAnchor>
  <xdr:twoCellAnchor>
    <xdr:from>
      <xdr:col>23</xdr:col>
      <xdr:colOff>662354</xdr:colOff>
      <xdr:row>42</xdr:row>
      <xdr:rowOff>41031</xdr:rowOff>
    </xdr:from>
    <xdr:to>
      <xdr:col>29</xdr:col>
      <xdr:colOff>114300</xdr:colOff>
      <xdr:row>57</xdr:row>
      <xdr:rowOff>58616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1C490E-CADF-9121-AC89-36549F527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205619</xdr:colOff>
      <xdr:row>59</xdr:row>
      <xdr:rowOff>57490</xdr:rowOff>
    </xdr:from>
    <xdr:to>
      <xdr:col>29</xdr:col>
      <xdr:colOff>101828</xdr:colOff>
      <xdr:row>81</xdr:row>
      <xdr:rowOff>123174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07AE00A-DE89-D6A1-12DB-53113412B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14095" y="10761776"/>
          <a:ext cx="7879066" cy="4057112"/>
        </a:xfrm>
        <a:prstGeom prst="rect">
          <a:avLst/>
        </a:prstGeom>
      </xdr:spPr>
    </xdr:pic>
    <xdr:clientData/>
  </xdr:twoCellAnchor>
  <xdr:twoCellAnchor>
    <xdr:from>
      <xdr:col>32</xdr:col>
      <xdr:colOff>437866</xdr:colOff>
      <xdr:row>37</xdr:row>
      <xdr:rowOff>118280</xdr:rowOff>
    </xdr:from>
    <xdr:to>
      <xdr:col>38</xdr:col>
      <xdr:colOff>233149</xdr:colOff>
      <xdr:row>52</xdr:row>
      <xdr:rowOff>131928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86CD57-6142-DB14-240E-CA804E0C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563-3F70-4125-A939-2F508700CDD5}">
  <dimension ref="A1:AH106"/>
  <sheetViews>
    <sheetView tabSelected="1" topLeftCell="O39" zoomScale="106" workbookViewId="0">
      <selection activeCell="T46" sqref="T46:V57"/>
    </sheetView>
  </sheetViews>
  <sheetFormatPr baseColWidth="10" defaultRowHeight="14.4" x14ac:dyDescent="0.3"/>
  <cols>
    <col min="3" max="3" width="12.6640625" bestFit="1" customWidth="1"/>
    <col min="6" max="6" width="15.88671875" bestFit="1" customWidth="1"/>
    <col min="9" max="9" width="15.6640625" customWidth="1"/>
  </cols>
  <sheetData>
    <row r="1" spans="2:11" x14ac:dyDescent="0.3">
      <c r="F1" t="s">
        <v>29</v>
      </c>
      <c r="I1" t="s">
        <v>21</v>
      </c>
    </row>
    <row r="2" spans="2:11" x14ac:dyDescent="0.3">
      <c r="F2" t="s">
        <v>17</v>
      </c>
      <c r="G2" t="s">
        <v>13</v>
      </c>
      <c r="H2" t="s">
        <v>13</v>
      </c>
    </row>
    <row r="3" spans="2:11" x14ac:dyDescent="0.3">
      <c r="F3" t="s">
        <v>11</v>
      </c>
      <c r="G3" t="s">
        <v>12</v>
      </c>
      <c r="H3" t="s">
        <v>14</v>
      </c>
      <c r="I3" t="s">
        <v>15</v>
      </c>
      <c r="J3" t="s">
        <v>23</v>
      </c>
      <c r="K3" t="s">
        <v>28</v>
      </c>
    </row>
    <row r="4" spans="2:11" x14ac:dyDescent="0.3">
      <c r="B4" t="s">
        <v>5</v>
      </c>
      <c r="C4" t="s">
        <v>1</v>
      </c>
      <c r="D4" t="s">
        <v>3</v>
      </c>
      <c r="F4" t="s">
        <v>22</v>
      </c>
      <c r="G4">
        <v>14</v>
      </c>
      <c r="H4">
        <v>72.5</v>
      </c>
      <c r="J4">
        <v>0.6</v>
      </c>
      <c r="K4">
        <f>-H4/G4</f>
        <v>-5.1785714285714288</v>
      </c>
    </row>
    <row r="5" spans="2:11" x14ac:dyDescent="0.3">
      <c r="B5" t="s">
        <v>0</v>
      </c>
      <c r="C5">
        <v>13.5</v>
      </c>
      <c r="D5" t="s">
        <v>4</v>
      </c>
      <c r="G5">
        <v>28</v>
      </c>
      <c r="H5">
        <v>21.8</v>
      </c>
      <c r="I5">
        <v>0.5</v>
      </c>
      <c r="J5">
        <v>0.6</v>
      </c>
      <c r="K5">
        <f t="shared" ref="K5:K16" si="0">-H5/G5</f>
        <v>-0.77857142857142858</v>
      </c>
    </row>
    <row r="6" spans="2:11" x14ac:dyDescent="0.3">
      <c r="C6">
        <v>13.4</v>
      </c>
      <c r="G6">
        <v>100.75</v>
      </c>
      <c r="H6">
        <v>14.25</v>
      </c>
      <c r="J6">
        <v>0.6</v>
      </c>
      <c r="K6">
        <f t="shared" si="0"/>
        <v>-0.14143920595533499</v>
      </c>
    </row>
    <row r="7" spans="2:11" x14ac:dyDescent="0.3">
      <c r="G7">
        <v>30.75</v>
      </c>
      <c r="H7">
        <v>21.25</v>
      </c>
      <c r="I7">
        <v>0.6</v>
      </c>
      <c r="J7">
        <v>0.6</v>
      </c>
      <c r="K7">
        <f t="shared" si="0"/>
        <v>-0.69105691056910568</v>
      </c>
    </row>
    <row r="8" spans="2:11" x14ac:dyDescent="0.3">
      <c r="G8">
        <v>20.75</v>
      </c>
      <c r="H8">
        <v>29.55</v>
      </c>
      <c r="I8">
        <v>0.9</v>
      </c>
      <c r="J8">
        <v>0.6</v>
      </c>
      <c r="K8">
        <f t="shared" si="0"/>
        <v>-1.4240963855421687</v>
      </c>
    </row>
    <row r="9" spans="2:11" x14ac:dyDescent="0.3">
      <c r="B9" t="s">
        <v>6</v>
      </c>
      <c r="C9" t="s">
        <v>1</v>
      </c>
      <c r="G9">
        <v>25.75</v>
      </c>
      <c r="H9">
        <v>24.75</v>
      </c>
      <c r="I9">
        <v>0.7</v>
      </c>
      <c r="J9">
        <v>0.6</v>
      </c>
      <c r="K9">
        <f t="shared" si="0"/>
        <v>-0.96116504854368934</v>
      </c>
    </row>
    <row r="10" spans="2:11" x14ac:dyDescent="0.3">
      <c r="C10">
        <v>7.5</v>
      </c>
      <c r="G10">
        <v>40.75</v>
      </c>
      <c r="H10">
        <v>18.05</v>
      </c>
      <c r="I10">
        <v>0.4</v>
      </c>
      <c r="J10">
        <v>0.6</v>
      </c>
      <c r="K10">
        <f t="shared" si="0"/>
        <v>-0.44294478527607362</v>
      </c>
    </row>
    <row r="11" spans="2:11" x14ac:dyDescent="0.3">
      <c r="G11">
        <v>90.75</v>
      </c>
      <c r="H11">
        <v>14.75</v>
      </c>
      <c r="I11">
        <v>0.2</v>
      </c>
      <c r="J11">
        <v>0.6</v>
      </c>
      <c r="K11">
        <f t="shared" si="0"/>
        <v>-0.16253443526170799</v>
      </c>
    </row>
    <row r="12" spans="2:11" x14ac:dyDescent="0.3">
      <c r="C12" t="s">
        <v>7</v>
      </c>
      <c r="G12">
        <v>50.75</v>
      </c>
      <c r="H12">
        <v>16.55</v>
      </c>
      <c r="I12">
        <v>0.3</v>
      </c>
      <c r="J12">
        <v>0.6</v>
      </c>
      <c r="K12">
        <f t="shared" si="0"/>
        <v>-0.32610837438423645</v>
      </c>
    </row>
    <row r="13" spans="2:11" x14ac:dyDescent="0.3">
      <c r="G13">
        <v>16.75</v>
      </c>
      <c r="H13">
        <v>47.25</v>
      </c>
      <c r="I13">
        <v>1.5</v>
      </c>
      <c r="J13">
        <v>0.6</v>
      </c>
      <c r="K13">
        <f t="shared" si="0"/>
        <v>-2.8208955223880596</v>
      </c>
    </row>
    <row r="14" spans="2:11" x14ac:dyDescent="0.3">
      <c r="B14" t="s">
        <v>8</v>
      </c>
      <c r="C14" t="s">
        <v>9</v>
      </c>
      <c r="D14" t="s">
        <v>18</v>
      </c>
      <c r="G14">
        <v>18.75</v>
      </c>
      <c r="H14">
        <v>35.549999999999997</v>
      </c>
      <c r="I14">
        <v>1.2</v>
      </c>
      <c r="J14">
        <v>0.6</v>
      </c>
      <c r="K14">
        <f t="shared" si="0"/>
        <v>-1.8959999999999999</v>
      </c>
    </row>
    <row r="15" spans="2:11" x14ac:dyDescent="0.3">
      <c r="C15" t="s">
        <v>10</v>
      </c>
      <c r="D15">
        <v>0.75</v>
      </c>
      <c r="G15">
        <v>120.75</v>
      </c>
      <c r="H15">
        <v>14.25</v>
      </c>
      <c r="J15">
        <v>0.6</v>
      </c>
      <c r="K15">
        <f t="shared" si="0"/>
        <v>-0.11801242236024845</v>
      </c>
    </row>
    <row r="16" spans="2:11" x14ac:dyDescent="0.3">
      <c r="C16" t="s">
        <v>2</v>
      </c>
      <c r="G16">
        <v>15.25</v>
      </c>
      <c r="H16">
        <v>59.55</v>
      </c>
      <c r="I16">
        <v>2.1</v>
      </c>
      <c r="J16">
        <v>0.6</v>
      </c>
      <c r="K16">
        <f t="shared" si="0"/>
        <v>-3.9049180327868851</v>
      </c>
    </row>
    <row r="17" spans="1:34" x14ac:dyDescent="0.3">
      <c r="C17" t="s">
        <v>19</v>
      </c>
      <c r="D17" t="s">
        <v>20</v>
      </c>
    </row>
    <row r="19" spans="1:34" x14ac:dyDescent="0.3">
      <c r="F19" t="s">
        <v>30</v>
      </c>
    </row>
    <row r="20" spans="1:34" x14ac:dyDescent="0.3">
      <c r="F20" t="s">
        <v>24</v>
      </c>
      <c r="G20" t="s">
        <v>25</v>
      </c>
      <c r="H20" t="s">
        <v>26</v>
      </c>
      <c r="I20" t="s">
        <v>16</v>
      </c>
      <c r="K20" t="s">
        <v>28</v>
      </c>
    </row>
    <row r="21" spans="1:34" x14ac:dyDescent="0.3">
      <c r="F21">
        <v>7.85</v>
      </c>
      <c r="G21">
        <v>10.75</v>
      </c>
      <c r="H21">
        <v>26.25</v>
      </c>
      <c r="I21">
        <v>1.6</v>
      </c>
      <c r="K21">
        <f>-H21/G21</f>
        <v>-2.441860465116279</v>
      </c>
    </row>
    <row r="22" spans="1:34" x14ac:dyDescent="0.3">
      <c r="F22">
        <v>7.75</v>
      </c>
      <c r="G22">
        <v>20.75</v>
      </c>
      <c r="H22">
        <v>11.85</v>
      </c>
      <c r="I22">
        <v>0.4</v>
      </c>
      <c r="K22">
        <f t="shared" ref="K22:K29" si="1">-H22/G22</f>
        <v>-0.57108433734939756</v>
      </c>
    </row>
    <row r="23" spans="1:34" x14ac:dyDescent="0.3">
      <c r="E23" t="s">
        <v>27</v>
      </c>
      <c r="F23">
        <f>AVERAGE(F21:F22)</f>
        <v>7.8</v>
      </c>
      <c r="G23">
        <v>30.75</v>
      </c>
      <c r="H23">
        <v>9.65</v>
      </c>
      <c r="I23">
        <v>0.2</v>
      </c>
      <c r="K23">
        <f t="shared" si="1"/>
        <v>-0.31382113821138213</v>
      </c>
    </row>
    <row r="24" spans="1:34" x14ac:dyDescent="0.3">
      <c r="G24">
        <v>8.75</v>
      </c>
      <c r="H24">
        <v>49.5</v>
      </c>
      <c r="I24">
        <v>3.1</v>
      </c>
      <c r="K24">
        <f t="shared" si="1"/>
        <v>-5.6571428571428575</v>
      </c>
    </row>
    <row r="25" spans="1:34" x14ac:dyDescent="0.3">
      <c r="G25">
        <v>40.75</v>
      </c>
      <c r="H25">
        <v>9.85</v>
      </c>
      <c r="I25">
        <v>0.1</v>
      </c>
      <c r="K25">
        <f t="shared" si="1"/>
        <v>-0.24171779141104294</v>
      </c>
    </row>
    <row r="26" spans="1:34" x14ac:dyDescent="0.3">
      <c r="G26">
        <v>50.75</v>
      </c>
      <c r="H26">
        <v>9.15</v>
      </c>
      <c r="I26">
        <v>0.1</v>
      </c>
      <c r="K26">
        <f t="shared" si="1"/>
        <v>-0.18029556650246306</v>
      </c>
    </row>
    <row r="27" spans="1:34" x14ac:dyDescent="0.3">
      <c r="G27">
        <v>9.75</v>
      </c>
      <c r="H27">
        <v>34.35</v>
      </c>
      <c r="I27">
        <v>2</v>
      </c>
      <c r="K27">
        <f t="shared" si="1"/>
        <v>-3.5230769230769234</v>
      </c>
    </row>
    <row r="28" spans="1:34" x14ac:dyDescent="0.3">
      <c r="G28">
        <v>25.75</v>
      </c>
      <c r="H28">
        <v>10.4</v>
      </c>
      <c r="I28">
        <v>0.3</v>
      </c>
      <c r="K28">
        <f t="shared" si="1"/>
        <v>-0.4038834951456311</v>
      </c>
    </row>
    <row r="29" spans="1:34" x14ac:dyDescent="0.3">
      <c r="G29">
        <v>45.75</v>
      </c>
      <c r="H29">
        <v>8.4499999999999993</v>
      </c>
      <c r="I29">
        <v>0.1</v>
      </c>
      <c r="K29">
        <f t="shared" si="1"/>
        <v>-0.18469945355191256</v>
      </c>
    </row>
    <row r="30" spans="1:34" x14ac:dyDescent="0.3">
      <c r="G30">
        <v>15.75</v>
      </c>
      <c r="H30">
        <v>14.45</v>
      </c>
      <c r="I30">
        <v>0.6</v>
      </c>
      <c r="K30">
        <f>-H30/G30</f>
        <v>-0.91746031746031742</v>
      </c>
    </row>
    <row r="31" spans="1:34" x14ac:dyDescent="0.3">
      <c r="B31" s="5" t="s">
        <v>51</v>
      </c>
      <c r="C31" s="5"/>
      <c r="D31" s="5"/>
      <c r="E31" t="s">
        <v>52</v>
      </c>
    </row>
    <row r="32" spans="1:34" x14ac:dyDescent="0.3">
      <c r="A32" t="s">
        <v>50</v>
      </c>
      <c r="B32">
        <v>7.85</v>
      </c>
      <c r="C32">
        <v>7.75</v>
      </c>
      <c r="D32">
        <v>7.8</v>
      </c>
      <c r="E32">
        <f>AVERAGE(B32:D32)</f>
        <v>7.8</v>
      </c>
      <c r="AE32" s="5" t="s">
        <v>48</v>
      </c>
      <c r="AF32" s="5"/>
      <c r="AG32" s="5"/>
      <c r="AH32" s="5"/>
    </row>
    <row r="33" spans="1:32" x14ac:dyDescent="0.3">
      <c r="A33" t="s">
        <v>49</v>
      </c>
      <c r="B33">
        <v>13.75</v>
      </c>
      <c r="C33">
        <v>14.1</v>
      </c>
      <c r="D33">
        <v>14.2</v>
      </c>
      <c r="E33">
        <f>AVERAGE(B33:D33)</f>
        <v>14.016666666666666</v>
      </c>
    </row>
    <row r="34" spans="1:32" x14ac:dyDescent="0.3">
      <c r="AE34" t="s">
        <v>12</v>
      </c>
      <c r="AF34" t="s">
        <v>26</v>
      </c>
    </row>
    <row r="35" spans="1:32" x14ac:dyDescent="0.3">
      <c r="AE35">
        <v>14</v>
      </c>
      <c r="AF35">
        <v>72.5</v>
      </c>
    </row>
    <row r="36" spans="1:32" x14ac:dyDescent="0.3">
      <c r="AE36">
        <v>28</v>
      </c>
      <c r="AF36">
        <v>21.8</v>
      </c>
    </row>
    <row r="37" spans="1:32" x14ac:dyDescent="0.3">
      <c r="AE37">
        <v>100.75</v>
      </c>
      <c r="AF37">
        <v>14.25</v>
      </c>
    </row>
    <row r="38" spans="1:32" x14ac:dyDescent="0.3">
      <c r="AE38">
        <v>30.75</v>
      </c>
      <c r="AF38">
        <v>21.25</v>
      </c>
    </row>
    <row r="39" spans="1:32" x14ac:dyDescent="0.3">
      <c r="F39" t="s">
        <v>31</v>
      </c>
      <c r="G39" t="s">
        <v>29</v>
      </c>
      <c r="H39">
        <v>13.75</v>
      </c>
      <c r="I39" t="s">
        <v>17</v>
      </c>
      <c r="AE39">
        <v>20.75</v>
      </c>
      <c r="AF39">
        <v>29.55</v>
      </c>
    </row>
    <row r="40" spans="1:32" x14ac:dyDescent="0.3">
      <c r="G40" t="s">
        <v>30</v>
      </c>
      <c r="H40">
        <v>7.8</v>
      </c>
      <c r="I40" t="s">
        <v>32</v>
      </c>
      <c r="AE40">
        <v>25.75</v>
      </c>
      <c r="AF40">
        <v>24.75</v>
      </c>
    </row>
    <row r="41" spans="1:32" x14ac:dyDescent="0.3">
      <c r="AE41">
        <v>40.75</v>
      </c>
      <c r="AF41">
        <v>18.05</v>
      </c>
    </row>
    <row r="42" spans="1:32" x14ac:dyDescent="0.3">
      <c r="AE42">
        <v>90.75</v>
      </c>
      <c r="AF42">
        <v>14.75</v>
      </c>
    </row>
    <row r="43" spans="1:32" x14ac:dyDescent="0.3">
      <c r="U43" s="5" t="s">
        <v>47</v>
      </c>
      <c r="V43" s="5"/>
      <c r="AE43">
        <v>50.75</v>
      </c>
      <c r="AF43">
        <v>16.55</v>
      </c>
    </row>
    <row r="44" spans="1:32" x14ac:dyDescent="0.3">
      <c r="I44" s="2" t="s">
        <v>46</v>
      </c>
      <c r="AE44">
        <v>16.75</v>
      </c>
      <c r="AF44">
        <v>47.25</v>
      </c>
    </row>
    <row r="45" spans="1:32" x14ac:dyDescent="0.3">
      <c r="G45" t="s">
        <v>33</v>
      </c>
      <c r="H45" t="s">
        <v>34</v>
      </c>
      <c r="I45" s="3" t="s">
        <v>35</v>
      </c>
      <c r="J45" t="s">
        <v>36</v>
      </c>
      <c r="K45" t="s">
        <v>37</v>
      </c>
      <c r="L45" t="s">
        <v>15</v>
      </c>
      <c r="AE45">
        <v>18.75</v>
      </c>
      <c r="AF45">
        <v>35.549999999999997</v>
      </c>
    </row>
    <row r="46" spans="1:32" x14ac:dyDescent="0.3">
      <c r="G46">
        <v>10.75</v>
      </c>
      <c r="H46">
        <v>7</v>
      </c>
      <c r="I46" s="3">
        <v>8.9499999999999993</v>
      </c>
      <c r="J46" s="1">
        <f t="shared" ref="J46:J55" si="2">(1.003)/(0.133-(1/I46))</f>
        <v>47.159705805095868</v>
      </c>
      <c r="K46">
        <f>H46-J46</f>
        <v>-40.159705805095868</v>
      </c>
      <c r="L46" s="1"/>
      <c r="T46" t="s">
        <v>53</v>
      </c>
      <c r="U46" t="s">
        <v>33</v>
      </c>
      <c r="V46" t="s">
        <v>35</v>
      </c>
      <c r="W46" t="s">
        <v>15</v>
      </c>
      <c r="AE46">
        <v>120.75</v>
      </c>
      <c r="AF46">
        <v>14.25</v>
      </c>
    </row>
    <row r="47" spans="1:32" x14ac:dyDescent="0.3">
      <c r="G47">
        <v>6.75</v>
      </c>
      <c r="H47">
        <v>21.75</v>
      </c>
      <c r="I47" s="4">
        <v>9.5500000000000007</v>
      </c>
      <c r="J47" s="1">
        <f t="shared" si="2"/>
        <v>35.456783268554474</v>
      </c>
      <c r="K47">
        <f>H47-J47</f>
        <v>-13.706783268554474</v>
      </c>
      <c r="L47" s="1">
        <v>0.4</v>
      </c>
      <c r="T47">
        <v>13.55</v>
      </c>
      <c r="U47">
        <f>-T47</f>
        <v>-13.55</v>
      </c>
      <c r="V47">
        <v>8.0500000000000007</v>
      </c>
      <c r="AE47">
        <v>15.25</v>
      </c>
      <c r="AF47">
        <v>59.55</v>
      </c>
    </row>
    <row r="48" spans="1:32" x14ac:dyDescent="0.3">
      <c r="G48">
        <v>8.75</v>
      </c>
      <c r="H48">
        <v>7.3</v>
      </c>
      <c r="I48" s="3">
        <v>10.65</v>
      </c>
      <c r="J48" s="1">
        <f t="shared" si="2"/>
        <v>25.65001800936486</v>
      </c>
      <c r="K48">
        <f t="shared" ref="K48:K55" si="3">H48-J48</f>
        <v>-18.350018009364859</v>
      </c>
      <c r="L48" s="1"/>
      <c r="T48">
        <v>15.65</v>
      </c>
      <c r="U48">
        <f t="shared" ref="U48:U57" si="4">-T48</f>
        <v>-15.65</v>
      </c>
      <c r="V48">
        <v>8.9499999999999993</v>
      </c>
      <c r="W48">
        <v>1</v>
      </c>
      <c r="AE48">
        <v>10.75</v>
      </c>
      <c r="AF48">
        <v>-40.159705805095868</v>
      </c>
    </row>
    <row r="49" spans="7:32" x14ac:dyDescent="0.3">
      <c r="G49">
        <v>7.75</v>
      </c>
      <c r="H49">
        <v>16.2</v>
      </c>
      <c r="I49" s="3">
        <v>9.25</v>
      </c>
      <c r="J49" s="1">
        <f t="shared" si="2"/>
        <v>40.294245385450594</v>
      </c>
      <c r="K49">
        <f t="shared" si="3"/>
        <v>-24.094245385450595</v>
      </c>
      <c r="L49" s="1"/>
      <c r="T49">
        <v>18.45</v>
      </c>
      <c r="U49">
        <f t="shared" si="4"/>
        <v>-18.45</v>
      </c>
      <c r="V49">
        <v>9.75</v>
      </c>
      <c r="W49">
        <v>0.9</v>
      </c>
      <c r="AE49">
        <v>6.75</v>
      </c>
      <c r="AF49">
        <v>-13.706783268554474</v>
      </c>
    </row>
    <row r="50" spans="7:32" x14ac:dyDescent="0.3">
      <c r="G50">
        <v>9.75</v>
      </c>
      <c r="H50">
        <v>7.6</v>
      </c>
      <c r="I50" s="3">
        <v>9.5500000000000007</v>
      </c>
      <c r="J50" s="1">
        <f t="shared" si="2"/>
        <v>35.456783268554474</v>
      </c>
      <c r="K50">
        <f t="shared" si="3"/>
        <v>-27.856783268554473</v>
      </c>
      <c r="L50" s="1"/>
      <c r="T50">
        <v>20.25</v>
      </c>
      <c r="U50">
        <f t="shared" si="4"/>
        <v>-20.25</v>
      </c>
      <c r="V50">
        <v>8.35</v>
      </c>
      <c r="W50">
        <v>0.7</v>
      </c>
      <c r="AE50">
        <v>8.75</v>
      </c>
      <c r="AF50">
        <v>-18.350018009364859</v>
      </c>
    </row>
    <row r="51" spans="7:32" x14ac:dyDescent="0.3">
      <c r="G51">
        <v>5.05</v>
      </c>
      <c r="H51">
        <v>25.9</v>
      </c>
      <c r="I51" s="3">
        <v>9.3000000000000007</v>
      </c>
      <c r="J51" s="1">
        <f t="shared" si="2"/>
        <v>39.374841705360879</v>
      </c>
      <c r="K51">
        <f t="shared" si="3"/>
        <v>-13.47484170536088</v>
      </c>
      <c r="L51" s="1"/>
      <c r="T51">
        <v>26.15</v>
      </c>
      <c r="U51">
        <f t="shared" si="4"/>
        <v>-26.15</v>
      </c>
      <c r="V51">
        <v>7.45</v>
      </c>
      <c r="W51">
        <v>0.7</v>
      </c>
      <c r="AE51">
        <v>7.75</v>
      </c>
      <c r="AF51">
        <v>-24.094245385450595</v>
      </c>
    </row>
    <row r="52" spans="7:32" x14ac:dyDescent="0.3">
      <c r="G52">
        <v>6.25</v>
      </c>
      <c r="H52">
        <v>20.65</v>
      </c>
      <c r="I52" s="4">
        <v>9.4499999999999993</v>
      </c>
      <c r="J52" s="1">
        <f t="shared" si="2"/>
        <v>36.902277593926414</v>
      </c>
      <c r="K52">
        <f t="shared" si="3"/>
        <v>-16.252277593926415</v>
      </c>
      <c r="L52" s="1">
        <v>0.4</v>
      </c>
      <c r="T52">
        <v>10.050000000000001</v>
      </c>
      <c r="U52">
        <f t="shared" si="4"/>
        <v>-10.050000000000001</v>
      </c>
      <c r="V52">
        <v>7.55</v>
      </c>
      <c r="W52">
        <v>1.1000000000000001</v>
      </c>
      <c r="AE52">
        <v>9.75</v>
      </c>
      <c r="AF52">
        <v>-27.856783268554473</v>
      </c>
    </row>
    <row r="53" spans="7:32" x14ac:dyDescent="0.3">
      <c r="G53">
        <v>10.25</v>
      </c>
      <c r="H53">
        <v>5.45</v>
      </c>
      <c r="I53" s="4">
        <v>8.35</v>
      </c>
      <c r="J53" s="1">
        <f t="shared" si="2"/>
        <v>75.758028041610089</v>
      </c>
      <c r="K53">
        <f t="shared" si="3"/>
        <v>-70.308028041610086</v>
      </c>
      <c r="L53" s="1">
        <v>0.4</v>
      </c>
      <c r="T53">
        <v>52.25</v>
      </c>
      <c r="U53">
        <f t="shared" si="4"/>
        <v>-52.25</v>
      </c>
      <c r="V53">
        <v>11.45</v>
      </c>
      <c r="W53">
        <v>1</v>
      </c>
      <c r="AE53">
        <v>5.05</v>
      </c>
      <c r="AF53">
        <v>-13.47484170536088</v>
      </c>
    </row>
    <row r="54" spans="7:32" x14ac:dyDescent="0.3">
      <c r="G54">
        <v>9.25</v>
      </c>
      <c r="H54">
        <v>11.95</v>
      </c>
      <c r="I54" s="3">
        <v>8.75</v>
      </c>
      <c r="J54" s="1">
        <f t="shared" si="2"/>
        <v>53.595419847328209</v>
      </c>
      <c r="K54">
        <f t="shared" si="3"/>
        <v>-41.645419847328213</v>
      </c>
      <c r="L54">
        <v>0.5</v>
      </c>
      <c r="T54">
        <v>57.05</v>
      </c>
      <c r="U54">
        <f t="shared" si="4"/>
        <v>-57.05</v>
      </c>
      <c r="V54">
        <v>11.65</v>
      </c>
      <c r="W54">
        <v>1.1000000000000001</v>
      </c>
      <c r="AE54">
        <v>6.25</v>
      </c>
      <c r="AF54">
        <v>-16.252277593926415</v>
      </c>
    </row>
    <row r="55" spans="7:32" x14ac:dyDescent="0.3">
      <c r="G55">
        <v>9.9499999999999993</v>
      </c>
      <c r="H55">
        <v>13.15</v>
      </c>
      <c r="I55" s="3">
        <v>8.4499999999999993</v>
      </c>
      <c r="J55" s="1">
        <f t="shared" si="2"/>
        <v>68.432377876463462</v>
      </c>
      <c r="K55">
        <f t="shared" si="3"/>
        <v>-55.282377876463464</v>
      </c>
      <c r="L55" s="1">
        <v>0.5</v>
      </c>
      <c r="T55">
        <v>42.25</v>
      </c>
      <c r="U55">
        <f t="shared" si="4"/>
        <v>-42.25</v>
      </c>
      <c r="V55">
        <v>10.25</v>
      </c>
      <c r="W55">
        <v>1</v>
      </c>
      <c r="AE55">
        <v>10.25</v>
      </c>
      <c r="AF55">
        <v>-70.308028041610086</v>
      </c>
    </row>
    <row r="56" spans="7:32" x14ac:dyDescent="0.3">
      <c r="T56">
        <v>35.4</v>
      </c>
      <c r="U56">
        <f t="shared" si="4"/>
        <v>-35.4</v>
      </c>
      <c r="V56">
        <v>10.35</v>
      </c>
      <c r="W56">
        <v>1</v>
      </c>
      <c r="AE56">
        <v>9.25</v>
      </c>
      <c r="AF56">
        <v>-41.645419847328213</v>
      </c>
    </row>
    <row r="57" spans="7:32" x14ac:dyDescent="0.3">
      <c r="T57">
        <v>25.75</v>
      </c>
      <c r="U57">
        <f t="shared" si="4"/>
        <v>-25.75</v>
      </c>
      <c r="V57">
        <v>10.15</v>
      </c>
      <c r="W57">
        <v>0.9</v>
      </c>
      <c r="AE57">
        <v>9.9499999999999993</v>
      </c>
      <c r="AF57">
        <v>-55.282377876463464</v>
      </c>
    </row>
    <row r="58" spans="7:32" x14ac:dyDescent="0.3">
      <c r="AE58">
        <v>-13.55</v>
      </c>
      <c r="AF58">
        <v>8.0500000000000007</v>
      </c>
    </row>
    <row r="59" spans="7:32" x14ac:dyDescent="0.3">
      <c r="AE59">
        <v>-15.65</v>
      </c>
      <c r="AF59">
        <v>8.9499999999999993</v>
      </c>
    </row>
    <row r="60" spans="7:32" x14ac:dyDescent="0.3">
      <c r="AE60">
        <v>-18.45</v>
      </c>
      <c r="AF60">
        <v>9.75</v>
      </c>
    </row>
    <row r="61" spans="7:32" x14ac:dyDescent="0.3">
      <c r="AE61">
        <v>-20.25</v>
      </c>
      <c r="AF61">
        <v>8.35</v>
      </c>
    </row>
    <row r="62" spans="7:32" x14ac:dyDescent="0.3">
      <c r="AE62">
        <v>-26.15</v>
      </c>
      <c r="AF62">
        <v>7.45</v>
      </c>
    </row>
    <row r="63" spans="7:32" x14ac:dyDescent="0.3">
      <c r="AE63">
        <v>-10.050000000000001</v>
      </c>
      <c r="AF63">
        <v>7.55</v>
      </c>
    </row>
    <row r="64" spans="7:32" x14ac:dyDescent="0.3">
      <c r="AE64">
        <v>-52.25</v>
      </c>
      <c r="AF64">
        <v>11.45</v>
      </c>
    </row>
    <row r="65" spans="31:32" x14ac:dyDescent="0.3">
      <c r="AE65">
        <v>-57.05</v>
      </c>
      <c r="AF65">
        <v>11.65</v>
      </c>
    </row>
    <row r="66" spans="31:32" x14ac:dyDescent="0.3">
      <c r="AE66">
        <v>-42.25</v>
      </c>
      <c r="AF66">
        <v>10.25</v>
      </c>
    </row>
    <row r="67" spans="31:32" x14ac:dyDescent="0.3">
      <c r="AE67">
        <v>-35.4</v>
      </c>
      <c r="AF67">
        <v>10.35</v>
      </c>
    </row>
    <row r="68" spans="31:32" x14ac:dyDescent="0.3">
      <c r="AE68">
        <v>-25.75</v>
      </c>
      <c r="AF68">
        <v>10.15</v>
      </c>
    </row>
    <row r="81" spans="10:12" x14ac:dyDescent="0.3">
      <c r="K81" t="s">
        <v>38</v>
      </c>
      <c r="L81" t="s">
        <v>43</v>
      </c>
    </row>
    <row r="82" spans="10:12" x14ac:dyDescent="0.3">
      <c r="J82" t="s">
        <v>39</v>
      </c>
      <c r="K82">
        <v>11.6</v>
      </c>
      <c r="L82">
        <f>(K82*K85-K83*K84)/(K83-K82)</f>
        <v>26.066666666666755</v>
      </c>
    </row>
    <row r="83" spans="10:12" x14ac:dyDescent="0.3">
      <c r="J83" t="s">
        <v>40</v>
      </c>
      <c r="K83">
        <v>12.2</v>
      </c>
    </row>
    <row r="84" spans="10:12" x14ac:dyDescent="0.3">
      <c r="J84" t="s">
        <v>41</v>
      </c>
      <c r="K84">
        <v>24.2</v>
      </c>
    </row>
    <row r="85" spans="10:12" x14ac:dyDescent="0.3">
      <c r="J85" t="s">
        <v>42</v>
      </c>
      <c r="K85">
        <v>26.8</v>
      </c>
    </row>
    <row r="87" spans="10:12" x14ac:dyDescent="0.3">
      <c r="J87" t="s">
        <v>39</v>
      </c>
      <c r="K87">
        <v>10.7</v>
      </c>
      <c r="L87">
        <f>((K87*K90)-(K88*K89))/(K88-K87)</f>
        <v>6.2210526315789423</v>
      </c>
    </row>
    <row r="88" spans="10:12" x14ac:dyDescent="0.3">
      <c r="J88" t="s">
        <v>40</v>
      </c>
      <c r="K88">
        <v>12.6</v>
      </c>
    </row>
    <row r="89" spans="10:12" x14ac:dyDescent="0.3">
      <c r="J89" t="s">
        <v>41</v>
      </c>
      <c r="K89">
        <v>22.5</v>
      </c>
    </row>
    <row r="90" spans="10:12" x14ac:dyDescent="0.3">
      <c r="J90" t="s">
        <v>42</v>
      </c>
      <c r="K90">
        <v>27.6</v>
      </c>
    </row>
    <row r="93" spans="10:12" x14ac:dyDescent="0.3">
      <c r="J93" t="s">
        <v>39</v>
      </c>
      <c r="K93">
        <v>12.4</v>
      </c>
      <c r="L93">
        <f>(K93*K96-K94*K95)/(K94-K93)</f>
        <v>3.4666666666666632</v>
      </c>
    </row>
    <row r="94" spans="10:12" x14ac:dyDescent="0.3">
      <c r="J94" t="s">
        <v>40</v>
      </c>
      <c r="K94">
        <v>10</v>
      </c>
    </row>
    <row r="95" spans="10:12" x14ac:dyDescent="0.3">
      <c r="J95" t="s">
        <v>41</v>
      </c>
      <c r="K95">
        <v>26.5</v>
      </c>
    </row>
    <row r="96" spans="10:12" x14ac:dyDescent="0.3">
      <c r="J96" t="s">
        <v>42</v>
      </c>
      <c r="K96">
        <v>20.7</v>
      </c>
    </row>
    <row r="98" spans="9:12" x14ac:dyDescent="0.3">
      <c r="I98" t="s">
        <v>44</v>
      </c>
      <c r="J98" t="s">
        <v>39</v>
      </c>
      <c r="K98">
        <v>9.6</v>
      </c>
      <c r="L98">
        <f>(K98*K101-K99*K100)/(K99-K98)</f>
        <v>7.214285714285718</v>
      </c>
    </row>
    <row r="99" spans="9:12" x14ac:dyDescent="0.3">
      <c r="J99" t="s">
        <v>40</v>
      </c>
      <c r="K99">
        <v>7.5</v>
      </c>
    </row>
    <row r="100" spans="9:12" x14ac:dyDescent="0.3">
      <c r="I100" t="s">
        <v>45</v>
      </c>
      <c r="J100" t="s">
        <v>41</v>
      </c>
      <c r="K100">
        <v>19.3</v>
      </c>
    </row>
    <row r="101" spans="9:12" x14ac:dyDescent="0.3">
      <c r="J101" t="s">
        <v>42</v>
      </c>
      <c r="K101">
        <v>13.5</v>
      </c>
    </row>
    <row r="103" spans="9:12" x14ac:dyDescent="0.3">
      <c r="J103" t="s">
        <v>39</v>
      </c>
      <c r="K103">
        <v>7.7</v>
      </c>
      <c r="L103">
        <f>(K103*K106-K104*K105)/(K104-K103)</f>
        <v>9.3866666666666898</v>
      </c>
    </row>
    <row r="104" spans="9:12" x14ac:dyDescent="0.3">
      <c r="J104" t="s">
        <v>40</v>
      </c>
      <c r="K104">
        <v>9.1999999999999993</v>
      </c>
    </row>
    <row r="105" spans="9:12" x14ac:dyDescent="0.3">
      <c r="J105" t="s">
        <v>41</v>
      </c>
      <c r="K105">
        <v>13.2</v>
      </c>
    </row>
    <row r="106" spans="9:12" x14ac:dyDescent="0.3">
      <c r="J106" t="s">
        <v>42</v>
      </c>
      <c r="K106">
        <v>17.600000000000001</v>
      </c>
    </row>
  </sheetData>
  <mergeCells count="3">
    <mergeCell ref="U43:V43"/>
    <mergeCell ref="AE32:AH32"/>
    <mergeCell ref="B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Perez Romero</dc:creator>
  <cp:lastModifiedBy>Alejandro Perez Romero</cp:lastModifiedBy>
  <dcterms:created xsi:type="dcterms:W3CDTF">2025-09-04T14:02:10Z</dcterms:created>
  <dcterms:modified xsi:type="dcterms:W3CDTF">2025-09-16T23:30:24Z</dcterms:modified>
</cp:coreProperties>
</file>