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ACRUZVARGAS\Documents\Platzi\Excel\Excel Avanzado para Análisis de Datos\"/>
    </mc:Choice>
  </mc:AlternateContent>
  <xr:revisionPtr revIDLastSave="0" documentId="13_ncr:1_{4E933135-F24D-4D3F-B64B-3772A1E85300}" xr6:coauthVersionLast="47" xr6:coauthVersionMax="47" xr10:uidLastSave="{00000000-0000-0000-0000-000000000000}"/>
  <bookViews>
    <workbookView xWindow="-108" yWindow="-108" windowWidth="23256" windowHeight="12456" activeTab="3" xr2:uid="{416AB884-36D1-495D-9AD2-4770B9B6AD5F}"/>
  </bookViews>
  <sheets>
    <sheet name="Base de datos" sheetId="1" r:id="rId1"/>
    <sheet name="TAREAS" sheetId="5" r:id="rId2"/>
    <sheet name="Analisis" sheetId="9" r:id="rId3"/>
    <sheet name="Hoja1" sheetId="11" r:id="rId4"/>
    <sheet name="Gráfico de Mapa" sheetId="10" r:id="rId5"/>
  </sheets>
  <definedNames>
    <definedName name="_xlchart.v5.0" hidden="1">Analisis!$B$18</definedName>
    <definedName name="_xlchart.v5.1" hidden="1">Analisis!$B$19:$B$37</definedName>
    <definedName name="_xlchart.v5.10" hidden="1">Analisis!$C$18</definedName>
    <definedName name="_xlchart.v5.11" hidden="1">Analisis!$C$19:$C$37</definedName>
    <definedName name="_xlchart.v5.2" hidden="1">Analisis!$C$18</definedName>
    <definedName name="_xlchart.v5.3" hidden="1">Analisis!$C$19:$C$37</definedName>
    <definedName name="_xlchart.v5.4" hidden="1">Analisis!$B$18</definedName>
    <definedName name="_xlchart.v5.5" hidden="1">Analisis!$B$19:$B$37</definedName>
    <definedName name="_xlchart.v5.6" hidden="1">Analisis!$C$18</definedName>
    <definedName name="_xlchart.v5.7" hidden="1">Analisis!$C$19:$C$37</definedName>
    <definedName name="_xlchart.v5.8" hidden="1">Analisis!$B$18</definedName>
    <definedName name="_xlchart.v5.9" hidden="1">Analisis!$B$19:$B$37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9" l="1"/>
  <c r="L27" i="9"/>
  <c r="M27" i="9"/>
  <c r="N27" i="9"/>
  <c r="O27" i="9"/>
  <c r="P27" i="9"/>
  <c r="Q27" i="9"/>
  <c r="W27" i="9" s="1"/>
  <c r="R27" i="9"/>
  <c r="S27" i="9"/>
  <c r="T27" i="9"/>
  <c r="U27" i="9"/>
  <c r="V27" i="9"/>
  <c r="W18" i="9"/>
  <c r="W19" i="9"/>
  <c r="W20" i="9"/>
  <c r="W21" i="9"/>
  <c r="W22" i="9"/>
  <c r="W23" i="9"/>
  <c r="W24" i="9"/>
  <c r="W25" i="9"/>
  <c r="W26" i="9"/>
  <c r="O19" i="9"/>
  <c r="P19" i="9"/>
  <c r="Q19" i="9"/>
  <c r="R19" i="9"/>
  <c r="V22" i="9"/>
  <c r="Q24" i="9"/>
  <c r="K26" i="9"/>
  <c r="L26" i="9"/>
  <c r="M26" i="9"/>
  <c r="U26" i="9"/>
  <c r="V26" i="9"/>
  <c r="K18" i="9"/>
  <c r="M10" i="9"/>
  <c r="U10" i="9"/>
  <c r="G4" i="9"/>
  <c r="G3" i="9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M175" i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M199" i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M231" i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4" i="1"/>
  <c r="N4" i="1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87" i="1"/>
  <c r="N95" i="1"/>
  <c r="N158" i="1"/>
  <c r="N174" i="1"/>
  <c r="N175" i="1"/>
  <c r="N198" i="1"/>
  <c r="N199" i="1"/>
  <c r="N206" i="1"/>
  <c r="N222" i="1"/>
  <c r="N230" i="1"/>
  <c r="N231" i="1"/>
  <c r="N238" i="1"/>
  <c r="N287" i="1"/>
  <c r="N351" i="1"/>
  <c r="N359" i="1"/>
  <c r="D5" i="1"/>
  <c r="P4" i="9" s="1"/>
  <c r="D6" i="1"/>
  <c r="M5" i="9" s="1"/>
  <c r="D7" i="1"/>
  <c r="R6" i="9" s="1"/>
  <c r="D8" i="1"/>
  <c r="O7" i="9" s="1"/>
  <c r="D9" i="1"/>
  <c r="D10" i="1"/>
  <c r="D11" i="1"/>
  <c r="D12" i="1"/>
  <c r="D13" i="1"/>
  <c r="L7" i="9" s="1"/>
  <c r="D14" i="1"/>
  <c r="Q3" i="9" s="1"/>
  <c r="D15" i="1"/>
  <c r="L8" i="9" s="1"/>
  <c r="D16" i="1"/>
  <c r="Q9" i="9" s="1"/>
  <c r="D17" i="1"/>
  <c r="N10" i="9" s="1"/>
  <c r="D18" i="1"/>
  <c r="D19" i="1"/>
  <c r="D20" i="1"/>
  <c r="D21" i="1"/>
  <c r="D22" i="1"/>
  <c r="K6" i="9" s="1"/>
  <c r="D23" i="1"/>
  <c r="D24" i="1"/>
  <c r="D25" i="1"/>
  <c r="D26" i="1"/>
  <c r="D27" i="1"/>
  <c r="D28" i="1"/>
  <c r="N9" i="9" s="1"/>
  <c r="D29" i="1"/>
  <c r="D30" i="1"/>
  <c r="O4" i="9" s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S10" i="9" s="1"/>
  <c r="D61" i="1"/>
  <c r="O9" i="9" s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R8" i="9" s="1"/>
  <c r="D78" i="1"/>
  <c r="D79" i="1"/>
  <c r="D80" i="1"/>
  <c r="D81" i="1"/>
  <c r="D82" i="1"/>
  <c r="D83" i="1"/>
  <c r="D84" i="1"/>
  <c r="D85" i="1"/>
  <c r="D86" i="1"/>
  <c r="N7" i="9" s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P9" i="9" s="1"/>
  <c r="D111" i="1"/>
  <c r="D112" i="1"/>
  <c r="S11" i="9" s="1"/>
  <c r="D113" i="1"/>
  <c r="D114" i="1"/>
  <c r="D115" i="1"/>
  <c r="D116" i="1"/>
  <c r="P11" i="9" s="1"/>
  <c r="D117" i="1"/>
  <c r="D118" i="1"/>
  <c r="S8" i="9" s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Q11" i="9" s="1"/>
  <c r="D222" i="1"/>
  <c r="R11" i="9" s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T10" i="9" s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4" i="1"/>
  <c r="C14" i="11"/>
  <c r="C15" i="11"/>
  <c r="C16" i="11"/>
  <c r="V7" i="9" l="1"/>
  <c r="T5" i="9"/>
  <c r="S18" i="9"/>
  <c r="N24" i="9"/>
  <c r="N20" i="9"/>
  <c r="U7" i="9"/>
  <c r="V4" i="9"/>
  <c r="R18" i="9"/>
  <c r="M20" i="9"/>
  <c r="Q8" i="9"/>
  <c r="R5" i="9"/>
  <c r="Q18" i="9"/>
  <c r="T24" i="9"/>
  <c r="P23" i="9"/>
  <c r="T20" i="9"/>
  <c r="K3" i="9"/>
  <c r="K4" i="9"/>
  <c r="O11" i="9"/>
  <c r="R10" i="9"/>
  <c r="U9" i="9"/>
  <c r="M9" i="9"/>
  <c r="P8" i="9"/>
  <c r="S7" i="9"/>
  <c r="V6" i="9"/>
  <c r="N6" i="9"/>
  <c r="Q5" i="9"/>
  <c r="T4" i="9"/>
  <c r="L4" i="9"/>
  <c r="O3" i="9"/>
  <c r="P18" i="9"/>
  <c r="S26" i="9"/>
  <c r="O25" i="9"/>
  <c r="S24" i="9"/>
  <c r="K24" i="9"/>
  <c r="O23" i="9"/>
  <c r="S22" i="9"/>
  <c r="K22" i="9"/>
  <c r="O21" i="9"/>
  <c r="S20" i="9"/>
  <c r="K20" i="9"/>
  <c r="N19" i="9"/>
  <c r="Q6" i="9"/>
  <c r="R23" i="9"/>
  <c r="V20" i="9"/>
  <c r="S5" i="9"/>
  <c r="U24" i="9"/>
  <c r="U22" i="9"/>
  <c r="K5" i="9"/>
  <c r="V9" i="9"/>
  <c r="T7" i="9"/>
  <c r="P3" i="9"/>
  <c r="P12" i="9" s="1"/>
  <c r="P25" i="9"/>
  <c r="L24" i="9"/>
  <c r="P21" i="9"/>
  <c r="K11" i="9"/>
  <c r="V11" i="9"/>
  <c r="N11" i="9"/>
  <c r="Q10" i="9"/>
  <c r="T9" i="9"/>
  <c r="L9" i="9"/>
  <c r="O8" i="9"/>
  <c r="R7" i="9"/>
  <c r="U6" i="9"/>
  <c r="M6" i="9"/>
  <c r="P5" i="9"/>
  <c r="S4" i="9"/>
  <c r="V3" i="9"/>
  <c r="N3" i="9"/>
  <c r="O18" i="9"/>
  <c r="R26" i="9"/>
  <c r="V25" i="9"/>
  <c r="N25" i="9"/>
  <c r="R24" i="9"/>
  <c r="V23" i="9"/>
  <c r="N23" i="9"/>
  <c r="R22" i="9"/>
  <c r="V21" i="9"/>
  <c r="N21" i="9"/>
  <c r="R20" i="9"/>
  <c r="V19" i="9"/>
  <c r="M19" i="9"/>
  <c r="K7" i="9"/>
  <c r="W7" i="9" s="1"/>
  <c r="R3" i="9"/>
  <c r="R25" i="9"/>
  <c r="R21" i="9"/>
  <c r="L10" i="9"/>
  <c r="P6" i="9"/>
  <c r="M24" i="9"/>
  <c r="M22" i="9"/>
  <c r="O6" i="9"/>
  <c r="M4" i="9"/>
  <c r="T26" i="9"/>
  <c r="T22" i="9"/>
  <c r="L20" i="9"/>
  <c r="K10" i="9"/>
  <c r="U11" i="9"/>
  <c r="M11" i="9"/>
  <c r="P10" i="9"/>
  <c r="S9" i="9"/>
  <c r="V8" i="9"/>
  <c r="N8" i="9"/>
  <c r="Q7" i="9"/>
  <c r="T6" i="9"/>
  <c r="L6" i="9"/>
  <c r="W6" i="9" s="1"/>
  <c r="O5" i="9"/>
  <c r="R4" i="9"/>
  <c r="U3" i="9"/>
  <c r="M3" i="9"/>
  <c r="V18" i="9"/>
  <c r="N18" i="9"/>
  <c r="Q26" i="9"/>
  <c r="U25" i="9"/>
  <c r="M25" i="9"/>
  <c r="U23" i="9"/>
  <c r="M23" i="9"/>
  <c r="Q22" i="9"/>
  <c r="U21" i="9"/>
  <c r="M21" i="9"/>
  <c r="Q20" i="9"/>
  <c r="U19" i="9"/>
  <c r="L19" i="9"/>
  <c r="V24" i="9"/>
  <c r="M7" i="9"/>
  <c r="N4" i="9"/>
  <c r="Q23" i="9"/>
  <c r="U20" i="9"/>
  <c r="U4" i="9"/>
  <c r="L22" i="9"/>
  <c r="K9" i="9"/>
  <c r="T11" i="9"/>
  <c r="L11" i="9"/>
  <c r="O10" i="9"/>
  <c r="R9" i="9"/>
  <c r="U8" i="9"/>
  <c r="M8" i="9"/>
  <c r="P7" i="9"/>
  <c r="S6" i="9"/>
  <c r="V5" i="9"/>
  <c r="N5" i="9"/>
  <c r="Q4" i="9"/>
  <c r="Q12" i="9" s="1"/>
  <c r="T3" i="9"/>
  <c r="L3" i="9"/>
  <c r="U18" i="9"/>
  <c r="M18" i="9"/>
  <c r="P26" i="9"/>
  <c r="T25" i="9"/>
  <c r="L25" i="9"/>
  <c r="P24" i="9"/>
  <c r="T23" i="9"/>
  <c r="L23" i="9"/>
  <c r="P22" i="9"/>
  <c r="T21" i="9"/>
  <c r="L21" i="9"/>
  <c r="P20" i="9"/>
  <c r="T19" i="9"/>
  <c r="K19" i="9"/>
  <c r="L5" i="9"/>
  <c r="N26" i="9"/>
  <c r="N22" i="9"/>
  <c r="Q25" i="9"/>
  <c r="Q21" i="9"/>
  <c r="K8" i="9"/>
  <c r="V10" i="9"/>
  <c r="T8" i="9"/>
  <c r="U5" i="9"/>
  <c r="S3" i="9"/>
  <c r="T18" i="9"/>
  <c r="L18" i="9"/>
  <c r="O26" i="9"/>
  <c r="S25" i="9"/>
  <c r="K25" i="9"/>
  <c r="O24" i="9"/>
  <c r="S23" i="9"/>
  <c r="K23" i="9"/>
  <c r="O22" i="9"/>
  <c r="S21" i="9"/>
  <c r="K21" i="9"/>
  <c r="O20" i="9"/>
  <c r="S19" i="9"/>
  <c r="C22" i="9"/>
  <c r="C30" i="9"/>
  <c r="C19" i="9"/>
  <c r="C32" i="9"/>
  <c r="C23" i="9"/>
  <c r="C37" i="9"/>
  <c r="C29" i="9"/>
  <c r="C28" i="9"/>
  <c r="C34" i="9"/>
  <c r="C31" i="9"/>
  <c r="C26" i="9"/>
  <c r="C21" i="9"/>
  <c r="C33" i="9"/>
  <c r="C25" i="9"/>
  <c r="C35" i="9"/>
  <c r="C36" i="9"/>
  <c r="C24" i="9"/>
  <c r="C20" i="9"/>
  <c r="C27" i="9"/>
  <c r="C4" i="9"/>
  <c r="C6" i="9"/>
  <c r="C5" i="9"/>
  <c r="C11" i="9"/>
  <c r="C13" i="9"/>
  <c r="C12" i="9"/>
  <c r="C10" i="9"/>
  <c r="C9" i="9"/>
  <c r="C8" i="9"/>
  <c r="C3" i="9"/>
  <c r="C7" i="9"/>
  <c r="C14" i="9"/>
  <c r="E16" i="11"/>
  <c r="E15" i="11"/>
  <c r="D16" i="11"/>
  <c r="D15" i="11"/>
  <c r="E14" i="11"/>
  <c r="D14" i="11"/>
  <c r="O12" i="9" l="1"/>
  <c r="W9" i="9"/>
  <c r="W10" i="9"/>
  <c r="W5" i="9"/>
  <c r="V12" i="9"/>
  <c r="W11" i="9"/>
  <c r="M12" i="9"/>
  <c r="W4" i="9"/>
  <c r="L12" i="9"/>
  <c r="T12" i="9"/>
  <c r="U12" i="9"/>
  <c r="W3" i="9"/>
  <c r="K12" i="9"/>
  <c r="W8" i="9"/>
  <c r="S12" i="9"/>
  <c r="R12" i="9"/>
  <c r="N12" i="9"/>
  <c r="C15" i="9"/>
</calcChain>
</file>

<file path=xl/sharedStrings.xml><?xml version="1.0" encoding="utf-8"?>
<sst xmlns="http://schemas.openxmlformats.org/spreadsheetml/2006/main" count="2320" uniqueCount="87">
  <si>
    <t>Mujer</t>
  </si>
  <si>
    <t>Camiseta</t>
  </si>
  <si>
    <t>S</t>
  </si>
  <si>
    <t>Negro</t>
  </si>
  <si>
    <t>Señora</t>
  </si>
  <si>
    <t>Hombre</t>
  </si>
  <si>
    <t>XL</t>
  </si>
  <si>
    <t>Cabellero</t>
  </si>
  <si>
    <t>M</t>
  </si>
  <si>
    <t>Estampado</t>
  </si>
  <si>
    <t>Moda joven</t>
  </si>
  <si>
    <t>Pantalones</t>
  </si>
  <si>
    <t>Naranja</t>
  </si>
  <si>
    <t>Blanco</t>
  </si>
  <si>
    <t>Traje</t>
  </si>
  <si>
    <t>Verde</t>
  </si>
  <si>
    <t>Vestidos</t>
  </si>
  <si>
    <t>Rojo</t>
  </si>
  <si>
    <t>Abrigo</t>
  </si>
  <si>
    <t>L</t>
  </si>
  <si>
    <t>Marron</t>
  </si>
  <si>
    <t>Accesorios</t>
  </si>
  <si>
    <t>Camisa</t>
  </si>
  <si>
    <t>Amarillo</t>
  </si>
  <si>
    <t>Shorts</t>
  </si>
  <si>
    <t>Navarra</t>
  </si>
  <si>
    <t>Comunidad de Madrid</t>
  </si>
  <si>
    <t>País Vasco</t>
  </si>
  <si>
    <t>Ceuta</t>
  </si>
  <si>
    <t>Castilla y León</t>
  </si>
  <si>
    <t>Castilla-La Mancha</t>
  </si>
  <si>
    <t>La Rioja</t>
  </si>
  <si>
    <t>Canarias</t>
  </si>
  <si>
    <t>Región de Murcia</t>
  </si>
  <si>
    <t>Galicia</t>
  </si>
  <si>
    <t>Islas Baleares</t>
  </si>
  <si>
    <t>Aragón</t>
  </si>
  <si>
    <t>Extremadura</t>
  </si>
  <si>
    <t>Asturias</t>
  </si>
  <si>
    <t>Cataluña</t>
  </si>
  <si>
    <t>Comunidad Valenciana</t>
  </si>
  <si>
    <t>Andalucía</t>
  </si>
  <si>
    <t>Cantabria</t>
  </si>
  <si>
    <t>Melilla</t>
  </si>
  <si>
    <t>Fecha</t>
  </si>
  <si>
    <t>Provincia</t>
  </si>
  <si>
    <t>Prenda</t>
  </si>
  <si>
    <t>Talla</t>
  </si>
  <si>
    <t>Color</t>
  </si>
  <si>
    <t>Sección</t>
  </si>
  <si>
    <t>Base Imponible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</si>
  <si>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</si>
  <si>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</si>
  <si>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</si>
  <si>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</si>
  <si>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</si>
  <si>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</si>
  <si>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</si>
  <si>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</si>
  <si>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</si>
  <si>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</si>
  <si>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</si>
  <si>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</si>
  <si>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Jersey</t>
  </si>
  <si>
    <t>Prendas vendidas por mes</t>
  </si>
  <si>
    <t>Beneficio por mes</t>
  </si>
  <si>
    <t>2.</t>
  </si>
  <si>
    <t>1.</t>
  </si>
  <si>
    <t xml:space="preserve">Tareas </t>
  </si>
  <si>
    <t>3.</t>
  </si>
  <si>
    <t>4.</t>
  </si>
  <si>
    <t>5.</t>
  </si>
  <si>
    <t>Genero</t>
  </si>
  <si>
    <t>Beneficio</t>
  </si>
  <si>
    <t>Total</t>
  </si>
  <si>
    <t>¿Quién compra mas en la tienda?</t>
  </si>
  <si>
    <t>Prendas vendidas</t>
  </si>
  <si>
    <t>Beneficio promedio por mes y prenda</t>
  </si>
  <si>
    <t>Mes</t>
  </si>
  <si>
    <t>Coste</t>
  </si>
  <si>
    <t>Actividad:</t>
  </si>
  <si>
    <t>Realiza la tarea 1,2 y 3</t>
  </si>
  <si>
    <t>Escala de tiempo</t>
  </si>
  <si>
    <t>Valores</t>
  </si>
  <si>
    <t>Previsión</t>
  </si>
  <si>
    <t>Límite de confianza inferior</t>
  </si>
  <si>
    <t>Límite de confianza 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</si>
</sst>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_-* #,##0\ &quot;€&quot;_-;\-* #,##0\ &quot;€&quot;_-;_-* &quot;-&quot;??\ &quot;€&quot;_-;_-@_-"/>
    <numFmt numFmtId="166" formatCode="_-[$$-80A]* #,##0_-;\-[$$-80A]* #,##0_-;_-[$$-80A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165" fontId="0" fillId="0" borderId="0" xfId="1" applyNumberFormat="1" applyFont="1"/>
    <xf numFmtId="0" fontId="0" fillId="0" borderId="0" xfId="0" applyAlignment="1">
      <alignment horizontal="right"/>
    </xf>
    <xf numFmtId="0" fontId="3" fillId="2" borderId="0" xfId="0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0" fillId="3" borderId="1" xfId="0" applyFill="1" applyBorder="1"/>
    <xf numFmtId="0" fontId="2" fillId="3" borderId="2" xfId="0" applyFont="1" applyFill="1" applyBorder="1"/>
    <xf numFmtId="0" fontId="2" fillId="3" borderId="1" xfId="0" applyFont="1" applyFill="1" applyBorder="1"/>
    <xf numFmtId="166" fontId="0" fillId="0" borderId="1" xfId="1" applyNumberFormat="1" applyFont="1" applyBorder="1"/>
    <xf numFmtId="1" fontId="0" fillId="0" borderId="1" xfId="0" applyNumberFormat="1" applyBorder="1"/>
    <xf numFmtId="1" fontId="2" fillId="3" borderId="1" xfId="0" applyNumberFormat="1" applyFont="1" applyFill="1" applyBorder="1"/>
    <xf numFmtId="166" fontId="0" fillId="0" borderId="1" xfId="0" applyNumberFormat="1" applyBorder="1"/>
    <xf numFmtId="166" fontId="2" fillId="3" borderId="1" xfId="0" applyNumberFormat="1" applyFont="1" applyFill="1" applyBorder="1"/>
    <xf numFmtId="166" fontId="0" fillId="0" borderId="0" xfId="0" applyNumberFormat="1"/>
  </cellXfs>
  <cellStyles count="2">
    <cellStyle name="Moneda" xfId="1" builtinId="4"/>
    <cellStyle name="Normal" xfId="0" builtinId="0"/>
  </cellStyles>
  <dxfs count="12">
    <dxf>
      <numFmt numFmtId="166" formatCode="_-[$$-80A]* #,##0_-;\-[$$-80A]* #,##0_-;_-[$$-80A]* &quot;-&quot;??_-;_-@_-"/>
    </dxf>
    <dxf>
      <numFmt numFmtId="166" formatCode="_-[$$-80A]* #,##0_-;\-[$$-80A]* #,##0_-;_-[$$-80A]* &quot;-&quot;??_-;_-@_-"/>
    </dxf>
    <dxf>
      <numFmt numFmtId="166" formatCode="_-[$$-80A]* #,##0_-;\-[$$-80A]* #,##0_-;_-[$$-80A]* &quot;-&quot;??_-;_-@_-"/>
    </dxf>
    <dxf>
      <numFmt numFmtId="19" formatCode="dd/mm/yyyy"/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766811757225997E-2"/>
          <c:y val="1.9021713194941541E-2"/>
          <c:w val="0.920233188242774"/>
          <c:h val="0.70713215393530349"/>
        </c:manualLayout>
      </c:layout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Hoja1!$B$2:$B$16</c:f>
              <c:numCache>
                <c:formatCode>_-[$$-80A]* #,##0_-;\-[$$-80A]* #,##0_-;_-[$$-80A]* "-"??_-;_-@_-</c:formatCode>
                <c:ptCount val="15"/>
                <c:pt idx="0">
                  <c:v>538.26033057851248</c:v>
                </c:pt>
                <c:pt idx="1">
                  <c:v>536.6487603305784</c:v>
                </c:pt>
                <c:pt idx="2">
                  <c:v>275.97107438016525</c:v>
                </c:pt>
                <c:pt idx="3">
                  <c:v>458.7933884297521</c:v>
                </c:pt>
                <c:pt idx="4">
                  <c:v>462.6611570247934</c:v>
                </c:pt>
                <c:pt idx="5">
                  <c:v>398.01239669421483</c:v>
                </c:pt>
                <c:pt idx="6">
                  <c:v>376.32231404958679</c:v>
                </c:pt>
                <c:pt idx="7">
                  <c:v>284.19421487603307</c:v>
                </c:pt>
                <c:pt idx="8">
                  <c:v>326.5371900826446</c:v>
                </c:pt>
                <c:pt idx="9">
                  <c:v>605.21900826446279</c:v>
                </c:pt>
                <c:pt idx="10">
                  <c:v>475.56611570247929</c:v>
                </c:pt>
                <c:pt idx="11">
                  <c:v>446.10330578512389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5-450E-98D1-624F3C136AAD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Previsión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</c:numCache>
            </c:numRef>
          </c:cat>
          <c:val>
            <c:numRef>
              <c:f>Hoja1!$C$2:$C$16</c:f>
              <c:numCache>
                <c:formatCode>General</c:formatCode>
                <c:ptCount val="15"/>
                <c:pt idx="11" formatCode="_-[$$-80A]* #,##0_-;\-[$$-80A]* #,##0_-;_-[$$-80A]* &quot;-&quot;??_-;_-@_-">
                  <c:v>446.10330578512389</c:v>
                </c:pt>
                <c:pt idx="12" formatCode="_-[$$-80A]* #,##0_-;\-[$$-80A]* #,##0_-;_-[$$-80A]* &quot;-&quot;??_-;_-@_-">
                  <c:v>437.27124896941535</c:v>
                </c:pt>
                <c:pt idx="13" formatCode="_-[$$-80A]* #,##0_-;\-[$$-80A]* #,##0_-;_-[$$-80A]* &quot;-&quot;??_-;_-@_-">
                  <c:v>435.2938377640163</c:v>
                </c:pt>
                <c:pt idx="14" formatCode="_-[$$-80A]* #,##0_-;\-[$$-80A]* #,##0_-;_-[$$-80A]* &quot;-&quot;??_-;_-@_-">
                  <c:v>433.31642655861702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5-450E-98D1-624F3C136AAD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Límite de confianza inferior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</c:numCache>
            </c:numRef>
          </c:cat>
          <c:val>
            <c:numRef>
              <c:f>Hoja1!$D$2:$D$16</c:f>
              <c:numCache>
                <c:formatCode>General</c:formatCode>
                <c:ptCount val="15"/>
                <c:pt idx="11" formatCode="_-[$$-80A]* #,##0_-;\-[$$-80A]* #,##0_-;_-[$$-80A]* &quot;-&quot;??_-;_-@_-">
                  <c:v>446.10330578512389</c:v>
                </c:pt>
                <c:pt idx="12" formatCode="_-[$$-80A]* #,##0_-;\-[$$-80A]* #,##0_-;_-[$$-80A]* &quot;-&quot;??_-;_-@_-">
                  <c:v>213.03781592754819</c:v>
                </c:pt>
                <c:pt idx="13" formatCode="_-[$$-80A]* #,##0_-;\-[$$-80A]* #,##0_-;_-[$$-80A]* &quot;-&quot;??_-;_-@_-">
                  <c:v>204.10481851465892</c:v>
                </c:pt>
                <c:pt idx="14" formatCode="_-[$$-80A]* #,##0_-;\-[$$-80A]* #,##0_-;_-[$$-80A]* &quot;-&quot;??_-;_-@_-">
                  <c:v>195.32192261501268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5-450E-98D1-624F3C136AAD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Límite de confianza superior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</c:numCache>
            </c:numRef>
          </c:cat>
          <c:val>
            <c:numRef>
              <c:f>Hoja1!$E$2:$E$16</c:f>
              <c:numCache>
                <c:formatCode>General</c:formatCode>
                <c:ptCount val="15"/>
                <c:pt idx="11" formatCode="_-[$$-80A]* #,##0_-;\-[$$-80A]* #,##0_-;_-[$$-80A]* &quot;-&quot;??_-;_-@_-">
                  <c:v>446.10330578512389</c:v>
                </c:pt>
                <c:pt idx="12" formatCode="_-[$$-80A]* #,##0_-;\-[$$-80A]* #,##0_-;_-[$$-80A]* &quot;-&quot;??_-;_-@_-">
                  <c:v>661.50468201128251</c:v>
                </c:pt>
                <c:pt idx="13" formatCode="_-[$$-80A]* #,##0_-;\-[$$-80A]* #,##0_-;_-[$$-80A]* &quot;-&quot;??_-;_-@_-">
                  <c:v>666.48285701337363</c:v>
                </c:pt>
                <c:pt idx="14" formatCode="_-[$$-80A]* #,##0_-;\-[$$-80A]* #,##0_-;_-[$$-80A]* &quot;-&quot;??_-;_-@_-">
                  <c:v>671.31093050222137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5-450E-98D1-624F3C136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664863"/>
        <c:axId val="264651423"/>
      </c:lineChart>
      <c:catAx>
        <c:axId val="26466486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4651423"/>
        <c:crosses val="autoZero"/>
        <c:auto val="1"/>
        <c:lblAlgn val="ctr"/>
        <c:lblOffset val="100"/>
        <c:noMultiLvlLbl val="0"/>
      </c:catAx>
      <c:valAx>
        <c:axId val="26465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80A]* #,##0_-;\-[$$-80A]* #,##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46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  <cx:nf>_xlchart.v5.10</cx:nf>
      </cx:numDim>
    </cx:data>
  </cx:chartData>
  <cx:chart>
    <cx:title pos="t" align="ctr" overlay="0"/>
    <cx:plotArea>
      <cx:plotAreaRegion>
        <cx:series layoutId="regionMap" uniqueId="{2D293BFC-0FC6-4F4E-8BAC-42BEE36730EE}">
          <cx:dataId val="0"/>
          <cx:layoutPr>
            <cx:geography cultureLanguage="es-ES" cultureRegion="MX" attribution="Con tecnología de Bing">
              <cx:geoCache provider="{E9337A44-BEBE-4D9F-B70C-5C5E7DAFC167}">
                <cx:binary>1HzZctxIsuWvyOp5wIodEW1dbdYB5EIymVxEiRRfYMlFQGCJwL790324Np/QPzaeEqUiWZSqaq7G
bMSSSiQCiyOOr8c9+c+78R93+cOufjMWuW3+cTf+9kvStuU/fv21uUseil1zUJi72jXuY3tw54pf
3ceP5u7h1/t6Nxgb/0oQZr/eJbu6fRh/+dc/4W7xg9u4u11rnD3vHurp4qHp8rb5ztqrS29294Wx
oWna2ty1+Ldfgp3d1WbX/PLmwbamnS6n8uG3X56d9cubX1/e6w/PfZODaG13D9cSeUAU4oRyij59
kV/e5M7Gj8seFgecC4GVYJ/X8Zdnb3cFXP9XJPokz+7+vn5oGnilT/8+vfKZ/E8X7lxn2/3uxbCR
v/2yaMrdf/5798sb07jg81Lg9i+xePvprX99vvP/+ueLA7APL448Aeflpv3Z0mvYtLtbQOfLBv3P
wWH0ACufUsSE+vTlPweHHSBKJEEEf15W4suzP4Pz76511hX/+a/dm/uHNwDVnwv4OlbfvNEL6L55
3k+F5MlDbvL8B+JIORgZlj7CX4B6jiM5UAwpRPwXxvUXBHkdr68XvsDn6/GfCo/AFZ0197v7vRaf
7O5rc/9Fz3+AjaEDphhnGD/amHyODT3wscBCIPLZ/yFwkJ+d76MD/HvCvY7Xq2/4ArtXz/mpcNzs
3lwYl/5Aw2LkgPhMUipeoEYOOPYRRYo/ovbCsv6KKK9D9fuVL/D5feGnAuXf9n6Xd3cQI77o9f/c
pqh/wATF3BfsMTA9tyl2AEsADMGvo/PXZHodn6fXvkDo6dJPhVGwa9p9RHozvdk8/Od/2x+HFMMH
PsdE+Y9AILCTp+kfO/ClBN8nH7NDRL88+0v699clex2vP77bC9T+eMJPhd1ibGsoIe67+kcamILE
EFMi8O9Z+VPYxAHmSAKq34DtLwr1OmLPLn4B1rO1nwqn4KFrfyRC/EBKSQWR8rNpgeE8RYgfQFaP
qcT+o4eEAPYsrfgzcV7H5vEtXqDyePTnwmPXQlz6VO79qFp37+wU/EfFo1k8d3b4gBMJZbDah6b9
Fyw/g+SvSPQNWH6/9CU0v6/8VPBsd/2u/pEuDVI5ISTysf+Ysr0wGHwgoAomDH0podQLdL7m4UtX
7/J9qfAXZPwGXN+510v8vnPqTwXo7+XF+13+YO8MUE1fdvgHZITqgO4LXETIqxkhOuCMYiTUYxGm
FFAdz4zv6z7/Lt6bX998lrrdtW9+P/zlwtek/jO8f7/LN2/+TQX4C9f+XBrxmHV6UNmc7CwQnN/b
2b9HO1J1wCVSjCGgrJ7GRXqAEPMZVuhRT16a+d8S6htwv3KPl6i+cspPBd5qlxuw4R+HGPhnnwvf
l/4Lhtg/2GNFCaaPiL0gIR8lAXvafzd/V6TX8frjHV6g9ccTfiqsznb/+a8GHFhz534gXmBJe5dK
CP+Myx8YEgEMCaLqG7zWE6EAukXXZLt78z3xXsfuG7d5AeA3zvqpUDxs8l3zRkPw3EGj43s79bdd
pcCUMvGELHniMYE75kJyrB5hVi8Kib8u1usAvrz+BXIvl38qyP5d7+IfTacAEsRX7LHqe+Er0YEA
mBjUfJ8rDIh1XxTlsWPz5xK9DtPXV3mBz9fjPxcwTdv92D4ntNKIIhRJ+WhGL5DhBxDDqIIk9fEL
PwfmrDaQE5e7e7evLP79F+R7Hadv3ecFbN867adCcd+3BfP61LXp6h+ajVAJeSJBgvqPDPOL6IYP
mOQK+qKPdviylv9bor2O5Cu3eAHiK2f8f43ft4R7yr88O+dvzhowtC8CMRjgY87xwgYpjBowCsMG
TyLd0xrwa///2wK9DtXXC59J//98oODbwwZfJzJCoH8Wn0Y5nswbfH/10yvCgMmLSx+r5deK3sel
w/vfftnvvWAEiuuvUyL7+zwvtV8MmTy/7gEqo99+8TA9YJA/CsUoh662IFCnDQ+flySwz4pwBJkn
1AQMQ4yzrm4TmDZRB4xQBi0F6LYySjlc1bju05J/ICi0GiSUEkzBPf2vozRnLp9iZ79uy+PPb2xX
nDlj2wbeC4O/Lj+ft5cXKhXhgy5hpgTff0MQrN/tLmBeZ3/6/5o70iRR5xXa5OUUgqzt22i01TaJ
Tp3I8oD2pRcY5/gCF3MVJK0slgUdSDA0cP6kRnZazqoK26mtdOeXlcairnQy0fOmUP1hXCYqyJ2I
FknKxlBW8RjIyIfnNbxYeE2Q5XVY5GiXkM4EmRxumhbPIfKiXru5r48jSa9Y4z70aow29TS7sGrt
FLrYH88kytHt3MGxvvP8rRjbU19OyaKtc7xsVOuOsmI+LbuRBZ2wOJgSh47qufMWYm7NDVKtCfym
qNdjzKOFkaMe+ZRrV8WVHocB3sXRTeRnJDRDel2RNhgiLnSLQLjJ+ucEpUUYT1ESpAWddZ/aKfBn
TBc0z96rUSS6HdNEd7xLFyZLikCWDQmijDW9NqPd5KmojuemHE/SeXyHk44EsJc6n4bzTjUmmOoc
TpymdD35UbGIcUNPU4abJU1qqlU7uNB6vTtu6tzqyaMnWT6bUCWNF4xN2miv4HaZDGm7VE1hlszn
/Yqm6o62ItVcumllInJj22kKK+dVi2mKFlPtyvUTu3hNy/ZK9EzJpA81FND8mBMMf0HTnyoZiDHH
md8lugKyI2jnfF6SpmpC2mNz37UyXmbxNK9561RAjO8tUuWa8P9CCLzPXBgGUeieOXsqhItL5npU
J5qP/YVI+t3IWnwkJtdrVJqPnZOZxkU5aifzJvDm4U8EYFDg/2EXGGM+BW5WMmhKPRdgrHDr5cQm
2pf20puS+07SXE8xGnQPdUtQ2mlbC3vopTAtF/WlFlG1ShhbeHP9jmTlivK5CqcEtDRLPqTTsvb9
O1MVRaBoOi+5l1mdRfdeMm6JHJcV80KRk1gnkcnDhBSXXZfdmNa898s410OdLueuzXTrwJrphKuA
M29aegi+c3VNT/yWBLHnWe3i9HryyLFLVKy5Reckm99/Hx3CIKi93B0Jjm0//rPvsyrgtZ/CE6VN
mqdDkujBORZEIJPNudN5VFgN7vpdheVxi4arofCTre3UVmUXUtQkVKZyq9HLSx2j+Nyw6loU9XDI
SWM1L4qHShUqHOTgL1zpSNBkUaVZhZLQ2WFFWyTClDujqV/vaD7u/Dg94704KtSwSZO+0XaMUt2a
aNAJ5oWu+XQmldum9bgsZXGG2+EqykkdjmI66zy36Ab8UA9kC9N5NqDWMwEq4/dT6xZtk68y6p9I
zpiOomLTyHYzY2QD7JvtXi3pgBsdT+WFKstWi7T1AuF1b4ukPzaVCIU0d3luPqJ8TgJQHF87Ic8q
1hgNDKJZNKK7SnI6aDsPF7PAg85Qepu1/CjzInJuqCXaJMZpVpjFPNKPyozgCBp7zarxEPVVGYx+
t8wxzvUsvU0z8PG4d1VYu+rEmPYIDzI/TEbMdGzgoXVmD/PEXkI0bcI5Kz6Y2jeLXMZ3qUjmMDaD
C+KMNnqYxouRZtFJk8R3ZWWNzu1YhaVqkJZlizdy9E/Tfbypu9wLYN+vSFWUehY8u1BZXwU+bS9w
Yk9Z2i1QN76t8HROYq8Oyqm+mbORaWb6bNlVxbyk08B0JXq6jCVRq1zC86Jpbg6ttFw3fXPJvSbT
SZWD5Y1uYZLspqSs0X6UltpTtA/yeUBHLWynKvIbS72H2RUbG830cH9AOHJPovjU5MldP3ZXU59+
ZK40uhrMR+L4WiVyC/Fh9MslGiVa9J0sNRVpIDlJgwZiiKvRcTO5NGhH/9JLVbTk041sksWckDPb
DTaYkLeumzmgPtIql9FSmVksTestXJUU2sb0QzcOd7nvvSdkItofs/dJ324w7dqgad2mTtPTLq5i
zbqxDWdl/GPfi3jABFm7DiBO8/6oScDzFF036IoUW3+up+NUZh9jxy9p2RfB1ETHYiTrdMpvuORJ
4BJvgVJ5GPX1AOEQ5VqQ7K5wIjCd3RhmbiqXDyEXEH8MlpcRqY1WaTaFRWo3rZEPrGqzhVVzYL3k
fde1GlXtJpm3SeKth6o45qw76ZLqfTqtSIt3AmrVIBmzG88vqabVvIWCZtZyykr9fSeEIa164YMk
jONgKWFaClOO9utPkqFR1t7ETRSD5x2NNp08so5sqEx1liirE0ePPc5QSKb4Q23c2uGtENGHqqtO
hoHXCzoXG2Dz3VGkmnNk/NCzlfkTIT/FqWfBVMG8EIc5SUk4ZQoSwGdC2jydyjKRuaaZQ3oavRVj
7t08tSrskuxjyWsXdiRqg8xGeUAEpDF57PpgVNQEeCb3lldLW8Vvx4KMK78LmCInhTNrb0xOe4Ev
5Ywy7YdJLvLQdHmjy9JA6pLYImBF3AVdCRGrHOS2ocOmZbZctPBzVuQrY2DFJ94JU02s23kwKx9P
p3kNnmjwu+M4VX3IS/bezMm6xyT+YLzY6S5KPvb9PGivqiMdeT2Y5T6TdF3tjjtPtEHpQEHTGaJV
HOX12uOu+nxKk4g8aFGtVtXc8nUbCQcpK+eXMkkvJ+5fI9mdTdLn66Hm8tq3VGhkJnfIi/ijImWk
DQLVnGN4uvP2SioKL8hqC8nXBJGnEWbQkQV30vdl0Er/OJ5zHo5mbILIqbvGN/fA+8NmT0O+nESh
1qSAAAPGSI86OqLbqh7yhbC8Bn1ybQDUvzxRdW1O/kR3BX+pvMqHGWcmoMYQhEMkfa4XiTJd5vcO
InvXXSGvveprCJ/ZjSW20Wy4b3KVBmOsFrkx72hH16xpllNWJRrG/e9kGh+WZRdmvF7OFVg1KfDN
3MxcK4xDv0kXqT9pL+5PTCLO/c6PdYR4kDO7KobikKX9YRfloS/rq1bwkMV8J7zopopPvGa8amYE
eVcX3yccGW1p8S6xTaWrRqwm3qcaofQ+rpXRQvUrScuzJu0ubTltSjRupmq6jRq1aZFX6cj3Lolp
r1JnzsV4aBt5DWHjyvNpBn4fnFoZq0sX5zfMtUcOkVzHCvSJkvKwGmu2LAY/D6YS3CAkzTcOztaJ
SrepVVK7DFx4JL3bToxXJfFuJ9TJsBjYejD5jRdDhKBxM4TTLCU44bw/dAm/TLm9NnI6Qb49M8bc
STNeNLiS4T58WHAEGPVvR8XWU5vBtS2IlEAs99LMC+qpTgIBe+bS8b7oit3YZYs5mzM9u2Qbtc3K
ySGoZbalKje6lZC/Z8NGYPhcxeyjo7lvz0uqTmwZj7qzAmuUQnA2cRzGlFINYwSXmMETecy2Ht7f
t5mOoticc0tX5eiWgye8fYwOeouc9ig/FF7xNlNgBaz0KByhi9bmu8JMF22VbdkQF0HTyMs2rZeZ
c7cljs+mfjlPfWAVOG5ZHVVjrHuB1gNXJzTNzoYpLyCD8jVJ+Idmyu5UUrCwaNTh/o48iXTXt0eE
0nfftwn4cMYLm5Aws8eg5wZMM4PhZLa3mScOPULwuYnCKzNNISijKOoW4PQvq7G9881ggjiaT5wC
f48jFU7jBFiQ6VbwYVOVrlj6dF+ymSHwLDlEuD+pbHdJcb0xqIf4TOatX3frJBkycA9qXcnicGSi
CMQs4d6eetvP49XAQW1A6bZN2V5NpDjsJnXuseLEDmSdj32Q9tElQ+MFSYobSgG9qqXbLk2HVUe4
DcZ8WvBUcE1UyAv7jhAWwpy2LkwM6SUik7bWc0Eap7lGCRqDqeuPuRNHU5keDfFlxyZw+wC3ntPh
oh+qM0PLzdQVpzx1l9OAF+PgQ9KZeNpzp4OounDyAMykhoI+rgCbcToeRbeq+/TMZk0SFJD5QXwE
p4mWmYSqkdkPJvUPSSTPsip1ADU9zVn9XnL/fSHnVqtGbYXyjrPEX5fSXjTSdovU0gequu2Q5+Cc
m5OZ8nrtKlqH02BDG9dt0EbpRZVHG+EXbk0LPwvLVvLA92QEyUsVSsfqQAKJAB8rOC09qOHlnL7r
FNathaQVSbfwo3o9MQcfG2oS7crk3LPeeeYPBVi7uMla2LChVCtf9EjnJL8re/CW9eiBq4TP/gRC
9CfUNKPOVVmvO152KwTPWBi/4Csy8mtXQVkrEjC8iG7noXjIs7zTKhJo0ZUmCfK8SY6S2J3lVVKf
9yNE0jpmZj237iYiEOS6aDzlckrDXPBRRzjhuki9pezRznjFKTC3TFNWAsw4WvGmOBt6dmaGfj1V
tVnVJt0WoxzCvGouCsnNwvnmwXKq41EtJq9KlrYejqbMnZXxcGXj/KxKuqO6hsqi6kmyKqJ5PKtt
PywxNyKskn7YDrx0ocrKIWjbYjtW6jbyugtH+gsVeXkgY9AX0GC88eS8U4SI5TDXcs0x2qV9+n5S
ntOkGfAW6sQqKCssluWQilWO4wGBkkJ6+MlNqRGIijSlWVhUXhQk2RgHNuVgLlJeTH6eBF3aJuCd
5iyEUpmEuatlMIqzZCg2sWXjxhbleWNIBC/Z+cveR4FAI4Jyul5WUXzbzMV93WWhMeM7yHxvaI2o
niafB5OX3yM5Qd5Z0CrIClQFA8TKgioNgEHg513dB5lH7mrZA8ASIoMd1a2cPAlREHIQ2CSzHkl+
AwgPITGZWeUoLheNBEHnAV+T8bqy2RTkJVTVHY7xNaqvYW/uRuZdDCo2ARurwybim5jUx2U/atFD
tc6AwVpAqnyS4ewm7/3LZkwva98DAbMyGCCJrxu72ddRVZrdTBFbEQVwiXy4KFXqBTjqTqOqeuuP
AwHHAW/X07o7TOOWLGKvB7OA4YVNL/okqH0oX5K5D33nIg3FXq+9tuvft8PYbGgBwSKpS0j4myuG
a7JgafKxMe4GWXsTm/gt96Aw6Xi78AeFASCZBNa6re/l89oO4wBhCBLAsUujLPDlyNZVpKAKytN3
wzycdFRumSqPS+wvISEjYI9tt4ogIuq0TcGkyThq6dcrHLHrvMzPiEwvvCQLEsmOh6T7kHO5FvWc
75nLBfiF8yyxmwIiUzL0W5/xk5lFox6aGerG4ihjGde8xKWGeeCT3kFR2rUsC/MyPouYnwTfDz3Q
QvlD6KGcAUlLfQJ3hHHK56HHH6oh870MimSW3/q9pMu29ZdxlipdUWAaU1YuKt+htaoZDjgx51YU
O0bmXVt1W1aKm3aAMq9OKFkoPmWLwjRNiH0o+G3trqtiWMqkd6u07FRQlcIGXSz5cdqYacWF/biv
j4K271EomrFd8AgUtwfPE2A6NuFQsXPgaMChdl6t236Ogjnvrj89wxRF9aGIgYGBt7ZaIdCccQIu
BhkkF0lRpxpbD9R16GVI8uwWW/+QojzVVjC7kEn3bvZbt84w1Gv9EFmoq5UBPUL1ISXttYeb6wkV
+XquC7wqMm4C5cMhD3KxQhK3jtnQLtIYKgOF4H+8wfXxMFXlgqRAF3oQT12Ms7Dt1GXiz31Q1+Az
MlqlOingfIgyl/EotoKnt2kLLKvk2xZAKFh9XXMIIqOUl7PXXrM+gUdIK0NaoukE6CcSpFFvVyKp
gPoaibcwjaSHbEBypUQdZGOJF9KlH23D6KEci2lV4t5ucA+Xg27NQaZEsewTjDeKNfx4TLPuoUlT
tULwSY9rDOnd0Qys24K67Jbhogn7LEOLKYNN6vtcLeOUZ6FP0tua0FWdwyuZnqygollWdX+qIrJo
UH3EXBP4Yqj3eQskL67gWtZZMKPufpR9wCJ7yVNFrx3GcdD5kJ/UkNBopSZvbQ1bFQ0gAwnctUTk
XNUN1Qmo6ns2e+lJWqcfamBHhWQFFAHtWzCrkEf+JTjKM9ecYH/qjrAUJmhFJIOy5ou+UXMY0TYK
ycA1HRJgG/z4qoxNqduJXzDcxZsEqtYVkKx1kBjIH1BCVy3uWTAUNNV5joT2esODJALREkbAPP2u
CcnYH2ZxazSv0NJN8r3q1aZGEdM5G5TOSBGfTLJKV9PIrkZThnMT3Qwc8s3UFW/9nO1KWc8Qvauw
L90ZyRTSZo5OmetWc7tP6KeJhMJUt9jFIW2aVKsqPkVUwEu3SRlkZbbIcjbrzkAoTLzTwbSNBr4F
ihbhb41nbguPopVEWZhiEPv7foTyl2WdxMzfs6JSwuiKhNne536E5HM61RbHQHgYsA/cedCgiIS9
LKr0LvJRtpwtno571l+wLH6Xeu2RaRgKstnfpgB90PvVHeSo8rjJp3oZEU+bgkIEzMSuUCkPeAL1
WQdbAXTBrLmH37qshyOy0oTVQDOkzcLU7ZEsxapr0rspzrfQ37gwLRCYOcu1moE+tby/QAXUCNMM
PJEKa+k+JiKbdYPikCfArY/OHaq+qLUUBLjmBOg9kUuqiwoqT8svByuv8DweN+J8InCjLsJrGkWX
kkNt3uR0MwgguHm66iQ7G5vKD3PPu4VqSy3c0GxR5W5VOh4Vc3dRSWeOQKzobF+8xUV55nGgKWCa
ttEC5dsWUxdgKP8qAlZhi0RHdPyQA3m1iNF0Mc2kXAzE32ao037GswASidOep9uY5xuxt4VOHXZj
sgWmq9Kyy2Cn5cNQDzdRhG+auD1Cw7vZwtManF9EJT+qBwigpKjnTdPKZV3YrerZEUKRxnuec/Tr
946pMRAtvRVxX2lbQboZt1dd1B1Z6Z/kfTwFVt5HXfuOEnNVIoh8eOTrxEGpieRQrsekeCcMZFMq
Jdsuv4p7d2djeVaCgcmmPEdpCpZGgG72Dboc1IJze9UCvxcRoE/TqNpCHiR156pVlaGzmUEVV3kL
O5ND2qghAFW8G1j6IalAPWp8nUp/V+fiSPEh0TkacIBTcjs5qHpd8pEhO4akhfDTm61o27VT4Gd6
AqlZrtr4PXRC28Vos+uSSRL6bOiO83TWnpiGoGDp+9GLomVS4bemViEaWw51+k3X+JtsglImBj65
mFPdZIgErize0jR/aI1dcCPFAo0dEAFjcZPZ9lPO20cAUQk17ShHKIYneyNGYAVEAc3NJJGX4ywa
SAzsmWdTaKkk0HfBtloNQEOuZDRAkWbBl0lkz2LE86CBxMnJ5OM0IxSMrBrC1jmzQhHcJe8htciH
tD4T2Xg/dzHX/QRbSWR7jbgKaQxJUIvVxvSlgHhOwgx3eBvlp4mAZyAyz7rs/Y8e8h5Uy9YRFUZ3
VL2PEpvqqpMLnFSX7WjAUOK30usXbQuODRdnaZ9s064OBcqqZWvHBcT2B5hsRMHE0Pu4YEk44bpe
pgoKupqTZe8lJ6Qt1rUooGs4lNl516cn4+hLiAdAe/f+Owi9ukTJ1o8yqqEUfj/m+1qeZQJah6AG
WX8BLYYt5Gc3TMCOAsn/fkQxW+Cyu+tKgULgszstRrCxIs4PYfuEnop51BODLmBSCCCVJHrwOP2A
oTsZ1ZCmJBlQAqwy76oxgtfNfLuJJmiM5F76ccJjv5BAdC2oD8VpWwpPzxVhOzlCmGsrL9nZrEKh
YbwPHCnejdGIwJBF4GxiPwB5ViQBRJV5VfhQNWq/ycvbqscfml4VQQo9jnpuL8ZmblbWHyNNRPqx
GqE8cMAHsQTwdlxM0KCk9+O+0ytEuh1nqMRw7JJgHPsYMMrXvU2hdTBtUnhqEIFSodGcmn3/zHTz
CkGfMYxIc9RVzq5k0x410L5mmN+VUQFObxBBM+Y7DxiLNc1Q2GA+LfxkMDobqQEOdJh1pbqLojBn
MXjco8wfi8+R53HY4uwzo/x5VuDOQZPExMnjb974+uO/Ll0Bfz79NojfD+5/ccfvP518+Y0f3z1r
9eD2g3vNy5P20ny9FwjzKN1+1uLZD3+Y/fjGdMfnXyDyjcVnox/PRly+zLDtRyKALHoSov8w9fF1
RubzcM3XKz7Pe7ADIJuwVPBpNupjaGLCvNWTcQ9oa0K5/om1h9O+jnvA0J3vU2hLQ5UAQyKYwdKT
cQ8EvTtgqGGwFWZIxN8Z9/jUaP+9d+ATeAITHGZOKMx7wKdIQLynfNicwHyDhU4rVHbQnlyKGLNh
BXQm6YIWy7nXdRv57FBFLLk2nmuB90jqItIjjskdT3hpoZzlhoUEcrAIIgK22X4cpLuxqV9E0O6M
okPg76NqsR/wXPEuy8uwGkZvnyHMXtHrgkTegjPwOasnODzq69NZlv0ozZPujQ+fkgZ6DJpBmMO8
mxSUPH85nogYPHB7T9K+gkkIYC0D0uUg/ZDm+SGrMmhsG+zTI5joSHYlsnkS+n6dRQsYh4zoYlC2
xdrBMM/pJCwN+ylN30IV2kJXwMP8reqm9Fh0ds63KOI2DWag1usQQeQ7MaP0AzRj2wZyAs4zLK3t
Shjg4M2iAOrogkVNWf5JkflieOfTG4OiCehWwfcclO75G+ee86FHnt+3NOJsTWFKp1n6rgFevged
soFMZQXUbM7TczIlA1pyV/wf4s5sOW5c69JPxA6C4HjLIQfNgy1LumHIZQsASRAkSIAAn/5f6Trd
fVyn/6rom+6bmqKUykxi2Hutb22H8B91AM9mptw1f/8Ifq2ff19fICsiQElAkzANAq3vBYH4N71V
xrHIcuLh/Ww0j8/KTMEzup8xK5kh7Vw7mvqvFsftVibr0IpmS3ze3hTFKESVmHUx5bbPDA0mS4rP
kecdGkEZpneQ9yk5GLhMn1okaXudTLO8NXach+dwy90Dc2RrDySPp7doWpIvickhynkYC6A6Lv81
sMnUH6LQBhmscytszYK8Hw5LG2CJqBU+aWiXnKDdVLjrkklK3JeSLBBd5qVlFcxfIY5SuQUr2o7Q
KeDlGI6X3GJfybDY1tcCY2Za3FM9NVUkY8pOY2bmE01jcshFC/hkS1rTNioHyVUGfatcg8plBseT
ySI+j77DTjFB1N/4YSJfl8LjlRKFLrfsO50NpZXF7RBOKanGiAxFQ1cZ2jIZhlSVE77doPTELPM/
7K3/UDOyCyaGrDTcS7A8CEz//mC33GjGZ4H6e7iU8CMLtv2UBWNKYQfK9Ai+ZwmrYkOBUWY2cAY4
hN1NzXrf6ga1/ABZBxWbqaM2KXQTD5ItjZEi141IeBZXyut2qlWY4Wos5Mbzp79fm0jJXU63/706
wbpRJD0yEDgkijK0tn/5EJMPF9EP9tPAAraP+KWw9FDYokZ1a7HAuZQ7gdbn/d6QgO43rUj2Y75F
8c+2iAb21o6tocdUSzwTle++/8ayeSf1EqGFqHu/9xWxlJoPU8SFQc9N0r7S1MMbT6ZMu8oOiUkP
ROyRfp6CtoAINFD1EGSM0KOTIrUNWLVkOe62HXDqwoizqEBgx1XjDmeyKoYgS5oulbYWcs8v59k0
PwQRL/KKR4EndTh32pY87NwKwb81cT23U/CVp34eKyaxBo+Q0MdPOi6cAjGJuvlOEDG/5VGfkuvV
+eLYcg17M93GQpbZOqihsgAjwLEZLHhIIlk01JMKwqjBi9y00LOjZhg3/7SFE5Y/dZN/CyKFxs8t
APOesaNVf+gSW8CVAFfnm6HvxBdB0qlh6SC2Ix8ZqnqIA/geNTgmXi+rm907fvqyHyYU6194odLg
sZjdZA66hY9YhcD5njo5k+TWCib9ga7L1td2LwJUYUs7v60hwdUW2GVsgSRa/WOWvM2e+QgLsgyT
ZNpPuQmtqzrolW/JiOkSB557qCaTY3x/MJTM/SGfgx4H1kwYK3dBoGWBHONXyWZXA9cty+5YSGf6
lO2zFXXbCXyKtYumN2VmXpz7DezNRvIE07pQhF1N676zJraWu4MvvI6rmVk3362cTlPZbkvs65wV
s2xoYsP5PKSpUiUN5X6VRbNAxxwO+atZYjhC1sZwXWli+Dc+Zm0GWWTqY6h927icA7ZAhQWVCD1v
E7L7hP8xsFKNMSM/VKLdQ7byvauMVQF4h2iMP+Bb4iGBPMBh2i6rzOF5e+GbZTHdxVGJKG9ClTD+
dUr67XukOgPlNgpX7KRhD/da9O20Vgmstuh+1yBir/48mWOhFk9K7QGeNrMItDRAdFKsi9zuOM+V
m3GAzPGWk8NYFO5hLOaQ1HO22eB5iFfcJjkMTFL/WacoKfEODQxfXhPt3IOL4OPH1Z9bcV21Fbzs
OouXmJJxce9OXa5IHvgdTbDi1ClWrVRx+SPuKWifci2MgxQKxVaprpwSXhQvjqvUxbVIUeoDoHHT
W770a3Q/9NK2hz+X6x7NbfJqiMFDl78O/j8X3bQlgh2Nzta1jpZ9HG94v1HsjnTo16pb8o8sZhZO
uYBJU2vLktcIokl6HuOtiwCBZbSakm55xHeCml9wH78Fa9vfJEO23qdkgxk+dDz+7oItXiHeqB9d
P4SniEbdNWc4de0SJWezQCtMx2kdasBQFmLI+MmM0zWKl5QdYPb2d9kQZV0V96Hgh05p40vbruhi
9zDZmrFrw2/OEoOjv4+aDnLUm5vy7E5l4fi1sHl/uQ6Yet+GsLgevBAU7srIt8r04FnN2ErgY2p4
CdupOM/Jpm4T4/2GdnDqHui2TqbyXU5PDMVFVjqf8a+DS55z7jSqMYiFrIpDu66PeQSyoYbaoNJS
s6yL8P0smcevMIJUaRLYOlJDweqljcRFimUiKn0ygzODaPnUKx1woDs2eUiJVDckn/AMaGC+GFfM
1dIuyZXPHBgtnRtcpuuW1CzR4slPcKbwHeb+fh/NfMM21TeImnkcx+vXPlu7OwhWn2G36W85uaDS
O9T2Dr5+MgZnK1X7zfXds9k1g+Ft9A0+/VDb3Jg3V2zwL6xoz30BqW4ajDpOPZauXSe61Jnoxqs9
xoYWlgOyCRxQKDUVE62AmGLndsTOG4ABDu83GTggVi+fcWJLVk5tkY5lN6EWCAvW4z9kkt9vxVz0
zTbP+pAwANo4L9I/se4E2vcsu5u9iBkH7bOYP3I+CLQKmZiCupht+6H2gp6IHKN3I7XiZRxk83ch
ApidbRv653mb02Mo2ByUQxIVULL9uuZVEXdRo1ia3u3D0J/DReZHnCTmRsIiqaCls6sozufTMGb7
u/WooZmJjDzMfEphZIad+o6rsdNlP6/i1KluPUk16ZrtHMDHmo9xdCVQvmSnAdapKq3BEyvd2tsf
gXLxT8C+n22461s2QORd0SR99XHRvkGzzd4DCAeijpfp+zpu41R2XrQVuptcliyzpBZYF/hVfZFd
d93UFdfhYOenOPZtnZMcNriGcvLTh+vymXfL/IATfoYmiL13l9B0/YOQNXs23Jpab+SXdrtnN2aM
96nWMJwr2kb54xT57ENqPz92QSqeUMrKZhFs/9aTLbleUcritJna23zo9z8W9BnfDCouQNTL+giu
vwAFuRblGHoFgGli9m1txYjzI4O4fycjvn/ZJWTAaurzSzm26MmeemjRxZtCNwpxCtIKb7oe7VxJ
hM41OBLrbzmE5rf+oiSraLdFCYt+3JogJpGuCmaGz3zdgLJ227S85Ojo2hLHQT5UQuw77pN2VyUX
a3QYubQoiNcYl3G3YRHBKRppdthE5wAqi6D/1qerTQ9rv9vrOIHyVE9hMRyXdYGrOGcWIISa1Ro+
epUvJ9jSyU/ZMXW1gyNyZUKpS6uBpMMO4S4jvNojL2SDKJuJDbpXsuZfbUE8RD6kJULIoJnCMQe3
JX+NZrzpyoVJl9QycSkktyhmQx0sli8NiqC+VjE2V03IOBW1asfgZwSYPTxsORNtzQZf2CoJIlgM
hVsPm2vZXvHJQq7XfsLZTYKsAGRuIhmiLCnMzZQoI+q+1YuplzlK4Qdngiy1skXGwDBoiF0yJQN5
VyIm74Zm3j2YwoeV9HE8HROBUgh3QAhoYdzszBu928k8pKiUxA1pHemx/320XrHEFA5PYqX9TdEV
y6vw8fSIXim3VzHwXFu2qDq6MhgEilqvp+mH8WsyHEOVFdERXK1Rh8xRXB8DJi2daLdJduzsGpYx
L7Kpsnseo6vZEuhwC0xACHdtl5LHYY4HUorC2odky+QMV47A/6F9cS3hWOZNhAJvqc24hSd/6Ttw
mIj02kMsDyvRuw4yGOueIgPlsI6nOPlEcXSXyo5csLFozq4IXaDPZek+2rIASeywJEFMHILWdddb
D1YTZvAUH0NI6H01sKWPr5V0WP9BmNu+LIINZCpHnfEGIL7Ny3jfIIHjDkX77NRj3HLZ1aEJC17C
H0QH5iwFSNvC7gF+G8SeVnnvsdkHaD4N+hkU6zvKgA89svUZYjau5X3R/a0mJv3JSAbcLuC+ahNU
W43r0uCuH+T0XhBWoDviA36+nQ0griKeAKiI1aJ57f1o4CNAwovKdhfQSzn44fgEq93YcrOC5sDc
t4sOE+7zfIwyFtHS7ElwE47o/+vdwNO5QuOzptVEjYCF1i1JxYoxf92kZrVIYjSzGxf5y0xDeM77
grMH9l4xnaEp06toyvOpKiCYmgoBBbxNTlX0kk8AeovR4fv3dIVLkpkuu0ntpb9joYm/0rVXb/Ew
2WO/Ft17LCiKeTIo9wNc7/yYz6r3+MS8jc+gPOl5jOiynZHpGXuIASZ8bxcG/HT71QTwgbjoxvf9
S8do3ja62Of9AGpU5acV9gfFAop5gFalhQm5kfaTJpu4hmftzrj/8zOmTK03xTKCuZ6DwUy15HSn
tSmCcLxUf0vF94ju3zjR+4sh3kDETs3+nFmdLQ0vJL0ekl78iGir1nJ2Ln/Ycqywchxg4IeXwyIh
msKOiO1y0hHTzyi/gVRg+8O828Rpai8NIUecosQX398WUa7OCw90M2UZP/OJ/0jSFR7ALtwZmw6O
Clh6dP46lHjIa5CeuGj7Q5CDY4pF0v3UsYw/jU2CJ1kI/V44Xjwjj8QahCxoHWUBLI9k3AEwh3rM
HlJs358t1DgOTDKkr6th4wXw2DmtR7ENMH60z96IVtQCGwihzV/6r3wjKf5d5bO/t1EB/Zyr9QAR
HlxsASanBMYW9BD/qD3ZKB6v/CocwIRuKz16ynzIsrVqKQvg+IXuIUTlcewK/U1kGftKgii9jsBA
gMSl0WmX7oTqzd/HwRy9JtM27XAIN35N1LLTBsWJPqY+Gh+igGpdYrX37OhiZ87OD8uBe2K/uoFk
x4yhgJ9DeoA7bu+XNQKn1S60uNmH7IdyJNgRluEhtmixy2tEBLoTMAjskZaZvqsKEeVXQrnojNvn
J98Y+5EGM6grDtE/x6E61oUK0puwyzStgWwLVa0w3Um1Dit/wik53MrcyGabxCXSNWF14q4vRlYi
m1QcNt+lr0oU8OcX1gFAIChtQ5pXEo1fNXdWP0gBP4vTzd5u+/AzWfFT1q/BWad0uI67IDrZFtQ9
LrS4mUkgf+bdREGmLfN9MSwpEkFM6eTQaWmTI4cVdgduYHmERNsfs4kEVzpgbGiWAtGWwGQ8K9GF
hAk04HlisMx3ehgCifq6XYBideAersK1tY8I1nzsbHJXKC/WU+9TfTMYhBRAAMX3kVyGF4vAytwA
pxe4m3HRf9s65488aZG6ING6gmgtxHagAwA5MI77uZ20oCc3bsX3eBTqaVzCFQ+fImc3aT6s12Qb
2qDcxBwWzQqB93PQQEcz+CgU52TR81JPoj+CZvXfsy0e7pcJNPNVkib2YcmALZc8gktTBnunf4SO
w9cO+3VHMbvSb3pFTxhrQ8Zjn2Xue9uP0AE7VB3YvRDqglIGaFCwjHfU5DpmYbk5YZ7jXAZnFONL
V/Ewgfo9MbXhRgyTZqIjjxvY6hYgWvQWzzO5HsEsV3Ik6yGZgcMdXBC8g1bLjpHNEAHqOnfN24Cd
HfqPsl+h0aJGwd2qu9WWeU/a8+w5egOC/ONJZ5R8dWsmgL8HSMk06Yr37BAa/gbCEvT/6mAnE1v0
kEbV/J6w8YLz9wuYT9d+0TCp7weXZvq86QAbJ+tjA85stGBJssKEa2XSbnsQsQ3aezDaeWW1LV7G
cNAN4qlwDRZweQfHtjhFtxIiQei64Qn14H4gG42AwJNEf++TUX+YnmkoZrP9w21rr2tD98aLYDha
OcRHVJ7w/PJii68cEkjNIm0A/mmbvxsS9A88YXOlW6vQgu1bdBuh9VfHAGrhGeTodgbv2D1Kaw9Z
NuR7nTE/fN/FOnnI3H1xBvt13dPcl0S3/ERiiYPCIH2QKWgoG4p1U42pyX/qLfRLhXmseVKvQFxQ
A6SBXo8uTPdHyK/mdU68R24mWtYHr3t/UHx9x3Usn7scXmuO/MOD9PyMkB3a/sBgo+cp6J94S7fk
au/WPbxiWb5szSxd8L7rZH7N5Xo3dZFsFIyfytFMvILqDZ+07mSV7MiduiUUb0W/TKeAGeiFWfCs
2hj0GKQyf0LNXHjIGAGqbfTJUJS3VN5Ys/dntJPjkeo2fQ+kIHXPKL/t8JRWZdOuBroD3pDvyXiG
1rPW2xL5s+EAE5cONxFqngRbgT6RzJgriH4MLnmgDzoI4ts2Xv2NQkqTN9EOzhZ0L83ACkL3RwmQ
GHGHOAZ5aw0qu21Rum1MH6jrQlkHbW4a3zNOUcMN/pNItx3maBAv0UANCqtW1GuRdFeu4Pq2Z3t6
F2XD1x3wRjXa8Uem8vBLsizYQYtcxvuh2BBscMsLQihcgEYd15clToKreczXt3wMW3BDSMlEDx3q
CPc+JjnSxzYz4VCvrelMjX4ohdy1CYZE0SRjfEZIfSMY6V1CTM0G3Dw1D+flSyZTVIBUo30pkXqe
3tpYhMAEqIVwOVOGKhV54xBwzRCEX/0cG5gEfEL8gNv4OhhD/A9o7NMHH2/yC25cbQ/pCJC8VJsC
I6AGBnnAohmRNZmAa13D1m8RUuQoqkrwM5toEkfcdIPKpOgQgtY4ZlwM1w0JTptDfOKyt/+AH/2f
FPMkTvBHG8SYQgwT4HfZf1Yxgpi0+Jmnmb/KpQmTk99jQJhesbUCRNUqCPra32V9ML3+vWD/u513
UevTHKNIUkSd0hCu0V+8pDy1y0zU/pGrZbwVBTVH5klX7xBda0Fmc1J0ME8B0tTw7U0QHv7+1/+n
5QHmiuIdxPRycaXxXz47zxIeuBRK8h4SzhsZjhkExEII/0crQRd8mfKYhDj5CzwCF4Thd/A18XJA
BBIV3aYN9BnU/HNXI1Pm+jNS9n64Noq10TFBHDeo436Z3YPaQdOVxHc0uPmHj3DJVf9meFyiYhmw
MbBj+Fv8F8Mj4ADLPAGiFZEWxAbXHDp4MI5RWFkLda5Ze0Q9USr18HT4mMOMYQO5WDWB217ipZfy
uOvA2Zr8cm2COUiHh//7N5ljjl2CqgdrDO/z9zVGKQ7brJ2RI5x0BwKEBqm6lpbhfeHiflyBPfws
+hVeTdfv+JJ/uUgFYhu6iWYWpRgswATknkxzD/kw2Yt/2AQXAOC3rzFHFhAhuDxBnAQAXv6X+DqE
bT61M1De1QyFffpz0y3R0rkjmaBR3eHcgPMK9iq5sNTap2cGgmS4K0buwBvNfiXojl2P8mGYRyyX
xSFuemhnB3JPipluF8d0TfN/CIXR/4QHL/mXBLsInn+McSK/f7dTl+xDweceJN+A1Ut7P+TvA5sn
2wQeG/tDznje9RbwuL9lUcRIieOSA3TzqeLXSUZZchqGCQS3jrgYDrDAFlZvyQIiMtEch2Z3cYOg
BPCk2lYfvSRJm+qyABgGYGrp+vgwo252tZRoNVBLz/kxyJVUeEEZfKJj6p5oSKG1ihmeSeWQO/6Y
gCtujxvCfV8KRxMwiPhjaNQ/7I7ocoD8++74F1mJP1ICVESG+Re/fzlgyIjMYOqUFo+J3wUiR2tj
VuChlUDNpJoxUTG9XcBEsEYLEfnrvUhZf5WEI/45RtN2D/V/EcdiBNtRjSSJpxMO0b67DlOfI2yW
hkkAbAw4az33BtZNLhl+NHIAFFEhjTCN61ybLv+YUtnvZ6gu3SsE/tB/+ftd9vthCvAjjaBGpvFl
MYQ4lv6yhPlGvI97BNllvo2XCppVvXDDWYZyukqFhh4QqhS1RAzY2weF/BfI+v8MJ/r/Rwr9Nq3o
d1Loch/+9wNi/rvhVP9ODl1e4V+jYjDtP8xwCkKuJbhyceX9L3Yo+x+wrTGeMINGgSxBmPzGDv26
IXPcUzHoi4sz/y92CKMoMVr7Mm4ypQBiCswQ/Z9k1MOf++DvRsWAKPnLfknTBGguDpOChkmMQZa/
7xdQliNsSkCtYmiX045wG9jg8CikT2/mIMxO0YDCasKf4VJGVM2HbhqCOvELKaNwQdo28fNZopS+
ciuunjlEVFcmQ4I8EdhueHCwhVHDAw+3l4gN0jXpMKbnpM+Wk9hxjOLSn28iiHZfVsTjhRzWA5i7
4zoj55oiLnSdh4yMoDgoqOOOF2U2z1mlLWmhD8JunGD13yM/S49BBrIpR3w3xkSQioFrxOgE9o11
MI+MnF6SjPRXJoK4n4c+PAg32boLprlWnTbXPtJnG/gHTN54SBcELP3lxVkennGDzcg3tb8CDdE3
VXAEl9L0CVGQBaw+GFZK8Ju51/oakRF7Cx98vzVRp475ytLnqbP2KhpgmQwdDgs3EoKkwNRVGtTl
sWs7fY424Jul3JSs03C53RB9rHKUYe9jFoiz5isvl2DBPB7C1ce+u75SGJUDq2YOXpfZfPU6h+uf
7jsYFC7hH0Ou71w8HGGl01i/XWT8I4ApCKRjKsJTSCVyHXZJQX+SWrb91jBB1prjKgG0Yh8dwhKY
vQD8KXNmvgIfYq9YMGKkS4J7ZKHoM7bJTHde7R6X3OaBuOLncwntItWpO/mFR/Uc5st3NEaILMHP
KBE5cTXGpQDTLvLoR5GDTEc5bL4OrUpBHewryK1JVn3m8dUtfXJSHD4k2h/MqCAjqdNEASwR+Euf
j+ps4zG6RUw7P6K39r5iI6HnFn7NL/HgSsBrqFI3tc2+LsNN4Gl+hSE8eAWGCUQrJmacsAT6Bjmp
uU6ZflU9d/cDBYkwi2g+I0Ow3hvLskPk9qFW6WJPEKl9ow279DwRvRLoCK+TSH5ovn1VQ7jWkjF6
DVt3r9TaAqPx3LzkJu7qPlVpVmbUtXVAOlFP+8gqZ+HcI/c7H7yf5Z1Jke4KM1BTYSTWBsZPeFqk
+mNHN3ESmxHXoGPZiVl/7sPcn0BA7A8LTVmtCZYINUS991s4QMqK7GPhsfkitkEGcXPafiwq5U0O
BOWkfOjq5WLXsh2CqMq2ALz/DN8lGA5GiR8M1shpQOwc+TkObYsV70HA78Xo5ybo8pMc1F6SPU8P
eur7Bon46Bj23Vm26i3kAHURubiXO74/rEl/kfPVV+nIZzulT5SMyyGw4SeUiL2y+YSoD0vCG1g8
mHABXOkyPCp9ZTYbTlClk5t4QLpqp/pK5sFntNIGkNA32EY3kJTT+4UgigpOA7xFQNjzmhUOefUE
KZLW1ibCAJkdscTLxBlAEy2ZKjrQ9XVhsWww7GI6EOPlo9jWvJ4sBslwkSZfI8DybgCdy7sL+x1u
iKS3TtVJP2anFBb0UU8SgRaAUlfTCOwN/MiLhjl1dpOmFZUTq1KR5OWaTo/TTtMTjsBvmJBxmIhI
q40CS8vGBEN8GG+ymaVVSH5CJokeNECPWww1ek42al8473K8NrLZkvUQLmfXly0SECjScCT1vJfV
OmGRL5FR117ieZoVIf9t4s3oCPYfQApYQeAzN1xE+KeMPXWYzdHQUExV0C9tyQAFQFDisIl4RL6M
O4YnYN1HlRUYajW7MW82eMkHrIXtEIhox6iciXTolvlHJzlSzB5q9DJumOSwmr6ELvmxpvgi0w4v
vMGHKpGAXesY0Inuo+wq4Ao9s5K+dnJC9jUDjdAG44PVMitBvxHULNFDPC9HOHDfkY7TJ7cQFF2t
utKwkY8wlV9HvdJ6SNaHeKwC2FDObR9Q9VOIXAHeA1sfCNqHcu8xTWRZh/4Eu0RXw+ow7mPib54V
OC4X8TnDIcbh29/BP8sPl6MX6vV1EqYt5kAwjjkcVlfhAtXHpS0vQ+qxDbGuoiI8CWXflh3hpl4R
dWYtjqwxV6csggq577pDfLkA2k/QJESt6B8pyKouNvdI3YQX/uY7PMO4HLvhZmfznWb2qGXXuD35
qSM9luAKrjEK5IPtuS3JRi4jySKsNIhKFeiDbysCVBWZ5J2dhi+pG19s1p4wpesabf+NotEfMRs/
HBlOiHw985g/sg6RAfDIlUgz7IdiBx08IZwc018xL1T+vXhhSmF+QSER1XY5bqgdMgUZNsR9R+Sf
ib3bQ/FjW2TaAI+cS4wAA0ECSOAm8zNFmB3LIBwQmpUe0fRt7n0DCFQDTvLvHbLFlxFWaOouq4+t
LionkR96nd9sPQjDZNgBcvRw8nDyUx7+4QLcA0FMMSlkGz5lb9py7oF1LW2+NOoiEhcC+aggvomB
weIX44mNEJ+7IXnooIyD91EPicJq7fe0sUMal5PfX36t8TaB/a0zXNuAj0vu0tcMdzIyk2IvXQT/
nY/vvJtt3cf5RyCLJy+HTyQb8TWbJ73gPXG1A3dRw9ggvBWUbgJndHn5aI5fI0xrSvtNwgFgOGRN
fEBBdwqdxeZPcMzJfJEYzobQTmwsxjFE0JmBA7DS7/qGYomW24A8Yi4b0c3zaZwS/4atBFmm6D5z
hhWP+Qf2FvrRhYig4I3mASzrikILyntxZHQD4LKqOu+g+QIB1NiKY1K12twVyfA1U8iod5zSs7tc
kq7DGaazDk8QhEpp4vTu10tPJGqfYxi/YDcxlqrtcC6QbES6xgT5ES50Xneq/+AhXi00mzr/euzq
wpbTxbsm0QiuwIqTZ+ioz7iEqwFtI8QV89T3vi/jibxsA3Z3AiO0BmAukYdNImAmmNjUAQkCwonn
YQVm7k3L9IfpoAxj+Ne44/iTQaGaNNu2WuXIqEyKbUCKECpDkVQFyf4B0BM4cAhYTjrMckkNMj4W
1WYZTRCgW3DKAcO0jtR0n12EETWwzRBq3cVBaAbiQsauCucWs276sAwynG0SEOBRXTLQlAMsNfPU
17AA7uKFRH84FsGsRr4OAJHI7Bn2yrQCeNQBklhzByIRNGgb4gn12/YVfStWNcYSQu5OioqsdKsI
4j63UEUfcmRF6nh0AR6RfV0RpWsgJBaHZUq3Go5xdMCcguVKw/wtEf4EFhReDuawHURjs14d2ID/
sU+FryIYWY+TxpQ1iVFGdYhwb9WtoFzaIMNnXPKX5GI+yQCfZ07GN7XhNUeiYvC+LmyGLY5w5ODb
yzAWATmrDnNA9p0+9egayn0rfmAeYoYDlyenaUbt6Fr60xpIxtuO6gdM0X1kMZlsGjAz7KKRPc4s
kbcILGe1WCl5AnCFxy1QbDroAkeEo9n1uLek3COHL07NGCUASKoe21li3hjupFJEl9Cd1WhPYE0f
l1xDRo+nsV613uvFxtt9P2Fshlr90GQS+r+i0p52DCOoh7jLjzL/L/bObbl1LMuuv+LwcyMDd2w8
2BFNkOBNlKj7kV4QR0dHuN+xgQ38k7/CP9YD6azKrCpntMuOcPRDv2RkpFISSZF7r7XmnGPNZkiP
5QdpV74xSdPDaF6vJ8ef7rLYeXL1FDaGt8dwZIKtyNuTWBrYHGspo9KCKHCRJIeBHPyNgczxTqFu
8DrOrWK838kwZsHs0QHtEg5j8qnFbvNaVLPJK0TBNJa8riKdH7mXh+2vnej/t3b8j7md//4fL93z
pz07pMAV7Epr/ed9+59uZ/29cf/9x/zWvLOBFiYXTGygvK7pmmvz/Fvwx/5FwHxcm3fm2Cy7Wlv+
3zivBH8IS5D6+XXNH8NaRlS/N+8eahN5IX7s2tYb/0zz/ndJETYTC/p1uJNrCy8IZvxd7964c5zg
n4T8J73NqIdK1adpGfdVdpetKNG6I+yIyjN6HJT5vxML+dVY/8dJG7/S8TzHRb8mF+X8PVdtjtyy
jpcGRqmqllt63pzSrQE+RL+6izv9OwK+TR1B0jEe6ePoHuZt0yYTMeIlDQjmMDkTmGz0yBfhiN1j
W5lxsykT/+ekTHmwK+Or0ex6i8sYDUk31eEP74DfpiF/DBfx0/5++gEUjvkZQS2HGJe3krL/GG1x
Jy3tImVVm5goyhuxzmivUie/N0XDuDfuxyDGk3m0Wg64HN/ihcgdcVaHpkWg3+2iyo2BAo3mpdbn
6hS5sWNsRLQa5ZKRCtQZx2HHa/TDTKmEHWecmQ/rpG5F579MxAEPfa5xUI40fqXZtmG9ZPqBWleG
qOIFaXUejHTHx6Vsb9149oMRd9tdnJkPOtiCu95ndO3pGAec5HX1M0GgHRi+zPHrTBEQ9ISRt1Fq
3KWp11ENCI4i5d8ZiUuZH2FYzZuk20TI7Gum/92OkZujCjJgr5BvTYwj4cSz2ZgL9JooseOg9DrM
O+X0NU3+Re+TPKxhBoZt0eHPsdfE5extZG6pe4QzYg19inNW2ta2nVVopSARzGH64Q5R4M3gw1pg
j23Mn3/NTRgrOHJaPqakPjuiqLfTrNdbW6uB3qgoyMzpxrLwDmHx6QNCE1wzaxfsjXeJPnJRpZJY
tntTKOvWxh+xrZr8uzUozO0OkBMx/9RG7WNZmsd6zG/bRP9SvslkZtpPyceark8a6+Tn5IWN6AQR
bjcV7XnC1s98lXhAVTI7qOvEwCnnP2gGnZYEl7UYJEsHYBx6y8vTierq4b+YMt0I/NYNPOpePpva
Jxp8GchWvGKLGKEpLZvMjj+cPL5v8+ZtsBl04Ogj4NyHmUERrGlXiKD5ZrTdcJncJuDXb7TIfcWU
/oEX50Km+ByNCznzVNsXUfctzrSDaOZ6E9fY9z0YMShpXgEwDKYaY6sPT8+IySV7OCE726i/UQ09
Vg2AYW0oDl211k9Dv43m1jzrQ2tslYNOvOaQ3X5XGfSZfRXasXxw+NPM1BRZw1Oit/joVPqz7+OQ
O5whWnLs8/Y4mfFu/XfSDqGzqH29qu+Cxhe2UlB5Cc1aEuOMjY9JzDWueC3a+hxjMZ/H8bXUCGpX
zRaE7g1zwrCpo5V1Bb2qLe03giJbQ9UHVrkf4Y2EZd6R/CCsrZnTxYSx7CT2s4PHeivzkkRTilFa
ZjEvDFCDxfiJrnEo3ewDV/BdF1UXTAFnIZmbFMYjjxmRf0w+4nbE+OKfe69gasC0LclSd4NN7yKM
5Tx0AJem8VX46qV3JEGAIVPbanHmbTINY5hnI/+zZo1hjWdqE7lZu3FTiFdtgzbTY7x5KRu33hZL
rd9FvJm2RG8obvorXOzljqD9QlaZD2ddu9OujEpK+HIC6FQV0a6UNo7JyKHL1B2Z3JcWqJ856crb
slwruRFdsJ9KP/RV6V7bdlH4aMHfUvF7x7FyIH5O0i8OtnIaDD+1fJRKzaFfLKoJdJEPJJb85q2c
THE2c2ns3VbVDKWM/rtG33uoOyi4eTWmB2z13lq+uzvZDvFONzDtp7We3jTLEu3rhTMyr/0moMVv
Q7KMNjWluNGbdNqS15THyc7TnS8leXplTqupwLufCrLsepcmh4gsJPBCPoGDAe+uSwzqdRs789zx
SsZWZD/hdWPchLAPkLcjIU6g9JmxgxFEiXwedHFdOpPkCg/IN2gm4xdYZkGd9iedIDeMzS/U1GAu
oxAs99mgRJTe0W2rh6GyuJNcquU61LTm1qrGu6mBtCM87eLV6VUv1QvDrztNy7ddTGFuag9On/1k
fChJI2HJD50sOZS5YJDnnfV2/k4z8mEoUjUVcdONXQMAJOatt772gHP9BV7sDbamA2XuD5dCuhXD
uSqNq2dFD3Cc9lVrHKYcNQ9k7r6T4mjqfDajhkRkcRTEm3BFG8p7of6+4f7cQavelEMS2oLGphzE
Ta3GNyyzZ2Cmz5bHqNZrnb1lJvekXSNoDYpsZG0el2rRNs3Cu8cWod0RoYuWW9roS5S/6yDBCm5j
opb0mpVGdHgum3C2++eIi2BTMlmphvK9EemHOTjeDj/yXeMVWOKH5ple+zoNyYXEp/wRF+l+zBqf
vnU8t2RtoRVEG7hAj3EiH/DaH5Iseq/UfjGiKyydR309Sk0tOyIrHD3I8hspJqxx/qFn6p7EKkzk
Y+aQ8e3NUNHuTqm7zxz3ropVGeiqEGE54LdJSlipJWEsBjr5oxTFoxhqzo8lemasDk3FiS9LxVCO
BARIuMBJ9Ttz6q91PWBcKoI6c2+cJMUnZZr01JN7wGWF1bZ86ElBBENs3E7C1jFDzz/9pUkCHW8S
qdUMFjdMI3NgKOlrwycxw8+SKBTZFPtrqMXr7DjlyZbxj4GPxpNW2I+z+5Vh26vL7kOaftgJ9RJX
YtO20Ruxxpcswbg/XOWoM6Fy4qdlbp6cMuMN3UzHcXGYhS3DFbzbwvu4cO5qLZppo3Cjal76o67H
YmeLPAtnWdQEJeNwqKtvU8OgKNZ2o89kldjTl5a0N0RFb0DKQwr2nCse63NeYKJI25LZcwqDK5pf
1aD9JEC6g2j8PDgVuanpVI+8OTk2yJsw11+0qxhx6cTWu1uZ0Q4EUx7kkeSJ+++uu7cJ9GhltyfK
NNBt2xiv8zeLb4NxNT4Mg/NUdN60XZr4MfHnatvrEs6fOC0Ez4JKJod88qiAxM5jeUJm5Pu4Gy5Z
MX9PRvOx6NIvbSQuUUd6OJAq38yN91SYgGFtxoj+nCtYSvWptu5yEQeGTeAtb7fREjMBlAwmmP6b
7Y9psTEl6waSgcC0G7Wfgvl7PO0SrfpEuTjP+THxzL2fiijQc7cLPf1JU32xo7qJAIWom2ywQR56
nGnxi9Y+Irgf8JLsujbJQrWA2Sw0FxWmeqscCqt43EF/43gUj7VfQykpPlq7fUs9RaN5sstHDNLU
Zz6D+UXfcQcygKLgvkTdp5cl55rIdMacH7ch44b9r6iUKbepW7gQXypLXROrJ3vZMcaNgSmVA2wI
bU53EJYYTyLUB1MW/zAjeV1m7by4zqGLwaomWKaGotsLrwqxw9iYxJr57JccbLrRXJ1OH/d2SU69
Kc37uue9IAaNtJd/yqJ6s4xMrxrnAKd3wUylP2tIboPWQpaLZhtpwRJnrbPbwI0aSH6Ot+0s8ZTZ
zIVKW4d8O8ZQow2o4pZvaNu4Uoeqg8OR95h3sqm+0QlGjtjmmIJa9y47J3ZJBEROA62zAB5xupMC
ZIxAuH78cqu6TBoTjQ4hPzS9/udgYjfXvMU4WSvm1HLzL8cjk5URqctHrPj1Yn3PjPSS99m01VR7
qlLnsWcZRoChfYsnj9RiMw041YRz187dTVPbr1FLpBYRwypbaF8U2KS8nZtJLMUhWzWPPOfR0xYN
qy1T5wu0GampL0E86V/2qpvgCn4orflLrIpKmqK7Sa8b7vopuYMsqG/lWL7lVnLsqsHcjzDucfMx
dGCsSrmJDsEui3bHfOKuG933uIu+sJGsIs9cHAZ0n3kVgARKULVKQtPAdd2tMpGNRrwVGjPMnKJ9
N69ykqw1cmQQ2MmR4gUBi67mza9tToJQvG0dQWOaGVQL+K26bUEcA9mThMyS2bR/v7ZUldbRQ7W8
/zSva27zZTHvmyrF76/Ep9LJTE9Sin2SmuUjfvh+58oOpRDY2r6UU79X8Fk2hNZWzLz0b1Q2yr1A
hASyhK87qCyrueQg9bF1JNk5XTVYF8/fEY/G9IxIJz+55oxtF8098chkvZWLBI2PbR6W/9iVjv00
NHHJ+3XiyvWYgQ/ZaptalgDQgrUpSg8xprGtPXUQzEj/CqT4rW7ZBKK8jA4yY27UE/PbUGkRxxDO
atB0Wofyub5pbAZryzqjnyMjv28JVG/SLul2/eycakWMp3e7FSAJlYL41BTOThZqiZbhcEQ+Nuo8
XdGDw8ZjXvpQT8L/aLL1YLE7j1DPMumABJh/NZJSTGjVcNTZnLLXyeHvhzECyZoB27FV1yLP6PW5
nd2fkgwDJhKYg65KP322ZgRkCLJzJtvpBUrEe5PoM3U9zsp/MWREnR0x3xtbokTGBCbH7Wxs6Q2l
ZVS4u39pqF4xnrBuolKDoBlkl0qk8fyRSCnHBJ1jVnLvRIoXHVG6/b+YiP2fwWye/h+oOP8BbSzr
LIuNEziG/nwk9vvWY7a6Xb5/dunnH50wv/+Iv47DCM8zvWJr5oqo/xV289dxGAI+X8FdyZ5qd92x
9JdpmPGL4fJNHk4Ve92HxIjlt2kYe3AFtGCQMbrng49jOvNPWFn+cRqGrxQKjsfIDgfWP8yjIIq5
c2LY+UaYMn7zpahw4UX+zm0kPaU1GHtzdvuDTNVI9Kp1iffZ/RBYE+aNP7yM/5u5krO6ev7GhcaC
p3UxFHA/m3wLGyz/dq4k46RKooyUYGnGhJmJdaTnQomHaV7PoTj/dM1KfdUACQOXbg3iIqLtocOr
CDV91TE7BtJwuLR+o6KcrDkV3rFpKVljUiRBqaA5bzrfASvc+sk2VYncLKhQxRT1Gz9ZjuhBfqAp
NhqQtw3gMLTQedknxCjtXNsEmBr7YYEjXBBs3Wh9/d1sSpx8guKuMEh1cveEnHddQHVBI9AQ3jJU
eXCS/JsfzdfKAP2VNfI2R48IDCmgd7bYH2ab4yNymp8iLe71ZWYyn1XbrLRPFRQEslrNkSxatYWz
REHkStbdGI560ip1Z8yKTHepQEYunBex3WAmdL60GGjuSGK4qZL2nOrmqRrrKym1DBICPyRjZHW/
RH29aaPqTfo00hlrRXZksI+GgcMFWQ8W5IzM1RFC+za5rg85M+URV2BJS6inCikmUayo0KPumkKY
lFq6j3rN3iqzRO+PfihBN+fPvaKVs0K9ZaCql3ALpynOjjBJXEKncPdNhfek7aS74/TuaZ0in4BE
D1o8YvhhxrTAUTJ8TGJlvs11Bftybh5BJ7sk8Oxz2+USmnoUuKXeXNKxdrYMmLIDXmQdtZA6pG/z
p1jviBy2LltrnEQW27Yz7TOw/+QmzpM0cJ3UQJob7jJEjd2I8TzPms901CkOmNLYK75TjjDTxcjD
hqA/EEOs8xvHlx2ZQEa3CZi0IGlZqmKWS/JApEFchiUJawNOyEAK5WyxgWqnD0CCRRKPz1MJW6EW
jBzFyKKGPsfV1ZLy1FCjizp76+OOWFKeQbHJYbNGXisQyiqcvj7lANu2eAgRT4wihzpFnOe4YQeZ
Tc4E+QuDQn/CWbpv2bp15yM84U5VP/WkSneu5lCcz3x/pMvHOEPwyhmiHqQZf7YuZW9hlmQR9QJj
mU3j4BG3QebC4U8FHAcLM/ytVoiE/TN6edUtYyT/ahON1B39WCa5e0yt2X/UPdQ1doVYJ+AG/i3Q
mBe3L17dEenL9Je9mo0vaFvvMb/y7DLROKkWFzGD3jDNu2nnyLF76DvGMQiOT6lTEr4r3Hkfe93E
/JcIm5lhNuuzhgeWTOwYGe0d05X2kOaO/4hACaPTX+cnyq7DQpch2gTjH27zTScSK6Qivi2RFMHv
eYSRE84KtSxf89T3O23Wz0vWGszJRoYUvb+GTqYBlN4iGGkTGSfHXxzM1b3m2nV8l2Uph04uviOn
gTUf65PNHGprK8vfmqVFL1c3DmM4h/8Nn1TJiplIAwExeNs55aQdK/wqWZRCCl7H0QZeuJanu5/n
OA3RMYejmXuv+gz1oZ3cBG6TWX7kVfmJoSzbY+TpGfvo+f00RiLUMX9tDNH1rIBr6l2/tpGRTEq8
Gg1VlUjtU2/pzI0WVf1M7QIZ11yqfm/6g3NPBk7uCdwAfzUAN6SGSd4QOEzrW8upSxxjpwunCbya
0RdnNQ4aL9rO8/BoFtHEi7Z895p82Y+d9kKrwdqcJucj0ygkPtEX+lYIFEZVYiiclY5/YWq0O1la
gkCWKbZ1vkygnsr+OhWpHtqReHDtiPg9yewgT5J0RwwLLZQOi4rNjj8VDF/yqWMg7YKVKCMAgEkm
zMunLGJLXEUdbKC/AkK2GH7LDAuaHeC/XLYJnv6wG5c4Qh5OjKcOHOqD1feovtRalPe4/VwbKiac
kIxTmD4O70NCyHUxHSozgwKX+RCdTewep6l70U173HugWTatiDuOtNxdY/cMO0ZvuLR83oN8wFY0
sMYOP3hBp67lTzN5wB0uqGQr5a2qnbD2GtRcCGl9hV/UTddEZI3jJBHiNp0776A6o0cuH3I0aqKD
VJDo4fxCRIYPhqg9S2BcgcaelSEfP3WYaLu2kCxyMtfdx+AD5TcmRwdHy59jcpT9JIg57hiU9oFt
jHnQrr5VofuXNu3lDQAKd+MyqAndpirCcs70i5tb7jPgdvmW2zwP7gUy/BMsCxwCpPlyezzqHXKy
aSNwYLRnIItXIfeiN5K89paBKfTxNLKivT7IdhsPxPzwRRn0Qnba30udoxZ+HY1Hhx4zu87PRUzP
s9mc0th7r7g1VzNQcrGgDNKjVqDwJ/ayKNzjOoii0CFcAV69Uzexzca22M/ct24c8e9PCecAR7Vl
I5pBdBqOwHuxsUWmF7TupdI8iGuG/XP2BgsQl4+DQ0Fw+8bwgtC5QIenratRgIx78MxPWiysQE8M
ptajXhyJR9z5BpV667bxK3Vcu19NexOAhrAQ+Fj7IvfDAYMLOyQ7PnHSGu60OlehZmb3M0oLgvqc
XRpyv/e2PnOtZ2b9XtCmPkvljliAzfFIvhmkhJtjzhr7jyIeH+MUM66ewgVxjDG9WcAI8Tm38vuE
/Bt7k923jFhY0Bp4z/gefO5uewcYjIetI8Cnhh69uND7gyLnRxsN+xWSuJU3epK/9KmthabZaCEZ
y/4Axrs9iAh/EhtlovtF9PYug/GyBTsw3DmrCNfqeXQnndK+i0fsQ7XlPbA4sj4kaw5zIA56mxjJ
Ehil84Fz6JXo9ZemvCLERsE0CX8ClRsT0aQqwGAYS3foigZD8Wg/F4mf70GlnAvgGkHLpRD0M/B8
Gzi7aw9XAoRhSr5h0y/ifRk9UtvZnFx1uzri6Fx/pDYBSVrjsdJ8XFa8UT6XB7tQBtsX2EuH2+Al
N+3n2SJY5tcLF0NK/ViZ4spaoHy7Xk+gLUDHG375CN8QphMxyXbpv0NAOce2p20SjRNRRP10Yxgs
wOH+PP1aKf+nY+Fpbn7+t//6p44Fn8guO7f/0Fb8A5P05vt/eUjr7PsfW7K/fttvHZnxC149nb7L
812aLNfCavBbR4Z3gW6ImMBK0KRrW10If2nJzF9cG8fCr84By6Kb+2tLZhu/8A2271m80Tzd40v/
REtmu2uf8zceAbiROhI7USXTMz3P/Ns+iCVVqV7bVGK5m/lhvmCs5R5mTUzZ+DflzOiAMOl+Mc0p
pCSfzrGvjbdTOtk7PfHgOlifg2DJEuooYLGIia9RuVenKLHFqjzfpI5HPYQAU2QNU3idZOaClQ9q
yrCZqln/1itd37V+syCtYTpFfK9plMTivI5qYmuIa807CXUyJNpE2pUExw3cKXnBmH3TIpdfBm++
wYAUn7Ctau8tcyWFZs3xBxlEO2q9i9ieZdotGcH8OPjliF6WinWrwuBuMafts9y6Q/ED9mRofLQp
Xr6TFH4Tqfdau4u/n8m/3SqWLJ31iZYFnsK7UzTp1kWNOSrPHEFUVn0QL7FNkVWhn7mpDHtBk8jm
SlA8BbRGXMVsSPAJs2G7Sm/8pmEVR5nfAwtPNpird3QWgPANPd2Z1gDToGUBF+5KdBuMrF5msgUR
Abr3xMzrmcz3dpPNpAk9bLJe/q65iv+ERf5BL4Y8TFphniae003PubnvybcEMWSUW2NCeo2iTuxo
OsVOdb04sQe2uxvBM+yQedH7a4fSiOEgnvT8I80oIsSCkmMo29nYgl61i/WTkY8fXKQg/hWV2zTT
ppexbm0X2X11MR6CyMXkVwlIBE21pOfUtK6j1mZB5M7Lnr82Op5fHol6AqdDXarRQwJB9GDjabRo
S+Wz6S96FlQ3GyL1ewkKAFsqPnERm2/4PH76funssJCxO9NUz5HnP1R5DhegWB4mIwaGVglnXwMJ
2RByXdgA6bN7Icq8rb5Opke4Jgwno+6UVO2HZYOtYbq4FSAWevmcuYNJya/6Y5PH7q4AlEaCOz5m
VnUgMFq9dzpuw7pWF6r4LNBAfm2JKH8bI3LZeR/fma3zRBz/Oe+XGtF2qPaJXj/KFcVd+rQ4XjWg
JDB8DG2TlUkUfZfeVa/ousxuO42FSpF1xQOihxpKEywuJzoNXhkOaWpDkmB5alumDMDdVe3SOyIo
czODBVnMHk97JVy2DC1sJcHvu41h0Z31ZtDD2MvnvTGMjwz83ot55NktryhVWLC7+Iejxc9+Ny3k
oz03sFIGm1rMvrlFq/u9hoK+kcaI7Zo41J5ZEp7+Xp0BE+C2qW2TladMl+uGTR21NVV09iMoTuLK
6JrLuhizgavAChlEXEYWeYsRIyFOlLc8aluPo3u3Y1gqQVhdcFnKEBO5fnRLvH5GWm6iGMdq7tgu
4m6jeFe7C21NajPsZORb4wJpmTrtF8wn0DnEpxyZdMoYGa+LhPtQ9CwwEpSm+0llVdDKodqxaAUb
gVZnL1qNqpkZ6tWaFhbMTXwSKCrxrUfOyzJpPlOf/KmJQaX4GKtv9bmN7vxsfGyEJ7nEe+einFaG
htLpjKVBDSn9iRCnP+1NXgHq8k776EdAczqjDfy5U7NLzPSFhWewsOIYthyVHWQHLAKTnhabssdu
2StI6gOOt51utsXNOOEvhdXUXqKxl6hElI3GSO9MUjw0WVz0re4RqKXjPDYsVT22xpT/aP34c9FX
M6mBqufNk0W/XF3buWpuHXu1//epPJvWrF3EyKIuV04yLMlXwUrFKlrxgBZAFOwJKc4Z6YMd/nps
/UBU9jZODToaq9gz5HzLzcx8GhbHeuAsw01SlloIrs8P4dFZD20+ohPUjjoMYCU3/WRVW4XrEt11
4OctVkQuA3HsPrZL6w0GCa+PP2VvrLeqMTG4+zIrVvBV3rzojW+xmaodMe93F9bBsLsIyulG97C0
SgkCua2FIOTTRrvWIuxJrasfOLtoIFloAexByhKll317RWlsp6lkaVlbjVcPug/Sdu4ELXMNBJCc
tTZmJx87D9mJpO94zHrpH1wp31ip4F/9rEOYTIi1gQzOWWLbdPW9l/qfhdM79F3TcO06W3tiWXp2
C0tQB8TmIuSq5BLjOt1jSxnvCbsZRL2jxw7bK3JNv89bvCh4W4sA8GyOf0kTtCzYeVY4G1EftfP4
dE0JR7g5GN5BtgW9jxbxj97AldzPWG3xi1XuYQJ0x6bGKXkt8gii3rqzs3HIPMN6ZFGL1zgvhRC4
z2Wqn63OlhyngvjbbL/rSKNa7GRIxbJ9IwAAJr/zCLH7RGvSiW7AqvgblFBwwtYu+LhK3otSZV0w
9iuij9QE27uGGYGYgZK9Mkh1Y2CtOtcCD9frIdh4TBITJJ17G60eDKrxmMvMgPEHgrGMCrnzQA9t
K9aPbEtZhR1KICyGXN0aig+OAab3WPS4dv+z4K2GdJj/nYLXcBxi7H+uRfxr9fm9kD/+5//4m3r3
f33X78UuNSRuXB1qtXCddfnWb8Wu9wsBaBzbro8dl4LXx+f5W7FriV88E+WBVkk3bOpevvQX/cH9
Rce86uv+Kmb8yvX/J4pd0At/V+xSNFtwCB2X+SDHksfj+6OZFPUDQ5gNiXrx2pRVoOyTCSIQP5hJ
Bv8GkzhsfsKvBGn6ZTnJfLw1OmI/FnGfrWpH+EIzfWuMB+/QNILjUCbdN3IUgChSxox1z1wfR26+
T0en1oOKj2HIepP21GRd/T7HmUdPCvRxACQjjUtJ0vQHJHyFF6aXP1dd4eAtJvH+1JGwh5WyCj+A
Lm5clFQYJKYqeh5dn/Ek0311EJNuf4eYfojrND83JbJ6MCMynvOqMB/7QmQH9qwxgsmboXzK9YGY
VEPesgAbarl0qY753cukuuuKxT+L2TYuXheD+vFr1gKaTOwTHgAf32UoQgt5SW5ss/MWdhI5PKRY
DStMvcy5PWPwQZSYJDp5QS2H6G/F5AgrIWdQkBY8JoOIFMHbRryWDtNf/uAx7DKQXiGVuUKMX6Gr
NdCH78LUyieyjeVGZN3kU4AM68Snl2x6qo1rblb11qhits0Ju3teDM0OcA4bT8Lso6+IbfSXOcrm
+yJj0k4ykol8obJ7afXxzex16n6RAOy3/FGLO10M6afXde4h1x3F/gFL3QFlwH9gS20Xj3JNbbDC
IAtKEFF3UjXeiVIUTaoroVCkxKfkBD1v7+SIL2xnJ6HNsQtdttCS5ksb1Arb7938QKnu3mMFsB6w
uo1vpZma7naMPI9bR5SQMGmG6utKnLRBWSmQMnHdsHvWBBVA+qNgfUqsJ+4SsOHbPQsmDLdsbK73
zggapGqKWceDZJZ1aIk4L85x62j7djRfXNZJ3NRJpLa1V+av0HqRxztGuLIW8lCoyD7/+tSzOU95
OTKQHoPDcHTW0ZQ7NpZdK1V6+8xsesK+2ALiItcOyq8CVjjauzHXpu8am54xuZjimKLyw9TN+xuT
LOsdYeWJudlI2W/E2YFtFjh987y/TQu73BMv1Xa+sJaKzTCOOnOjZw+2m7unjH6iAFcdT8/GaJbv
YzvNcWgsbv2GwLnihTLY4aPD+tw0fc2gNbNiHpfjxJZShBwRshluxGVmgWZnelKsZQSJky84kvZu
GXvBWjngjbgMC1Y/zoWj1GvM5wNzHXUQVWwyXXpv+TIhrv6MdK7MMl1rCxi4cZiBbIQhw8UGQy4j
kgbJvmdhO3pFlHfLF2Ezi2l9y+/0pvlpcOczJtPHGf8mcbwsu7ppTr084+S6ncCdk1VK5q0bLfZ+
MHHK+Fn2UPad/1ga2QOsLfM2ZiDwHLOadKIGlqha2Dmanco95yeg5Ann2uKzG3XtwSmLJuuBMhW/
eFsmBGO82j/FUezMOBesaZ+aInp185hOFEhUuy36BlsVs8egnT11cjT/ZDdWfDV7EAdBatXaZcIx
HoiSlp9NBBq8lWi84kdj1xNbmZMnEmwuD2xgYtVyINHzk5oP+76ZT64R1T/aXs1vUwIYQCauiyUt
k7STNjuuyo2rZPVNrC7MaUh5iANuD0LXUDq+ywkbwjqo7wkmJGwIIb8II0OUQB810FIe5WRPI87O
Cqixdjd8K9GuAK26PZsGs+zS4vd80URGLihy1RVgKVlbB+fD56yyXSHpezeZW3RHG29YUaWfrjIW
MGiFiE7a4pNK17QB3VC58WGCz0+ytx5NDfDClBF1apW4YL1hz1APYfebBMGNYS2xh1uDGBi6U+qM
DpZXR0ClQVnK234KQXFm6ca37B8GOwUo8v3a23O0ZZdY1MUD3hSGm2Qx1XuR5kwXINXQ5Em3whMC
UDuv0uhWxqQC6BqarV5IjeSm0bymVcuSSy4mfd/OkVRX0RU1M961jMSPhm8sx7QOpb/bJpFu3Jgz
vJGIRpEYGJqON7lU7uNk35hly9/Glyw3aDoCb1mbw4MwNTaPMY/nkg6r2mQLtrDuWwtzDL4Ylypa
MHlfiujdH/PqoZDK3kGHZqJiAv5SCie91QqGESu9GevtdO5Xp5ozju3FiEE+IA5+Sq7zq8Q4R/ZC
9bzJ5xKtSIx2sY98i/WMZZUbL60t5vsSTpkecIxqx3Q25RPhUTtk1UWBjWqIBXHOuI+2vdXORxqj
aesy3eWOBF1NPLx/j0kv4kzNs4dcq/qr7Lh8N/EEUFOMa3uS2lywWUbGDTJ1dqo1ww/o/vOHBLDQ
seKPchJ6RR6h9nmQM0tnVuzqzuaKDoU5S5bGpRpv7ZVeblgJrE4i515kDlvpGKwA9zR5xkKWULVD
AXVEepSjUYQo3Dd+0Tb7CVHx7LGJjuGKR1xXi+dNYeCUc/x194/7Wle0dW3dYZSc+m0K2+c+ATse
tHARUXmtk2GPHmrwFO0Lc24OIsHznsZz9mT9G3vnlRw3lm7rqfQADiqADWyYiBPnITORjsmkEf0L
ghQpeO8xrTuEO7H7bZaqS6WuavN641R0PygkuiQS2P+/1voWISDfbHT72M1lc8gozfWzxgATFAj7
Hcgn6gvPoG8eVSJvLfKc6rrUv6UmZGVTm05kSyvYb4uDHQJbeEKPxW42gvmGBAjtwiym1qp98Ix5
o1pbUzbsGUwg0TH8XUYqXQRkEM8dJVrHARzuSSsbMrXI/PVK2pJFRGr2yckGS3vK64ptYBnVb6WG
ToAYhR+z6rjQSK9vpEE2SXbFhUV+gA38XB1DsOJgUFjR2SFB2TTSUUvU8SWtwb/WxX2t/lBH3Xyu
RGXuh3ACvEAhanQh+oS05ogNracaEZaUybgkkTjRNpDyDOtrHIT1VW5U7poaBm8ddUCKmN3HaR04
dn7TaTCE8+B6sPuAts6+20DXns9t3pgHfmCmva4Ay+5SX6GBsTsEoRejeGn5Q0mbJ0NSFh5rqulX
jZwIeRjeQ9vw+NQm/ZbVAN7hhLLx62wisORp3Ns6vaapM7KGJ3Nw9H3S2F97wAjbwEUDC4rUfhcz
mzpJpGBFXWpGSTwg19MUT/2eoy2uc69+C4Gckj/N+m8p5P/9OE8KYCvLSyw8wXkmqb+JoV/7iUFF
fTHpimdlLlzjVY+MKcJ802p5T2GrxgOy6MzlhX2ssYLDC+sgHbVbmH5tsyYKm/pxEbg8YgeHuqZW
o82t69lH8Sqc4aGF93EAMLU2j06dhvVq1IKnII2gtIuqqo9On+8cU9OuOukuHxq/3I0BrlTH9GnM
OPtnmkZint0cGURGtalpRo9/AWq0qI462lYb7vFZe3u3yLGQxO7xJ2JjY7KU8ZzGfVXQrp07oWeG
2UKIehrE1Y/8Rs32WTPfpLEDl9RurX3r9n/NcKTGPYp4mjkYoK2lpkQ9bMhumcbEG9pVIEe35HXR
GjRYQRblIqhddKB/E+lojW33BYAAqabRJ2id4/jFOwrIB7WyIa2x+gu2o0A/9QtTa3eR6IojFq0e
/9VvqEcuXbLnDfompwrHJ3+uR3jC4xGTRCEJqJveEyv18a6JyMcE3ZyT5i88vx84K1QZflvRcmIO
lfg+ATJaTy2Jg5HE0ZpTgUvTMQB5Hv3MYfeZiS+XBX/nXpRVoV/z+An7Q9ZpGacHUt/01qI6fzFb
WjB2crIplxYhQ903Q8ILI2SPpLIt6pFhRDZNhyHAceJ540hqt00ScpeTpvAGxOpxUXtcKsF0iHrc
0PP4pXQFrQL6om8C0HarMOuSZ3ainS/caLrnEVm/oqpiCSIeAJp+YskdEpuGnxynB7MP6kvdMu07
qUvGIicwosuGJyz1ukOw9whiy7byKItkwsDkXLAE4eB10y3sXoaxC669InOiiwTTz11N/n1YDfnA
kJpZTkpzad3dfU52ldoXQ0GPK3w8fV7Eq8odR3wlde3tsrwlft13GTSBIliiM+3HH3xBdmyhRdHT
jnWVcWw8J9mladP6KJnNk3CaJ2wxwkVcwPUcYkq6sRYZ3bW6x7cvFpu75P+uWP6tFctnCtpk6/DX
a5b1a9txQH792/y308f//T/Fj+Ki8nvalvr4vy9cHOdzOyIM20KwdFHv/r5w0eFowiCTnylmwW7n
N3HR/IUksoskie9NbUSwRn7ft1j6Lzr2UNyeNrZ3vDXefyIu/kxBJH5MAJv/uVLCLbOUBfOHVrrf
zccQJGyyTkNymIyWvbzyIv/wGv2Jn/Mf3Jx8KQvQos1uCbDgz27O303MbIxriABVeAXcn2yGWRs7
T9mZ2wnvWa4szv/8Kztsp/4ooLoOZhuH6ZbdlwfQ8I8/ZR8ydhkWW/t+5MDSEtK9DiSm1jTCDQ/W
MD22QIa5h7+TI7a2MUUDmzaEfWIFk/0SE5XxY91YNonN/6Psy1TqNdTCwLsu5BScbJFB3TFj5zDb
yzcQV/mBWRgJTdOm45gNx4wabt9WtwrAt9jTkjj24TA9A0vKHtnFentZpw6zaasFtxXz5zZyYnkO
cu8+sLz5kh4Ae6tTIPuV5e+bk0y3MBdxI826A0CinNtXWuRoGJnH/FCZuBWjhmVyC8hmT7yBJ78z
Ryi7DGbrpZ9HUGFqMolNnA69MEkvNcPaWSTTYm6I+yho6RAvatuvdB3dSZQOPsem434csvU3svBc
4sfw7TbgBDt3TwUb9dRtvCN63/AvrhoDU/TPvz3EdGR+w7OExKgjf9oISkazvrJQpSdA51j3pX6p
B1G7njSMmyri+a2qm+oFmgVjhZcO5Qo3bHVZtE56YH3Xvzt9o+oNInJmFpsXPobI40J6ZsNtNvAj
YMnHpe1CRsFeCzezLXgJgxrtDsiF3NJJhwHF0K+xCoZ7XYZA7edq2lHlqfsc2z9cI6mO5oQpr5qy
7obBZzokNjKXG1S5785udRUMcJJYEq7aSnxNIIucBoj3N2TBOK/MOH9wqmX+EpKrWC/25KdN9NIs
GqMjzhVklZ5AjlM9O5rWXIpKiL3leOk6Z8qgVFCZr6hH1C/pfDfvZZ4KHEK62BL8bteO8nIxa+Hq
AiewiYwg2Rqe8zF2IxD4oTlzskCcaVLtC97vr0Hfv40YZldQTg4GshvljDjLDGlqt5D6a7+IqMFL
k2xel8qURuatWJnKrhZn03JX6t4lO0vD13SjvK1CTjqN8r3VGIm4PhMB5B5XHPL749J55mEIZ5gh
aLsrBxfAqhw6nLXMj2BL6CNdAUZ5LJCMKAFDm6fTx72olS3PSHrjbiiWKNjEyrYXKANfuCyFn5qQ
APBL1kcjoiPAKD25H5QBMKw9RkRlCtQWjh6RHuxCPYdMZaZSHimaNJj8MRViAlgux1i7Ld0SGEQ+
eJuCVjd3hU+W3RDCVTboGiYtMREX5ZfWSlBtjaMNR34i/I2JUSHMJInBtMliDLuuOJa8k7bWEnZ7
pxLvRbKYx35wzqjt4wU48oGAEJlHN3DFjsyUvOk53eHxcJmumX3KD9ckvuzqtHCFNo7NtNK1o2AA
M80BfI+MxKGTSL5tPFfpytQccWVygsVXi70pHo3YWZN16jf0RT8mqU5Eq7H766BLWIxQzLo38zbY
j9rABwc1xNfVkEpsE5Z5SmzyUnVtPU6O81b1GPKS1BZI81Qezd2Ub9AaptPkkRJOs2Oe6vqVNxQt
/EIHNPXEfK+kyyMmmndbY+JzHLKOMAC9Cxr5CDRnTfU016m8iYww3uRpR4jJy8TOGQq2IS7wDt7w
GehMJzEe4PIG7LFrqD5YNKtk49RmtRVLToUXNEUqvUwcHuRoDNhykbRwUXjNIe10i+Kz1Pbe9HjO
rintI7mZusYbwCq49ks8ExgMEOktFXLKPDhDZJd55TWLaxN1FAkazALYKKfY2SSs+RYxZrQB0CmY
huepgmg0TtHyUFHDYeD4TVbNAlQ+pRt3I2vn3QtHSXFZ7IZXpkWBGpJxcadhy32YsNJiE2/Mx4ma
UoD/s4l7jnfNEC3uZUZB1jEil+CthIExw8E5csgKVPfB410NAH2h9hQX0la0fYNBQ8M6UswDGMdW
QhKkniq8L1MrUdl4GyZXFgVsBEOAZU3GN4j5GVO0jouvHUzBXtKqtyHj8blhKNzSxVh+y1z7tcVP
Y22yXDuxG+TqyF3ZQJizcSbP/UycuXSWLyAz3b1VzxbvlAwJ3h699l5nMr4CHh9OG7kglXfeZUQJ
9NEm57lvrIhlIT3dwwiEigi/dx9HY7uTGsszdq3yvqQuxBwGcWpSrrc0i5KD3lLkU0K1uqAkjxYp
tg1brFHWhuX15VgY7ouha/lOW9IQt7LnyHNZlfMXLx+dr6EoivVkGdE2NER60QXgvjyXQr2awO0I
UPCh71QkJKYVZBXZCRTPyQo2Fs0Sr5Yl51thYPel0C9ct5qp9hK88gQ9uOSQdO8WImk7I2kktIa0
3HmR05xqtr4UO+d2d2XqvFMG9pXxyu7S+atOI/SNyGPvm41DC5equa+ajIBcBjivcJJqXyTVeaTl
xedcwE2202C8GRr02Nb6YleRi8dCYRZGQnHPJgkYmG8uh7ix1xhxXUh7rmIG4lnYAEAbb2Ol40Lp
YV/qou06SuWl/gvBNyZovWqEWXJAclelN1jQD8KbIbWgqpAxWNcuFtncMzO/N3iLWkpYTvOEpF0Z
+7OJyCCV9JwpEXpiPfCsmVq3TdyZFl78l1/zTw1bqdl1wC6I98/ZSAuf9DlvMyV8JzEnoQmV42jo
bXkdINhcez31yIQavPgYDJ2zHyUUgF5rwr1V1TyIxvqjop3xMg6m7oDj8mqQGOQR6kXLiRKE5XAz
46c9IjclVI8tOhlc5jRoCjHQSC3trgGA8Yzn9OIqYwCRRWxNqZhBjCnjQAnW9WmyDd33oNzf4oKB
g1tye1ihhLzSnqezPiM24cW2frJGi5hzyT/urVFUq6EaWBIFsQBQ0opN7gAgNFsq+ZowuZgN1Jt8
wf+yKE+EQK9ZtfPY76o2da7K0CwfxBDhyKYnfOK4vObiTp5dq+BJLiw6U8yZ+srKXa7Rc83N/OnT
4KBQbHpl3rCGCXYse9Pd6HHzzc2mB4g6wvUyAdOFMesLSrDM20w5QjysIWVtvltOYV8ES5vd1aHT
7S3X3VdEAaiBqS+Q8QsqrDCetDS/Qc90NSz3WIzx4tPqLTWJ9RXjSk7LGfQyrfaIZWvUkoZV/6zX
FYVCVPQRpVK2GKkMMhxKWbcDRT71yj5jS+pBJmWuMecxO0nlujE0INyLcuO4Cwn3QDl09DEgWF54
zZMVR9a3Whl7LK6dg06r1ZWUIj8biMurEMY4HqVK+GHF+sftAuMNHwm/d7Z6QP/RblyEzdK5BaZf
gehBOErxP50bZVEaOAdsCx7B+M2lPrCHhQ4ZsA7bmonC7bDsC240QCa7JoMMxdKJN9cwLNftMIxQ
MG3xQL+lua2KMryrsP+uyE+3GNpqm85hHf8Y0tp88vQ8XDsRfj5vUMW50EwuOJ8kt3rPfS/uLSqj
dNrn1r1wu7e0HSlODiZnOKC6tEf0R/3ZpGG4JxA7BntRwCYSZsdunmFHXqBfmbtwkgHE55JwR7KU
LbqsadP+2QQZ4d7MPnAgyGipJmvlRp7xGraFGFZ1ja4i1WOwr4b+tLSQ6daCkPVOD7R+T1oh2XaN
3XxxsY5vCdG4MODHpP+q9TJ4mQdzgKcx9+/Aq7PbyOjCvRyn8sqaS4uX34zE0Zvj1A+t2cO2qJXn
NHd5qNS9SdsiNIjr0R2Q3EJiJZcUBLvbMF7stzbmFhRko3Fd0zNMlLdT5FELTWRM8WHWecOeGYAP
QQVN+9Z3ojsjTESAI5Met01np+khwUkLBhAchcF90R3TzfiJcYkV0cVyXLeA9aS5W+A6ZOXonw5W
tois9yDIIMUIBY1pCAxva6EBxMtLZsPcyB55bTLeziBo+swocRm6Je55mxaXFvMib//yFa8R5zEi
P+MmCXNBiq7+0k6JXBl2A+sD7G+Dahw9jnXX7FN3AsSC7HaYykheTUmnbSjRqem3nWzpy3oZ340s
DW91Sbed7XAs8SKkTURwHWCZIk+Nk17ejEhGV47CVdE1YG1bUmAbSFWhP9MOcRA2jW5ttegAlRJw
WPrSTxComEpEzolLY/v20tomUzNP/2xPfsh7YPUxrm3X4fGu584RpAmMLsD/8LpQAYqjmEvnmSWl
9pDh/7y0FPEr5KF8gLMRrilDNo/zJxlsmjh+G0I8jyoEDa+3O7BWBVGcDiQldWuWF02EYmSlTXlh
qnB1nWEvJHOHQIT2u1tUCDuOSufrGLXizOPH3BvV0qpDLzUkrObNr2PIrX0UxvJuEoaippa0XFu4
7Sv7M873mKKIsJlOsVlyc2RYyZ6jTLvusmBtaca9Iefgma8yr5CacUv1jETk1/vPKHurUu0GreiX
Ed5kJES9z1mVquy7SA0VoVC5eFcl5OMhkAeLXs4DjaUkCrKqalcJveTgolXKfhmbfpfaJO/73rOv
aNjmMcy/2dFnty5xr5A3JSEGz4XwEq447urk+msV8AcfIm7oPG0OcZHPu8zLiiMLfZVSVXSAWIsu
GBryi1mxA1JFEZhlP/HU5lFPWyegHnBs0EsU8rpV8GveO1RYKCB2pgMFi2BkuwqWbZO+utAVQLuq
6mlL6+2BUDD+0FKDCSODaJ0LsAxW2ck9HAt+y4rJLTmDqmwVWFZF7AbYMIG7qINm2w9691CamANo
ctLwqIlzXw/N9dg4JHaFhprSKj44W1Y4sOWQoJHO9rHNSo5neDrTfTdVqY+eUoLmzZoLsM1gxTzK
igW6pC9ivTu0vNHOPECSc+5Ex9FpzQObf87Gn8mkEZ3hMrW0gpRvDM4cVW8zy6baICZ3xxKdDROk
a1FtBj+X5Fq+xuKZbq15UuCpHkUf6n3iR3oNysRQUPYsovA1jgFrznbXvtmBQ0l3z+dhFhcXKRvk
Td9Mb66iZWCu52xHDexTyh3IJx6rHweUxaOMwcXPNmuB0hluMK9QQWIPit0JXt6IxBO0epJlGBBL
xaCnWAwcvaG6l7sUDwj8iWINmB8hS4Hs7Qm70TIGSIZZQiyPHNlrr/D3rY2luVVI/BKw18EtxvJF
Vnnj932idh+DO8P+BqrfKry+pUD7pVHH8FBKcjYJIHtCtyZ2Y3pxIXAIvd9ZBmkd4GsSo2e2pZAM
4dRzk03gtOKxzcE7EA9u3yIZF3epagyg45JOGNUiIEzyYoQ00mPXeC1ALTO80nNkdsw42DmZSfH9
4uDKpd4ddRc5xvnsM6DiVp6tMNyVHeu2yLGKO8Kx9YmmsPSUARX/hq/EhXuTPy5Tae29kLhO1bjW
2nUDfFhdL/w+bYZjjUDk69TB8Cz2SoMnPJxT8NjsnKSZ7HCZZZs5UmdQp21fbZrO6F1gdhoVhzSM
WzZ7dsY73ObQV1bacDVHo0WlnpvR3xfXLwIT/11l17uUUNV2oIpkXcCOW5EPxkIZh8rwX42rMk2t
oxABYScd2Kskv4ifKy+aaQeIkON6Fli2crkR/aUOFRuHjRRHr7buT8ICJZeOw1ETaLhOSyqr59rw
jTEOd5YI5W1fGBZKOtN1hqbrzyGne8bmkDVo4hMPDO5b8BeE4LB6kFC4STJabUxm2o2ayFal4ZFJ
DkfSvCxr5uJe8h299zkZdYL1BKmrHAiu3RV94Q9lXd8UejESe1yM4aVvkVZdK35Mk/KOggFj75H/
3jhZM94my9Fj2bY1eC23k+41rFib+MzYjVcdF/RDO2KTp84PbFXXt/dGAoMt8bCCFXqMP8ObwuAY
0J26cjCJX8xlduRcey4WLKq4r+ajI0hFhvCeuUyqHqY0Ac3XHhPhE2/MG/RzseVUl9Wcs7yLOlrC
e1YO6QUadsrvgUfFhhMu0P8uc30prOolIZrfx55SX+bbJLLndEVe/AP2UQ1/DmWpju3lwqyJx20a
meACD8VEeMedibNh7vmpPFMTtbOPaBX3kyI1d7R9iHjFEs1Zf9ZoVtlinexJ6g+mN8QHxHDaQUz8
a5gPKRg7/F6q6Y7TTTJLY9voiQkw3aELg+ZyYAY/t2tyow5WRloWcCGHB92hdvVfN2wGJbWaduf5
stWWC811onOpN+slrsAiZTIMPz6rNkfJpqJN5E38T+o2WysbH3n3AEZRnZtm18y+XmFvd/B1ENqQ
oY+zAeEOWfcqc5jVakuAissSccCfgBGUiuiHzw7OoiedNNPrfO6q1NnaLatZTmDJ0UBsr2Mvuyog
wFcJ5XkLq0gQPd54CpySG9w4S/x0MnnUAuL3/vdWTtcw92HoapufqzkLwECknVm9bn7v58yWLvpq
JAzIG7svJtWM4B5zfJ7wfuLvdZ25Mb7naZzfU4lUECycidGbWOp5NGj4Gr1Eg9JnheSYzKQ8/Vzl
KUAufClN9TCvqUtZ9Zr4mIP6beIos/691jOdh5sGzsV9mwWkLL1maoCDx8O8nzSwfy1/vx9yI3/+
87rPaTCWPbzo4tyozs8pbzyOqW2XPH0Wf2qRGd7xyjuH7+WfMWZBWxbxQw/JguTPbyWgLV00d7bZ
KPp6ObAS7EAb2Sw9zHkC5R+FkGyHLg+Oy5wk7P7K/iVm4NggHbf0fprsTmmM9UUj9KP0QnkKq1AA
ApLmyW5r3otuyCEqaMb7bsmm3VAU7gKNUrk+GhokrUgVJ06FQxvIkonr2dPE5dB7HzZ/s7ZSidG/
X94dlyRRZkkOxGz5sArqzm0j43xbEXheabq33GUZl96ShS5w/BgfqBa1lxXszb0T09bba5VNlINl
JScaLjTHseyIc1tCY6TTwEckyoS/+SS6ZTxPnBxWTajtZsmYUkvo7S7P43XYmLrfJXRPoudcejbx
U4wzlAjgad3lVpvg/62vhRlxw7fwHD94eVNcVlHG+7Yf8yu64ZKtZGU/reJ2huQ0BZzJzetcb3A3
WQoVHuTEkDHslfAYa+0+1h3zmHZTu9K9sKWLo16cld2XgCnUiSegA3bd5Z5+aGClvIXDlLyQOFP/
xugZIwCRbElWEHd1s/RlCg3Wa7BktyaRa5+dqbsZmedJx+vyW9RU/RfqTqPHpULmE6Yn8C87xPlp
UVqD92yeCUVNe0AUsJv0Al7eSJx6mjniO5E1XzmhVb8EBLeuzN52d9Cnsm+FHCamYDIz3jDNG7ME
I5C3PbCwhHGlsOsHTZ94WpCXfiqtMtgxaWbbVjp4wsIGZ5Z3lyoKPcYic/Vfv9NuGAZtrIoBeYkg
GWkkwqK4LzqjvW1F4PoaLW4XJpWYT5/K5P8md/9VkMFW8VjPoHTvr2X2yw8OGNkfowy/f9x3eV0Q
teUTeRS42dKSFmCk7+o6f6PCuZQgMb2ToP0hu2vKXwjswiOHKqST0RVo8r/FGeQvwiZ84KLdsB4W
fNR/EGf4h2Iwx7RdsrW6i35JcPfnpkyzLzuq6ufXFCMRjYHPBMejI5iicCdDIvnwheGTGUzJvT2/
HkKDO18RYRNM8JBga4UQA5TVpdHpmmM7cZ3EoVd1wU2WTN7K6i5+eH3/RKL/B/qT+nZJfwjwU6aD
k0EJ6T/YAahhtrtMn1+nLR0bvnt9D2t8xYZrffOfX/dX1UfxpWs+PrrL1+q/1VvmK9CHJqZY+H/+
+Ee62L6/o1S++w9/8D89HTf9RzPffrR9xofyicKPUv3Lf/cv//Yrvf5fXbPg5rm6/vp69Sd+mvz1
vW/+eM3++nHfr1frl88IDVelALRF9yEv8d/tIJweKZDjP+6PhiNxUPzmB9F/IWtu6bqtWxzkdXUd
/XbBOr94qnZOl+CesFVQEvrba/D9N/7Pquxs8bPazieRfHli8Mg9bFd/ugTojjcbw2upQ+SI9hRp
XYvts0tIt2DI1cq6ui6jEkNoS770tgWSz/z1WCtLJCUaMIWVTXKO2cuvPKsrviztVJ+lN3QXRFHw
WE6LeYjRNM6VcmCOyoupYcqMFqpAyrxgZ6WDWR4k1k09YWXMw81dd3rUX+VR8IbzKdpUhtNf28r/
KfTIIkFQ6RcB5KjjonyiNBKFR5ep9bYXUX/yelBQscanq4r7RLlM9RpEssNVSKQdIypSr404NcPA
cLVkPRkWD3Q+WV8xyaYDAr6eFK/D0jUnQnjT0TKCb1KZX110tRPjHIcBJ7XrVdM7vCx5j2mrmB3J
D6FstJ+8/lyf5eVcloFfclbeN8p5GysPrp6BXEbHGskK18uNJj3gPcq1K5V/VygnL3b06ZRh7hWY
fLtPu2+gnL+zTo4hdHp7VShfMPc/RNGwFX5kjQ30Yc8+Ojnakd0EyV3bBTNKpF3tw9SiL2oRzhaV
wjzWIjwaAn04xl12E2a0cQ4GhtDRi9+58TxK5WcGKX5iWTqTBNRGxSBEylf+50A5oQ1zPvUeEz+p
kOTQmPW6VL5pwBf9Rae81LZyVbO2Ntc2e42VozzXFQEdjCVufxkWltjCXwDWFBcmEGgLx7aDddsp
l+kYKjc39drpbaUc3sSRk2OqXN/dpwHcUV5wZjx1cLExiCfKK8728tYyKhWeGKrupeR+uXK1pr3W
2f5clp0+PFCQoPsY8XV/dFDI9cTlUFEuhcbWGbs2jjpt8HwviQLGG4+KU9TWHP4b+0ymx3i6mEzD
3MTwbUy9cK5nV9FztDTcumn2NReKW6SxQ2OZ3d4LtrBHLo1s0+MTRF+SffVU0pZwHrAJbypYLg9T
w4ZHCHvEgTlOJxCQtCZ2ulhXkzR2vdXYN7zxKt9GSvlAbaNQe4jSFzO3C7+aQjwG/VhcRKWgMawT
/KLjnseI1m67YBlPudtXgJmjzHyG5eQ8xiVK6rrGv3Q5eyySXDetLrOKnqOWhU9p1ZmvsZt+SPXm
KSwiUmtSdyBD89CiyG7ptjHDOCT9AKqP0Iz4FM8u0c+OsE3gWCOmEnbtiF2uvq97XXXaA5ArUF3J
eRBa97i7rUdyaXuJtnfdy1jbcg6IX5aO/gaIPOYjUlsJwcd8dCWXrGFq3kbyXZvrKowsHx7pFqL3
WXDpQGCTTq354Oiwk7Oqe+i0brhnqWt0OC/C9GucdW+ycptYMfa5RmaR9LCANNmcM2NGxq+Hcdsj
oawTgjrbXs792q7GpykJWr8Zmoc4S7hfCGZTnL6CHJuTWodRf+lYor8gRDuHhaXfwsQehIfGaMpz
jUfsTWenfpf2g9uvNIZQ+sth748lTReuLTOf8ZXtjblswzmlsxCK9aE226hf2fmAomCAp6L4Z8aJ
YqeriFDLa98ttbkmbTddCWrLaHKPzasxpTYMmR8iQD7ATDdb7KZFw7Y7r5OOZgMOybmevJef5+Y2
GZKnOp6Ho0D7uiK+1wBP6uarWR26ax2S1qIO4t4Ie1SDqs2aVauf24hFrcvEcc/ellYDdZwf+yp6
ZCcffp0+T/yNOvxbagwoKyB+sxoNhBoSKjUupGpwcNQIwdjINDFCHnxp1YjRq2FDBGjMnzWVsd1H
W/tzKmlNBC2y7+1qlnB1am599wwt9GOlbXaw+lncILdElAgz8ZDvPCZqBLI/pyH3czBSI1KthqVA
jU1SDVD4zpmlJqYq2g+Sg2ESCY26doGFwfClyeRScgXgn2Mwiz9nNHtq1jb2t4tWzW9qkAvCajzb
zHaNGvLGrH8Y1Njn/joBqmEw/ZwLeZDLh0KlBzsW2vsksprLcPAk0grTZjQJCmZS5ZlSI2fRuNkW
Scm5rdVAGqVgrgfbzTeWOb6HSOFnm73FelSTrG2IS8goKGFzbNN2gua3XdTwS5mHC5Bvht/NumDa
dak23HtqYK6tVNt0vLdO8BMoritM62SqETt0OXLOauzuaWJF2WJNHMd296Kr8TwZPZJpamRn7830
3qlBvlAj/aSGexHGhBmbsLuCbM1TwZRu9RChB6xZXkY3gyjG52HRpfLAqRJs3WWhjK657bXpufLm
64xDxhHuZUJIEMi31ojpqAsKxVclctT97DaYdHRrJwanWOe06Fy4keVBPONdRaMXBhaIDWU/g0RJ
wuWSjGbKc9kIDvWMaWMVNmG9ZgWietlM456eFYxtnrdEm06zSTxAFDNWSa1pdz2ge62YSeTxcw8b
t3YaDF8NfWKDl15TeV2/GOTU9o5IQJEswmwo7AnucACyaWH9u0OZc5rD2GhMw9wg+uQu172YZFBc
O8a6J0d57aBrIOUTsKa2QMsJRxAtFWunrbpHU2DVHypMna6tjzvOCtHrgHElXU/haNlsTFgS1Gz7
b7vRWrZwS4jjOIZs3lJZNK99GpIrLOvh6xIn5T27eS6pFm1735uLP8dathvyzMJfFMFocb3RApwW
jP4Is+wC482uJwDzEMwV+pahUewmeeEqBmFwJQ0L/iEpMQrSGodFCYfFgcgjJXJhkQHHGdh9ZO6y
MYhwXVUIOGyKl25Zt03qHYwov4BCMa6ksxR7w8p7+DvpakyXmCCDJp5sHlg9cQMMjqLClNaMOrBl
nHD2e0fO6FvnzFA/9YnjAPks+hAmjEw3zjL0TxBK3XC3REbV+ktffMxNOm/LqHuJ7Tn/krjF5KOa
ZjQ/tOkOwInPhp43UK1g82n/YY32KI9L0i36MdOTusDzAhWPSOaksdrQnKcgLk6mMuKNhCv1uKEz
ogIZWS1GehVk6T0yg35ra1W/7kuWKZVr5wiWNOkSrlWAyJ42Hkf7Qhte7ZupR69tkl1TKJSvPTGZ
PhQydQ2orEyrUjMDD5Rr8DL1gS8+Eqwpm2f7M2wT6cTVF/TPpCeIo2lufC4BQ2Jl4UavJQOJHYgY
3iNsBtsncmqUax7B2m2hYj6thEBoD2J4TZxg+taoPFCpkkFJSqJnyWLGyzljV8hnRBocSZ9NKlcE
Mi9A5iVrNJSVswlkER6wdw/fqs7xRcXzNRi7t1oTHE56tbb8zDABDIQ1ORNs8lTEKRdYqWgJtukD
tL/yNtb3//kk+f8bdfrXJYeqAvvrYXP90Xd/HDN//6jvoyabDIcqAHrSOH8KPL1wxb6PmvIXzP6e
xdaEbIHpsh/5+6jJbsQzwEkDoKZlzTVUKuG3UVP+gpGeA5UwXcf25H9YvPZz9kDlGqSje595APJy
P02aLpQtk83cx+hvyzN10363euW/47lb97+mWX4d9f9ksfGPU+1PX0t9Lz8sNpouDerAdj7mdXVY
tu5x9plJNsYK79vOWskdbLV1va43/aZap2uGrX26KXbWkZ6Sw7gK1j/8qv7k23GNP4YhXGVC4sXF
za6Dlwa7wQLqx+9HTHFlljrfDxrfq7bS/YoM5OyLEDSq91rDA7W2dHW3uDbmlfc1uWtOzpfkRF3P
lXYndtNGXw9b2/O7bB0jyD5k7/EqOGQbIHHBN706D+GuaPcmTm2xs70vVXAJcN4N/Io4/rOZoLX4
sXaRfKAs0j7jMkHg7O/X+n34kL4i9plP9E/tE87kG+PrDKaaf1J+60488p7l1rzmGcxBYONd0jR5
8PbZSX9A1d2n6+6UnKr1NwAGq+5AQUb8uni0BGN94YawwtLSPCkDwmP6xTyMa3mSgHAusUCV9+ll
6FOW7Nvn8RGcULMKuZmu4rN9+H/cncdyJGmaXV9ljHsfcy0W3LgMHYGAxsYtgARca+1vNc/AF+OJ
qp7pqp5hN3tDI2mVVQtUJjIQ4f77J+49N/YzB6WyZ3rmM87RQD7Nb/F77I9749PaawSunhQ/ZevF
hyj62SZ0xV0avEm+HKgfbOguedBsyHJyBicMBKe26316EM75u3XObODXG5nPPd2ha3hBg+8XXurr
P4TuQMbZjE+UJVtsWRfitX5yP33sTvJ77uay3b4yfNiy/H9Pbvo1uumX+TU5xO+GT9uI6UJ6DB+S
vfAIzCkoXkpHeQuD5iEJpH20Q86/RQ5gxw81ICS73CrbyMn4t+TldXv08wGW70fNJVUZeyhJCLG9
0mjY0w/drklRL3vMEGK0uBjkHZJnqc7MjzF2STTJalDWBMXY2S0Mit16Wi7zdbVBOTnr2Xok1vQp
Oua29qPzhuU+/LfMq7flIXtBAVrKXJGtXx9oJARgIjsmBTfhjHQxfWqC3M94H6PNeqgP/RdpZnrL
ZVAFRCp4sY/A3r6O9uW15l5O7E/RGV7mQ7lVg8n7WG3d7TfF0TqpW7StG+2THwEvtEPRlR8Wj5iS
beomu3VbneJL9FMfqp2yl1wuI2/eG1534J3xY5+kK3vq/Kd2I2/DA1E0xnOODv1B/VIeNK+8xafs
MF2WS/qag5k9jC+Lb3mhD4TPFTw2pxtGFY7kr/5n45AE6PUvUtC8KVftmr+2+/a1OMKTr1+nOdBl
n8+G1CHhND9EzwuJVXa8pWryVBe9nj3xZkh79HV2fCCuz3nB6egI9ic+SI4XZQN3yV0upI84lU0B
EQjn9cv4Kn0wVU/g/Dbzhr99F21ZQnlIMv3KeVq85Eo76NeetOP24i/h/eUf3WWJ79r6Vn3HOIj6
GmmjNfrRRtZO/R5ub/YsI9rV3PKsdY9B6jYO8A6XyDeXg8WevPGV6DEP/0kQu7M3e+zMvEtzaV/i
9280ftvah2Pu3Epvfi19hkgOfMPDk+pEuyALZP+9Z/V/KRJX+il7v5ySzRTuBlCTrasI5BpxfZJM
vpOKIGL8VV7mIkj4WNeNLvhiuOu488xn1IIVVZiOUXy79DukPiIm/iuaKXD+byH352P32Dzi/hwR
UPE9eZG37Gv8Hs7VLxmRlParigJx3puqt/gRw5dbBwB7nNrA6mzzUX2bT8Vj8ToM+pvpyPukfDix
87N1f+BsXOmMXOD48VmSTtFqFzeVgZctHyV3taWr9YzfM5h/CKBGzWHGgQZNr95DVa/9Sz4kvlXv
YIDFyIndm8BAhdyiYHUsAoZ10Fijseue+x/uyHnawJ62pdZfcA5A33caso7hk4dZ500Xr9iuHiN1
Lw/02Gdq6r1ZnegkrjIewjd4PtaR9k1NgpWbHMtv6CjAjbHCrPYWXkjko3PonTfJ3U7vW8Hej+97
uOU2mg9xU23EAJSPXTlxfjSIT4Svxz2/s4Vj52ZbxMjyPtyEG/ERd6zd2N8yiH7Ln+wX1aldgSEG
WkQXK4+ji25O1N7d/WwTDqk7sc1YbH1+JHbN0b398a17KbDyqx5wmnw+WdhXm0CGs0gcKUJHRzpa
LmebYrdudMvf5BO0f5VsTFDXiF86NSiFABvTUmF79VtiBfzqU7v8km0eNd6ecHin90mEcm4kJAT/
6On758rj96cvlY1OGYMYV9L+pvLoGMyHJH98q07y3O5T99PwyYnqjpbskjSKLayyqyv3aGUzH3be
uHcdzpx8UwP/u0XMEwTSexymWpjuMIgJ3UavT+r0TFwBh6sKzzE8hQsRO6c+VJ1ZPoRioB77bic0
b5jbETyX96UKc68f48D8uH2Ov+/WaBaUkW0NPFDNB85hNdARnDx2r3w1FewSN3Dro24DJK83TrJ6
yNwnqBpH7avJdxVCSeV7QI7kjByZqR/qzsDoPcjT60w5MKCN9/tDtJc59nW/7rYWA67w3PY7FX75
Nk+utXZVALbpByFz9O/z00eMUi3eq6U7Ndww1+mhTd1MtPv3AegE2FlP3ZEEdzENt7qx9i9W+ng7
D8ptuNVRk3tmIHhzeP5Nzbagp3gZdyFBQPfca2VmJunTcXhltQuTQC9uFnE84Y3OuQJDtCNQ2sEg
kfOgAq3Xy7ZCRFr+VG7X/Mgfi3jR2JE6UvtI0wnGM451JpPlrszGDWJhX6rQrXnpZd4qIT4FVz/m
2+jKmO0onHJS5By4V9tEFzZyPO4ud67t7AiO1Mbbdp9sy9Nwrm/onx15QPpbpa5moW23TuSvG6Ra
jTKtpBMpLw1wofIJinSMgNdVCLeYgia5hDz554O2XhE+ApOWDW9MziSZWM5qv65OsW0OBdMB6LmT
/a2nXm2iOrDNWxm7zWbZhUHiKQRIPGp6gchuQCbjWmwXnGSb/Bo98wCHQ33XEL6QTRKQt9UL7Bc3
xT2ikqolfLJO5M4Z9GjvFh4SUPeO8YlZFFNU+mZAx4fgEO+W+krkV7UZq033rPJjdkTVwSp3rJVp
9amZjzJP5N69Q2PJxksdWbuk1TZ/7AwH88LMbROf+9RpTT8Mvztrtrtj6U+B7iDguEwXZsohi5B6
tyJlzh9C7bLw4A2dtQlWjQBzMqP2Yemsn+CNhiPKr65xeqIR3XBb76Wg6D3Gkrl9STunq/xC9q9S
AmDTFm787RqK6cHnWy3pnh8nyi+KxFH7JM67db2OyLlKH3UcKxTBy6IABddyHstgxOwLkjE8UjTU
5Z7PbKhZNdmJM/OptD/xi05QOyuDXxk1B85X1jtQw56hKnhx42gLro5duzgkexAQO7IK4dncB73u
3hX+hQ0FU9rHCKmxRjrI4938c/5sPpD+OV+lfSu+2pP6VXvGcT1BCklf6mv9MSCBRTRBBdS6VQz8
xc6C+kV/bZmbrxhtUBa7CoZL2Ra3PFaV65WwZcsJ1J4JDq2CQ170Jmp2cWZz78hXLXFjKoeKKsHH
z9A78qf03JL8EPrdk7Sbg+Rx+eSkZuiS6TuYap2TKV73S+yd9ha+FlNQfteZq71LW/Z4EiXuBdTM
tr6y/8iJ3EhtYLkZLGlfSnbW6szfj2wsxo/uUjwlqTd0Hl9UmZ+Q82ALwVSzknCk2bEukubmtd/u
lMwT4KTRdp1zfIkVFCvbHBzFkd8m5f4Tg1RXqIbnTfuACjNdbdAqOpge5O2eWqA5d8T+RBEevY5H
XhEMh4N27l6Ls1p7WLN4E1+WT3lDWkZ9xD/20Or+VL5Fj7lXPAk7rbXZFFISUjF03BLyNi523a+Q
wjvk3CWT4SGR7PnZ/ESdzEYwne1c9gfJyc7th4gTgBmXre/bBxhI3KA6yzWQtaJdfut7fTOeonft
Jj7pm/A1/BSJ18OlCH878xaiiXW2GIjdN/lEPAm+GI/E39eHYWOeMIsWnya+asKH6Abt+kvZ/ho2
6XP/PD4LlcO7X3+3z8mZlk3Fqdrbgt+/R5RaP+qHQk7KK0JONkn9eMxCNw0UANv7nk/vUf2A7tHF
znLtNnlgsb6wxVfhMrwOEFo0Ng3bh2V86cHlTQ6NRPoQe/0x+wJKkSiuAlT/nJ3LoPmEDDA52Uu6
jbfShdZt2iSP+W4+yYfm0n/kD/XzwA9gejOUIPEBv+A1vMYffNgKOSVnrbFFGljpnaFU7C/B4KhB
uo04Uu360LED/bEe460cWJvKy17Xd0s/tAaj60DYm0ftnD7V2+lGnMowuzQ3Qn2W6YRJBveVyFM5
upDcwRkS7XTaxCDDA7nfzzOQaVsQmMTtcryHSLed5vWeo1gHPMsQ3lHHMR/+teeJ4KbOr730yP7R
/UXsJA2mYJON8Y6f8+9XILKKcKD+K9L99wrEUmQTwAPLdhgPf+7/iU1ehIEsTUnxMLHH9ILIxezW
10/5oT1YvP7BfiEfxK5dBnP2y16z9w8vHCgbAsjpY2u38UgCt3s3DOgjHWsj7PNtc5Jfko3hd87n
J3QUuwkYWdL3yXR5870mcNO7Edrm0UAJsbU8DjW739x/6xOWOLdwvmmyGJvauv0t2CQf7bXXcnNA
k2kdzaDe0h8ezdjJWZEFjFGCBZUIPqdtcZoPw2l6oUryQJBtePS6XyF19fnMtMAPd6iU3eq0eKqT
u5jmaXZ629yCFvTUrXXNjjyZTsubEUSXacuTzRUv7R6aG6kQxk+4j73UXg6dOx3ILfXaU3+TL+Me
8txF8piWBhwyjraLT5ML/+DH2jVbTkpb3Sz7xGdh7AIdsvsg372vAQp3/96RiZdvBvUP+qHeEKpx
NILyJhyz7egtrnQbnoyARTjt4feBZzflLAvI7cDIBYqLpwZwbdzIzc7czunHXTK9FUAuW7Z1ZrRK
uqMNxLfyf7tm/imp2P9eCN//a8IaFWUUo8m/M+tEy5MP/+Pf/jTv/Muf+n3WqaDnkiXC7wCqWJKp
3hkRv486RYLz5HtMhGVpCMUU8Hf/MepU5X81dVzsKMhElGL3eea/jzqhrGh8P5CkKKFMmWbhn1HV
3HVtf7jd8cAjKJNoNlS82Kz97gkTfxz3xZO0LCp+CsY1U+n1csqwJ8HeCDgU3UnSapRQd3DFPFoj
OQ2A/8C/F90/OHZMtEB/8zoMycTpbRr8L5ANd/jvH1+HLraGbobrd5vG0mM+M3lJRSl0Wp2+E+Bk
jo6iVV8R4ugQM7vi3Nc8nZHEzntQj36roO/XZxSvxNqkvfQeskYODCytgYaE4RD2ayTaWkVHUw4E
XcFMfckQ1LttVlckzY5pfI3m2TiZSt5vTCm0vgUTkIg2WvWRVQXMMGyFn3puNA9YIZqTUdXjdxd2
q5+J9fyTC8mEbyKOc56RunIqYrmhq1yF9F3WyBpT5fyUkbK3SeKxoQ1FkR32HElg9gEZDHi3Ta2i
ypOs3jXauvzCxAbe487LhlA2PrHBYAs4tOGXNiAHh+U6uaPZaIcwz5uzoc+VS8gfNVmKxaqM+I8l
lspxQUfvjL3K8FPQBrztVU7EXs4Dtm1wR61xe0kWlTJcKUVKMMjpmp6v/rhKqY8ejAKDzdc7hT7l
Kwk2nlIQYiT2AqlcyJypdqv77ybt3M/VXmcatBj6ocHD6VqsqRn6jAzSBomPZaZHh8sogU3GbzHX
TbVjQx9fiAxZvvRJzHytNPpTNsPrnCI53ZO7e/fwYK9NquGJnI/bujbhVVoJ0sHd/sij62PSksd4
xrktW544xrGjFkxK5HD6mms8LrhHn5Iq0p7CcYy9sYgfx5A8DyWL210mEJcN6pZGp2IQ1EZ4pxAw
ZG4KsDO1a95Mdxr1QxmTn9gVkkqrJj9oIaPrCdeSk1pSv0nnXntoNOommZQ7T9H0zCfvdYTfVWgg
Z5aQN7mVX6KmQhdTduo2ynmVi6jPD3CXXAk+qifScj5mer4nVO4oQDGNee2EZrG6W9NvaJ4vs1rz
MNJAsls9w0v8S65mZgco9Uxs8f9gi5/PCcIABFqI3aY4fS/60DouIqGIctmTEl7jgzOkNn+RuvQK
1JWOO9OPgsz0Sx5EArxkfdtqWvEhYqUDbIvcRdXN7pcFoy92I2yTPJ0jWpxoDek5wtzI91KaXQU2
00HVdtiCBMUUNkJlfJIUl/jj0CxIsRmkJakYboSl3CuD8p0XQMEAaRMQa9T91mr6HxQW4g+b+Xfs
KvI5DwdUblAAiEyzuJsarV12amOG/joqe2EyGDhDzG29cGmto1Cnw+MYD5M7yMKOhGLQRzBWcdHR
kBbUW1OCcRPJ/+gI4Ku5cBLCLFrjxZzNZd/e1RqmWBFkm1jVM5hkDf2KBO1wtTQaFJWNhdVI8LwH
LIxLBIjEjLOrGUmDOwjdO7jC2BkhbbMtIhm3Qygoi/nPoLbzVuqMnYCI5VANtEfGYrGqCWuqd3Ss
bqevp6GAYKchgLly8yKkAgHDl+ESt9TG0Zw8jsIoYZZNm006lM21wIfuyjGEn99eorIg1JtrhTKs
XVJ3UqYHS6pYcCcMcTGA20PRQU7SEbOFMkkuYdjLz+qYtBtTYCFclTL01Y7WuVKLHOXRsE0tPsQ8
SX5Q3ezqgS3xXeYlcM05UVwAFGiAWQLQP6MK+NDTrEZulP5Kiup+oZoUs+o98X2oZra34qbIlIOq
4HmNlh0Cwp1l1rzfMRbDfNsX8LXMYodUK91H3XoPBcE1y+EDYtaWjPFpDjm3R45WulO8EiDA++81
Aw9RdiLx5athwtlu2CJNSAsLq+vtisHqSrS0Q/TCU71qp3VoSIQJpW3DY4RBc55wpYklIIjqx6qy
yDMFEb2LsbxYEYKFsesYUjcSu6aGPmcFNWsIzRhYtTJ4jT6d8A5woEPdsjPi0/fyslYPoRBbj2Si
SZeiJJs9naUIXkCOSG2cNUJhkxektDIg4IJXuZqXsqR7QjXxkoThW9LP0IyT2qR/5oQ0JOklLjDD
ctCSGaK0L+vA7Zv2GuMtS9h3leCwqHbD+/3cV7gX9UZ1Fg2qpFpEg1PUeYBhcreUqcIUnNo6blF+
Ig61J0ndpGH53BvzRCqF9mwkDA+jbpunCzueBr+RgYJxlbZaKT4rYYhVYkDpqF7Z+D/ORK8peXqB
FmsrWXWqV31H5IpXWtPrsDI0FTRKVDM+KKJ+SgVYXLJ1GFd9H02wydTsqIMhdiyEpHo/+sTqkPoy
bBCjBkDuXzVz8WpVE5x1ZARYFCe1rIAsrJ6xAjGMMacpPK6RR37kVXyRhoE72YgewgjgRL8wFdar
vTzPPZZQgj3hNmH4D6utlMvPwlwdxYyTxCCeCMtTSrNejx/j0itOs+bnfI5xWyY4VKjbRJIs1QkA
k8xAWTMekF/xdn8ggGXA2Byt0Kocc9bdMqtzJzeO1FUWsuL4K1n5lMKCY2bWFj5Gbg5LREzJkRHa
Ii43ePOelrIMqxpCQNHj37lLCTMQeY28vkBUppQglgVBJAU8EqKj3k7D5yCF3UtfxcBe1053zVoo
cs8it25zhz/tkCRNj7FaNb+GfEoeGnUiiziay9xbcnXdCn1I4mtu9GddmjAi5ii8Pmt5al+qFCQr
sPEvUVSZLyo8aeMobL2xk2kjuqrDi14D2NPUilGnRBPaDzerrNYvK8v6X4DtoT5Dud5LqxDCkJmI
Ga45Ue140Ix3NCAWyN+F47As+T523DUsXdJQfMXENTAuzWRwD+nyPmOVPoHhLJ+t0cxaVhOWfJAn
CMBkAvX7eATCYpdxXV+hhcSTw6BRZmwWQo3lm/jcYAPbm9ra1pI0Hqc4WzetDtMIupx+mKZ+uuQ8
OjjjUuxfkSQy+Rc7QF3SbBYHeLWPgtGyqFWybzkV10drmmIoxK1wISp2eFU43tgprBL8dwKyNjP6
MJNsrwR8SFgRpxpNtbwnXC9+Wijgg7lRWfPkVltf05ZhRrMKtbvexS9RtM7uAh/8oUBZi7psbQMd
jL4rV7kVMVKL821mrCQ3i3HPpI2DPOKuhtZdrww4gAxnfsbr4uxfRu2iS0V1kMzavIG0HZ6GGVs5
Vai2o1D/mGfx2Am5wMWeyQxvEI1eq4KrupEr7btpBjImyjE/r3dPNsTqDIWqtDhW3j9nWGtPi7z8
iOnUvoLcnm+rJDO2EFKJzN9GWLuHSam7wie4F8VMrKi7YW2jbd8M7WGBjEI5OgzvM7p1OxmTED1O
OO66pO+2VYidNQYey2wfjkO8Lq9tbxKgId/t8BPLXOI26gNeq2KTxx0Ov9zsPtdULb6Fto/hSwBH
aWY5CsbOOABgiJ7bhVDHOYK+wFQYtHEDt9CXBuhTcwyFxFL0eZf02HKnCEX2oHHr96L1C7GcyhJC
fV6gA2xI/AQ62Kfzy7hk6ZuVd+D/V3BD2gqhvSWd8wJLLpgz023lhuztMYmey36CybwmpAJRM+6N
jip47uL8tZdmIPMKe/BoWXctJ5UjdYTXVJbU7RC517vMSK/CPcex7krxVeqN8JB2rBpw4eAa7izk
FGVhhgfITjz409T6aog080o07oSBAD8+4skGEyW0YngMlXn2V77JU7qSOiQPZuvp+TByZ3BVES5M
PVLoDxjtXnqkwnYVWoSBU/g9dvcYrI6Gr15LN9Hh0EqF/FTjOufsVUa3HdY3Qe5fubbYrBmL+lS1
yRBEHECuJXc8tAohSV8qxPsPchp/hiZLSZRdK1wXUXvMtLp/BEJQ0sdgSitmQ2SxKbIaYt2I6rL0
gA8o77RZ1B5jYiFBJTz00MYFIHNTebFyhQjoXoPdpYXqVhoWY5OufIIOdU/6aRWlsos1yINw5b/N
TKACG/v+a13b5kcDLe2Du+foCJvZuiwGmthYyxRy0OrZRbAr3LpUvAoLmv5Rn0MHn/98NqrEeouN
Rf80Vmtkgjzd1ZaD0Wn+iKYRNwB6xERnRyFYfMms+L9rhVRTlgZO2Fpb/CaW3qVGb7cjwRXXfobh
VektArMxVB4bIOZf4xLlfmtRPySyjHaft2WUYGpF5QRmHhn9tBBTXnLlVfPUbyEJg+ZJVgraqdku
iyYGnTq8tIOo+oW4dn7X1W0wtaMQ6Lr4UVNNO5qRW0g2CpgbWTR/t4P8M9AaegYnLA8v6TZBpg70
ZdrHrIGZW8vQyrPKFD+Twhp3lq5GuA7CHxXUujNEof4gdNmTksjLRlGzE8JHjuc0rl66buq2S6h0
Qd4W0zuNOwQSJLX+3dnuK7q2l/NE+JRlrv8IyLMTJ9ScZpfwQcT9i5CqOb7qBsXvJNEYoThFBbti
l2zj1lkKOoC8TEmHw/XKI3vNg2xohEBpm/hBbOA+plJYv3ZF9612qkjsea94Gm6AxE4GiPCsrtL+
SPmiPgkVUbJEtVIyaTVGGytH47wI+XRtrSi+x2PLnC9gMi5/GAL9Vyqq/zTMUDXwt7JikRikoCb7
8zBjbddZs9QKKoJsPSnlXU2M8/otnjN3NZTTUK3v//wI7v8zrSFeFIn37e/M3ipyu5Jft1//4lft
Lf+XX9//crqNt/bPHre/fJu/CA/FfzUYx9FMUXdzAeiG8R/jOEH+V76OW+3fPW7GH0xuTPEkhVmc
hmcSSK/GlOwvysN7oqrI5EqUeL3IemXznxrH3dV1f52+a1AjMY6QQsOLVDCOi/fp/B/UgNGAg5uh
Fs9EuZOPFEXo/60acc0i0/nVya+GUx6ZNAYf+ub6fRVMthMlud51Awv4D+/nf3EZ/40W8PdXA5YY
A6ssUtFK9/jXP7yaMKtDJW8Q1teKzLJGm34l2nKbMowRKvW/W63rhBSec07n2HEi2SLVZgUnDM6U
tRkW6BiMFPlLTddpLm64nyUDXdbHcvZ70PD/Ukap/Sc/K6pPWVKRqFO0ICiV/maAKFekmAOYTex2
qiiV8+4qCqK+M1uYhaNQoP+Y9McQEi/6nZVETwh2z5EOwcSOMmz8gjrqFot8/d1MGzoPnk1BKenn
TJ0aUtKnNICFKG4x1Rm+pEx9MJQZu2m1ImG9q0FaDSLIFpwg3a4Pq9oT4lAJBrNPSWJiKcYhuiC/
AFEXZRo0A3C4fpLpYWCO2eLoev4RZhjmdLxEWG9Ra0yWCZIpAe70OsmcVdVKJRit1D3rRNwO4Cc8
XeX8vMwFOVUdyar2kqyMLMic4CEiZnN7GEcJOF40YuyZxZ9OpuBscrA9KuWcoxcDa515aoKWuvY8
xfTwTG6waehCs3xlZg+ahEoFtsnMZwYbq4PLkUQnQ+WULiwy2nUxDXpzwEpLlGUzawTztF248CMz
4T3PXREisYhmYk5LcTvNbe3xPvZeNebiZqqNw2Rav5KZ/J1BSlO3b8HlLlaVfMmECXsaGQ/EzZio
dCK6q2nlU6Hx97qVe4Io1tCNIdvt2qRzFas1XFkXUQYVnX7QulI5AMnsgYBQbpk9JmbGnCFMnPu7
JMMja8jLOmeaaTmDADwvHCvhIyqBjhBoQZQwPbaTFE1IQdfq3gAJ7sL1Nd/KwijO3TTAsrKq8YpA
v9iBGYrAHRMPgz6dunocpI0wlCMsgLJDp1MNzP0gdiL7EOaUDlDQu2DODYM58FiK51gvxaCG2X8p
se2x0DUYrWg5ODYoC6EHxp/kEtWUDqs0pS5Ev88oryK3Fw0LCmkPym/ONpMqznZflOyYTX2HtW5k
CqRYsB9bDUoGcwMl15IN2bAqxQHFNmw1W19Rr0hjdEz1EJ2DQbpSZIwSrMgKEE9BaoCdtqAUI/h4
tkAQD/G6C16qApbdidTN9CbmY0PiIsMSq9eb4ypn90QlWEhbAYX3RQhz1uayEXtRmf4y046KummM
QCo1nLgMtABZRtdQML/kSMTzojFFmIX+ochKtoMUt49DPA6urCEImJaYKTZuW+aeSXjA+Asuh7XL
xyoj9xl0nKVmOg9BFYNla8fF3OgRb3SDA5LQ3xX9Wa6kPOsnGp6ZgdA4jOdCoV3FlLu+wj/T9lFv
zahVkvREslr3WUQaWzvCw5BS4MGTAQZrk5Tty6YZN5Mo0muLfeGOxdB9MPqpt7rWoRqi3KfqKMn8
MljJCWqA56YGJtvHu35Gjke5kQdGtLTgN2eViX0hbgbirQ8hyEZbimckIAmyG3hOrCdECymiER6l
rj6Y6UI12hfYK6xkVvaM+LiwOTvo2dX2YWjiXwumlVfIIJkrqoWK+TIb7EklIyiawJ6YMUxIMK3M
e2ht9xnu/6KK1gd2PdUBY0jtFcQme9BTEW5ba/HYRfiECJmugjpZN9YsTtdlkIkdTvi9WVgM+0To
F3/CFPIyiYRX43JCANBnDekzvEFVvNzymambEN6n4kX0MTCL2XNpanutJpenwTu7Jayw/aoGiyjd
ErnIOBDuRLOF1s0kZKmbO68aAHglySxfBmT5dqcWTIG16XmUGN2RZXxL5eYM+IYhVhd72iJ1KISY
o5Zah8rUGr8bXd4ZUfZTJqAnTfCrTVK8T0T6uhNmty+zL+ZDoRriNowp7jm4GLmU2X2c2UD3wDpY
FA0PCpEw0U6W80CUDJyhWeYz/lzY1WvfxLAesrGbHuWJ0N5RGH+gmBBqKI3dtWK4si+rvPrsWtRX
Jam4IFAsTHWFdRAhML9EYdb8mjO6o3WZiLZJjIgwohn9igX4lcwn6bEy0QmJ1sxQoDtqE3FXSS+G
r4SvNMF4j6w2ya4ufguxNqxrLqz0qsRbx1mvQWeTvg2Sr6d7BPZAa0k+sBXc8Zi8RcbzQl522ZSk
tkhoRuFXs8uK5310j9fOyNmu7oHb1j1620hI44tJ467usdyFiUBbNjUGHvfQ7oX07jxCkTXeA72z
e7R3PTKjE7PxsyH1W7nHf4sz6jiTwwSAEvPwiZTw8h4XXt+Dw0mUwoatI62o17Y9T7DJdnUM0ZoZ
NounCb+mQAbVibYU/vU9nLwSDOUQ4X7dmcsKA2/t2uvaWgs5WRkXm0HO9D3qPLuHnmMAW3y8wShs
DCLRoeTCHyIkvSMtHeM6ozqJAPXmHqUuqKInwJ7hbssezLqeCIVUkkN6j2CneUR9OUqKYw1yZbf3
qPZMJ7SdlZ7qCcDL8B638I8MmRyZe8y7eg98b5f4tk7Y+tlejnvmOusJhy6fQmK85rPwrinJLf4t
Q776LU7+nisPRWjFTukOpWiygiVZbS9I0EJ5E5FxdiyzcvBw2/oeWL+MncZNco+xn+6B9oOxHBZF
M44AD9lCEHovqhoLw5aeGNFg4+vqvHjsV9GGdYX2WlCA3PN1eQZH0iLb6JcxoY+Z+MYeDcfyrL8p
IlEHGWfVJpYytCGa4Y9QsGyV9sZuLaTvEZzTIzkE4r4Mp/SsT2r3zPQgtWFwzaIdMzWNCdVGpVFN
00Guy0dxrspNXczQBXSstv0kERZdYPAUi5ExwRjpG3LlV7STDbLfAgDrBcSBFUQZjv3cUpFT/p9t
pShZ/0oLCb6r06347v5MDfm/EiKC8kcja0WEsSGbEGuItvhDt3CHlvwFRnL/gf77f7vkt/XW3Zuu
x+rzu72VfxPt+19+u790YXRaksnD2SJwhZMS4Mi/ayKEf2T/ovVCIKDDxwEb8R9NGM4wCbsWvxjH
/g4h+SdII5J1Fz38tQv7/aWrlnjvFFnPs4r9c9/TEhIzMVL/aLEpDCiDFDd2gEIjvEZsvDxrBxHp
7xfgfBxJP8pB+Rxfw19FsG5QK25q/25o0R3Nzy8qclnVK89ddlo30mlxd5qj+rA5vfIo+spJvdyr
5aMGXphC1c08Dr1bdVODBRuEeYkfm6DZtQc2Oi6tQzM75nudwCJzcm543S+uJn8Bp9cOLfdWQm15
k75aFEmwZoPmBMQZxiSpLt/ja/qYBVUwPkK5PjSn9tx/xqdlO77kJ9U2POK385P4Jm9xcz4nzypK
+kN5IijvMn3mD3NQ76Zzgf+odRfAqLldXrVn8SnGBYICNLGnt5LyQAokrDa6jSGD8fFt8kmbgPks
POfXdpcT/GHzC7f0OmzC6/9k70yWG9nO7fwqiju+KWffDDwwkOhBgCAJksVJBlkks93Z96/lR/CL
+dvQ0T2NZCkUjnD4RlwNalA6VUWCmbtZ/1rfSq7Ws/nT4Qj4xCmIwRQ9rmzWk7uYDg6S42L2wByj
aW3ifJsWfk9lbLgf2kW3hUxwKP1mG70FJwtUbbqxSSGdyj1Uxm10J9bx+tF7+s3D/Xeuwvbv4TN/
fSQMxDQOlQyEZGzuN1fhHJK7VZfGG47F6siOW/woN+F7t4rumq30waHbkSuaabID6QGsHmPuGYkw
vStcX8647imO916dVYdHP9mI4SkfH4xyYyo70/DFlSgVWwYIY3xlXLUhL+OsBnWj00nxWT73p2CL
O5/pf4yGv1C1VfgS0e12nme4AgvlwvTGY5iqL6NpIzzf7n0799NHz/hnHCbr9wrF33wQ3h/ejYoK
7Kxy9DcuOL6gMV7bJM52JL/B2OFZO+hnzOCDge2NVttVRRjlZC7n0nc74hSL4YcSrBxtg422erXJ
nS+6k20tDIeUPE0aC/eM6bzOfFAV+BqI4/gUMGHFY5KIfw+ACFm2u/61eA526lV997qNylXlTE7g
5ywgxAKAhebnu8Uay3rxEOL6Z/Z7gumttYuBN0XzAHsvicZnPxKxzO77R4fe1Xe1BoLnZ09i26JF
tgsGCxOCxwdwczKYJz7ux2YXE3Q76efxO8m2QXjgZgq6Q/sqO1+cNb5sPAt+fZk+tHLTn9RS+pCj
O/VA0020za/Rg7IpCI5U91yHfsB458cHad30E3xMDzwvs7XEBVpwvhqw6yzSx+Sr2acYlJf9tX6D
1SAOzvEfP9WEO/+40tmuqUEzZgB2+9H+QeHhLqwEdmB9lP759bP1pb+ddct3lh/F4lFhHcPjj9fz
PfXv34NVuni8FItvZ5Gv32RwzCOTY512BELxla/mpXEX+bgQV+oXHQVL3AWkw473V295Spc98cHN
uFo5y2598pYYa1/ixea+86f1KTvNq35JIorfpqFkdbpev/1o8Rys8MRug+XhNSQK9FodvjGjOj7v
OU27CxKEB/POvAtfMGpg7f3Hn80t5Pu7TeAPH80fBCXNSAPUZPuDq7QvFs5iJvkzLcHt77FTYja2
L+OaWS6fkPwoiNAv9D1Z2XlN/gLnr/ST0gHr66zp6X5c0MwrXZvxnYwjFthfMb4u8HA6eELNVwfV
ZfHl4fT39sw/6uV7sKAGfTOtjY15hkN74S6w0pY8l77qO/t9uWQ45z/my+6FhWjNWIh8MCeiJd75
BQa3f/JpOH/z2v/h0/jD+hfDzW81w/6oyA+KZybQJ+7KpFmzY/zsLiHN3A9L44zD+kQKB+O555Mi
OrSvrAzZD+OQrSF68wQU/goH/ba4ZGexfPmh+uMyvdJq6d5nj2Q0V9FWuZjn5EV/Gi/GHWYynwbF
NeXfS96SFb4bv35OtuZh2gan5M7+J9/l33kfHE4WzL4tdGLLsI0//NANtIwkN6ufWXytsCbby/Yc
fsC9JlVE9Co+EPFcMU30TuqZep1L7izIA26C3bwXu+mAg71YPV6SxUu9eGn31kp95Ia+tDaBT7v5
QSFGcGyuwQ/ngRUSYwerVVct1B/MYtg6vp5evdP0Y12/8mlhTKOY7XPiI2MidfDegLTfw2a+ys/2
HsH1MG8qAncbQgx+srqyb7ILKTu6oB+tR5us8jY6JrvZWYlDBpSOyT4lDdkdZ2o2oZXBA3PEWkTW
qztUL/l1+icbxf/JSH5zdQJrgw/3+x3zv4zk/2UkDwEY3Q7qv96Y/rNZxHm+/+E96X/U7+H/+p+/
L+K8/ZG/3IUYSDEelEMn/N6uaeDG/o+7kM6lBgqD5wIkVVWs4CxGf6UuSrgoNxRua/hwqe/81R9u
eH+WnGdM5Y7OBIkX718ZSLma9bsTAjMghmXARrkWQiqVJvbfv8bpNFu9KLKvyR7cdomJRP9Sg/Ga
hl4Pplgk50af3s2BSpgyr62Vp7fJYyk0ospDfCotmFZRb6N1q+aMd26YCR1GTnU3mkTW1NHqP+KS
yFRZoH2lVgQDOUi0M3UV9k6F9yP8zm4xY0IzW2IirvnL3C0FEyRFsJE+hLH15TJal3VtnDdRB7aD
blmHiUrRNTWSpR+oZbgcKrhmOdrohdCL2FcRA+KwKZj9RCO9Gl7V00vFRH1FB4e3oMfP3KZ9sgGk
7GERHGM8ZNEEO9yNCbsasJJeJrWnQUZ22Fct0xEGGM1C9KAM6Uup/GEYLvDNYDNGOCDV+Efj9cAQ
CJ/apCFdI9F/Ykw5KI0KZIOiiKlt39Fr3AUNhg1V9dO1bYeHNOveGRdyuvLa+Q4djxIl1fwKVKXf
WFld7+wJnKHdu/EWEBy7Lr05m3Qaq23X5NU+oNnnNIhS+BhpScYE3kRzTRCfBGAg+P7Oi+t08xLQ
fefPHe3hGrjzvJwU9KEk1567ueUbo0/xogpBuyiu73bu7BOt3sG+1EmjTXg0k6Fo10wfQlJzbevb
dTfu8sr5sPEX0gMYQrikrge4NT6THHpWmN4xM9f9qmNqKMwaVjNl9evEpu+0nJL0SBPOc2eYLi1q
hoqh2L2bAOPdFYlabd008dYM1gLiaLA5qcCLrM/KwatVFV70blF9fWyDFvT2hFCutdadEendvHby
njuwXpAamKaNGgf0MIexNHD30ZNdOva6t2ZmB0OpFKuJCMKexkj30BlCf8vzxF17LTDMFOGeP/Xs
SCNDLC0NIQNlPPLYHLp0xPCA82HOAtoBA7CDfRHiGMEpe5wEA8cpoSFbncxml2KhUG5mChNbhSn9
FWGbPgVz6Vws6b0I8flyJYbuCJ5v2NO2TEdUFpv+nOTRh6HAUDcYj3BLwc/hYeyg9iljeIfXoy+s
70S6PwDpVjtbOkI02LRwA6c3przKppW+kU7YDTek1ly3mEpm6S6ZSrPaRdJxAv2FCLPZ7irpRqEC
ZplJf4qpjbsaiN8mtykPiRyq16SbJQG1ta4qNfiJpR74Ny4PBUHR5qAWkNtWpSnGHowftqJM6661
2nM10uRidJZ00UgqfqFgi5YWG1x7JoNXxUQ4kDK8e3PjxNKY04N7ex1ks0JCCcVyNjUuGUJ/SKSl
R6H/y48KnDGjNPwIbvD3dFXiAtKEFqxzEIbfgzQJuSKJYdxXPw2KddfuQDtXh+nuI/2Lv0hajdws
xweJ+4jRFefwKU9PVEIBFe2oIrGN6tEy+aiZwnG3ppYiz2r7TZOuporruIZ3cVXXVDjReeO+ghet
mGD24lENI2bPnWY8uml0H+jJh8nA70JqhJSt4+KpUoKbvYqitVparvSOBK6hVs9WRZZa2rKcImtP
KLNnhnXQahhNzSN+wQYYq5C2LkrMyK5Jq5cemi9pRlqhmBiZYnP0yyDs1y5zKlISRKhLN7eflNbm
IW+7zypBgV3mbZTeGUOWw+m0nXY1Sv9Z0oQ6M8NMgTU2tiQT6sbe9z2jQ0vwmx4T15ew5HzaeNmD
GrHmcHxu9gApC0YJ3MaxnyFyTx9jpTHQ07vsxZWGOV1a51gWwUJIO12U9uHV0DoFaxRmzXRwHmxp
wYsDZnyIyn3FOzFIj54q3XoBn+iyCJrypGoAMvWm/dCyip+R9PpF0vVnwbXet0DidvjiyCW7aGal
Dh/Y08A8E8xnik6KJbzOiXespbMQXR+QAYK/7CcSXwIDorhZEVPpStSkP9GQTsXQwLNoezaqVB9J
e+Toaks3CXAwNWE57zOHERHvjKhY5mkrfgYlzBJdivC7mJ36MZwsOhlj6PW4W42axEoxEHksHRGd
KSziGSh6mzRhVdVrK2wEGphpz0D5W9fC/xpNJ220su3sgYPjH2i6n26UxdAPCRK8CqfBTsdmFrwX
s2fQj5frb52oGWOYigMcEN39KeC+/21kdCCqJDN+BIOh4e2LTfyNlu5RO5ZZ1uNkduGmHHJl65mJ
vipC2z7NWZbu2hrnnUPB7CKd7QBTAs5rMaTOknBLuDfxH2wTC4i93jrOxVMI4aTdoIxgdLvpHRtg
vcaXn38Vco4e91bwDI0RMzVToKfENo2zjiHxTTR5t04D6cBuGZDTGYrkaTGSTKjmSgLdOGdt05/a
ZlCPpDyYnLa96tNcmGBJ6Pq9lTTUx9C5S4C49XCDGmD7Z2BUgxq76ziwop+d9Bp4TgbbxLXGreKO
BQ0AUCd66VLosgyIAb23wUpWhmjLOGCAsmjqqNgVtZfvaGyol6o0QzBMX1Y8BD/cILfPg541+y5w
h4fu5qTopali4hnMeWOwW5hzTzn0oDVXNWzDpSFq7TUeBM86TU94N2pp40jmGJdn33rST4fpo5f2
j6pnsBu6DqW6ubSHTEwfF3pVIZFVyRuOiq8yD9sPTArzNrOaZKvkuE5Up6pOUZIQ6rdacZiV/qh6
QIg1syXCxzYIy0J6WVLpaok52OxK6XRxe0JPAvNLKF0watwJlC5lWSse2hlkQSELqAbzasvzgyct
NVVHMKzUmuLboJZtJRxiLKvQ6YjWepYNdWrs74vbBIdSwXlvyrGOJgc8VHUmr50c+ox9sndYsPdd
24s1P4LH0O6OjZwVxbex0ZQVLWCFYZwuDLgBXEVlgfAYZuDBmDrlddWsay237ycKNMa6AGFFJSX/
DD2maeJ6F0t2m3a3mlNdpfGUMEF7xuZBDSp/a300ZTeqKltSMWBbm042p6Ya7+ss21RTtnLi2pg9
NNm1WnAkeAjVOXwXsok1lJ2sdlNzpqE2ZlpImONzTXnrqGYWi3NEB57apoes7aN12Cc5mQF6Xwv4
zo+0FdOofquFjWYTTpEj3Dc1pDR2Al5TQfteZwQRGNXSLZuWzHsT2Ter0IOy0Hs6aPGHX+I4t662
7Ket3KLZlIxdrsNAey2Bufvm1meLd3wbm3TcdpTd2pTeVrf62zQbjXNsDs019iJxKkrXcBesac42
jfv50Sbv+KZY+FGzW7mudSvapUD4yOmD8l2KXd+V3mIIZqfjkxE12XFo9LEjAeCJjdp9Z33AHyZo
ikbK5Nt7p75lmpd53uT7qaBr2LcHe204fKga1X4RmRtZGe81Gkhv0pvBo9ICT+kqjOgF/7oP/jU8
c14rjgk1e+Wajc3yMSl0P/rSdndzYU5kcQYeBhq7+FHGx7B21U2uzuYhySyHgKSivKXSpdB5k3is
Jmnj5Se7YisevkTVcOZxo7Y8xhhsuLrUxfgxG3m8w5VT+GrJLp0pVbd2y0j2k2tVc28WNgTkQfl2
esFgs8BGEaY1jZyhUKE+VM5IOBJfxUKH3ctfzmxVhwq8HsFWk2svbQYlpevG4HZDkX4r5gQrh4DB
EkQpbHo7bnd5RE9U2GuveWsDrAvxSC9mw+MsjJPQXHtjrU8rJ4Hc3VsJc4NW7xnNqGX04Ljqj3Yc
ofdAe3cxyzjFz8boIZtEE6nNysFn5LSUzhk4WBK1sTa2E3bHeIg2xAHfhp4KVI2DqZ+z0dLA3SRn
TZ2nA8YIY439G8ZOG0Z+LhOAvC/d1cmKew17210ZegFeZmlmLpgMNTaH4kXZB1fwBlwRNOWuNEqK
83pnjr40Kuq3bWZQt+tZR22o6iMOhugSpQXwU7NCMwM7PC5xk5FWVTP7ydGj6iXz+g0tntEqMowK
853tLIoqNo46SbpjKd5pcJ1Jb2qPjjOFq3GWSQ0Vwd+YrbustkqOBt/DrHScSUlusf3h9eZ5mLuB
OmyN+0o/aceoELRa57a7cvIs56ap0jLOYZ5tvFN7DA0zrvq5S5eacH3Cu+CPWjA/lFZWa5Z5c28P
qbnWpvLeNThA6kpe+7kNiR0w8lsxKtoySqwH0+ut5b//agKtKjydMQnVnSp9npM6ABqiF7HDmN+M
XHoI2YoxsrE+Jcq6aCgA//dfTZtt30Sen7iJAuIkUMCv0H8MtgXPppNr46GNK/CDJhP/m3L+L/EA
/m/MyP9ZJ+iGiW33N0OGv5mZU7z6i2P5+T37yn/G7/n7n/7bn/7y2+17+6dff/vffhm27z7/+7/9
8vf+VTCyNF26lDUCsBbSkI308ws7VfuzRaMMgo3qGgzxb50ufxWMEJo8jR54frG83zmYDQfBiHk/
ghFqgmPyPfwLw3NZBfKb2flNL7LppkFDR7iyb6LVbweloqvoOiA/38w2QE3ZMEqP+QfZYY/ivKwG
YxXW+yHveF/FuOnjvnpp8sl+MpBdVnFbj8swBj4V3176Tr7/HA/JGLEkdHJtKB1W9Zos6Vd1Wzri
XAGPwXLCuffa3haY6LbWyFWnIQH/MXS0g6tTTG933x7nsnaujly0Wi5k65Kg8qFpiuG+s6MvXa5y
c2x1QPm46CvtJmmj+ui6mIsXrhG1u1AkjKm7IDlyEHogTAOGNLC9XRSX5HDI1Xt7o6bO1NaL+aKm
XvZDaC2L3qjhaVTo+nv4zRP0dwbT+Nb/8IEzqXA1gHHIdJaKD/sPIws1a5AQ1PRDbxsQP2mdbUoF
t2kQOMY7nTbhg+1yAEwyrssZ4Ocl2HPlvQur/JjblvqhF+mH0RM0Kqj9XqqJUxHjDLo5XQ5GH33G
ZtbGyyo1MS2Dfn7snBK7p0qf3IBTjER5YbrKihZ3uvyySq13VcU3bvd2Xy5sgpxbm6D2Mk/ovHed
hD5CxWy86N5ygyncFqHavCTaHPwwBKJI1sPdXowE9R6zrq13Yarmm5Fob75wOkP51OS5iaM3xj4s
a5vSU+KlW1S677ZdSk8EsLVCmZWDk/DttNAm/NwSV/4p4y4QCnjQmUoRl9RXpky6n7tkf3A6MdAx
U1iNsQ1WxawudWLp2DLhDA5xHfha1u1oDxBrLh4g4ivAbS59eG3Bf86hgPmwir3v4tGIdChCwfMQ
R2VEC6CtrEjeEnvFk3svwuYK3yIA1KfoK2PAG0pmqnsI6DtZcsQito+HeGMN5AKuvV7zmetop76R
087ZAVimvCD2zLVqdHPlp00x38VpMx/0VukQQ5vE61Z9rXNb6utupcXmt1q2cHWTftWn0BWbJIKR
UOv1TnONcksxtb2dGn4EXmWMp4QQ632tm+1+DOvpLgxJjFecDreBFbzq1JosRjexr26TDXdqUtKA
nLjOY1VNzWLMJWBGGP0jwGfXH3WEvYVDm/3OSsFTNbPqngNl9rBRhy1bMyM5njkrUZZ0G1Bvw9/E
d+la4hJwTxV22MLvTOeVhXH/UTeBKOW1p35ALeaT9iYFcaroHO+1yDvtR1JnMDBjDK7ukgJedSKX
hf+Z0vTmJQ3gaixU4TntgWVRiTGN981nYqjpV9732TMY//hpJobBvt7MF7dzrIMdNN7Gzii8MSKh
jb4ns0HUIhMTamRiqKK29qFkoO5riQ4t8BYtCktSRujb1C7L5BEyAiEk+xZI6m/ZJJlSUoPuC/x/
+ZIq3bA2ZZYpk6mmvGgYGsqkk5CZJzvADZPYZPKp2gaAjDk90ogMc2mMfFNmpkpaiJzadRA+TO1N
SJ0S6ka4D9siKLivomOSL3bWqdQ2S/RKQKdB/5yOYku0VfnkKoAi2klxFFspglveb+gTKI4Vn9d7
LFUv8PnqJygSbEal4HzpSNm1clr53Kjp3dzbd0HWq1u96Wl29eYn0zSZ+0oJd5JiLqnVmmEp+iE5
hfi+rzmp6grOikhqwbQiQni3Se0WWnk30l3nFxW57VgqyQwE1oXUlm2zitdBqoM/Tbp90gvVD0as
znQvKw+a1KedOEKqjijBnaR6HSV15yv4MiVC/jmIkor/r1VPiBAHOtXw5Ixx7mtEBUIgrtN0mgBg
b8oeSgQvWry1pJhuSlm9pzf0AKUceafutCu1q+U6QYu38+YhQ5uPpUgfBJ27GNHtQ0Mg3yLkG9a4
Q3mqPvWArH7eiJ0GMiLNxIVRBdQaOQ9gLpDGab3sPMzSrRwaTDOB6lgOEhqlzi6d1acvnNiCRe7Y
VBtzrosawFgMItQ8pni7MbetHFK4KPsr2pCVLbQe5T60NG7l01gEO66+0H49EP8jftU9XqZuJcxU
ORIoBs4VTfo6bLG7U+rVb4UtIBj2+MLhm1g+KmD7xGR81XdUwVdy6iJ435fCGsDyiyh1dkVqqWd1
NOITUbx8hSXdBtFX9R+prL2nqeZCdCQAOZgy72mFUZGYzhN/CkW3dfrpJYxZv+q0eqAeAbtAp9Vb
Li7vqRwlJXKolOr91UZ2+sLBXtbLPo/AvnI4LuUpOXQ5LstzM6I2AEbQCStHnqxNecaOKpSDYOrT
jSNP4DpH8QbqElbxfh0kc79TK2ykMr8Kk1ce40t5oNdQ7laOAzfaZs6QcV4eAQt6n5ErQM4VerqK
Ne1Ik2O2HStpDJI3iF604Wq25kdH3i48t87fHS2H/TiIFhgD5I9TImtP1cIJ4JeRICOFX99ayCKD
wq/eLwebHi07vgIuSE81uvLBEk6AuNy0KDIqRcEpwaQ7a67IODoYAWKno+p9CPIj47oI6Sqd2hJk
n9ocSDLgkO8sw+INsTrnns7M/NhQ/8GZxIpobM/ET2cQwidEcjQzJDmW0nydKEBMA2USC2UA3a3p
JvzYvLo4gT0t7Eq8BE7a7RFC2Bno2jlrHLQWlFlIFzCCvSIoOU6YbVFvSUFGM9Fi5QafmtUrfu14
9ibWLGVfR9zVgMFb9h0FIwEgX/L4m6Cu3KeeV+Oi2jUKkyHHKsu4rDDKFRwVAPG51kOctiYO8q6G
m9NxA4ZeSRd3kcbVJmjcmm03KeDh9/AAFmWqq+1Oj3RWTifHnB+6vX6aApI/HhWnbyCKMrAiXn7F
2t2dhV3Fl4x+rXtrsIqfYwH1amJKcVcIfViNVW35AYeCcFlOtgRr1KrTImcp1j012DkWNr50K8eX
6BBjvs9FR6U7JKJkoZo1iB5jTpmLloPQdlPTkH/2Er64lEJ3W69xcs6pmDeJPrQkn0wBnwdGQ7kZ
OWqeKcIrj0j8CI8RfrAGp+qRKHiyI3wfURfrNU/pPGjvYTeRKxCV+1A5QH17tVRfKxS8D3wtwG6s
WnmvKrNT1nOo5QujmqufTk8f3q5PR4gXEW0hpH7T8f3/7f1PXjT/wxDw/0vDoqrbps7s+x/kUd+b
VraCKsf3P9295z8jPra/1DfKSxwJ0V/+hl9M0CplFtzUbv8D8IZvGe/dryUYquWS7QELp3JpcxnK
//UipwGU49pHDlXlkqf+hgxnuH+mFxOrAH4AhwqNf+0ix2z/954vy3boWZS3Qv5Bz+baKa0Bv/G8
Fi2zz3DSPgPbNR4qyUeIKdPGmjp4bFoBPnxmHcydNkNkFCtRdSbD8yQfXlMtTA6mYCVfiMgc4WPF
xQQcPm7QSnobxIvCROidounwGRXRIwqp2IL+UJEGiywsgj1miR4S81xgisyKWPfbkIOa2vbBkjA4
sAeDGTZsJWCzTqry6A/9cTBc2o912bs4U9XuRGeIUD3XPMdbKK37FNhkJvUgBlDkdaBII3fhDVG9
rvN+P3iyXUZEIYZmaBKIfhOzItJkZnDulDADW59Tkjg7kE4ZfUx7SzWTb70z9JfUNJhRx65+300t
BUBWOV3mNnp0rUkF4Jk5wO4TSDqcfupm04Nreic400IQHhOim5UpCwFt+F3zEvFMo3UgE6MklcSJ
c1DtJLiAo8s3BaPG+yqc3NavbgsSUA8Wp0muU6Zwh5UdVjNVjqxitAcVPyOque5Zl2OKkFjtbLnu
mQ1h+kCuhXbPLCVsM/1EzilddxTnjRvgWSygxW0x5YtjYRVO3lzMvKw2HFFS8ODcg9Qijkn89FAY
qBbM7YeC1NehYhiAdZatnon4bUFn3u1duBC7T3Peuhv9tvTbBofH5rYhJHJvoKvT3tBwr1B07X7C
sGMHkXtJIHeVgagdN5cekqdX7Y1QXCa5CTWu3u7Rzbq9ww7lDcjtSdldWsJrax5NXIk1UC6EDrRZ
D8kvtob+EMRFtXCcqF2oVT1tmJwo0H/yGYILrLedHLN9t1JdWegc4ldZ6jWHuqk6ePG3zdbmXsm7
UHeLGpjEPpNbM91MFH6MarvxHKgCS4MZ69GtUu0YzuFVKxVnSRsVmVvc+kJu/m1Ck9JCu50JUnk8
CKahJqU6dgSmC+TuORyMk3ETLqWE2Ukx05aqyZBwwuaO+eHFWL1dr6lf47Kx7oZy6pBlpcKgSbEB
ksN0MaUAETZIEfClJB1EChRpGHYctPWHHu0iuqkYTQCDbUqrYKWOLS1TInLvXYGwKKym+BncxOJp
GCB+RwiHRQ3+QVfGCR+GVJmDm+BsSu1ZvcnQYSM/8bFAnIbf81pIvbqJ6nY3iB7qbajHy9nhF27J
6Xd1E7unm/A93UTwzpqmtZui7WpSI3d4iJk1xgHSOTeFVQhJhKYCTrgrV2rsKWK7GcAka6T+7lYT
UryQqrzaG4QcUF/JKqDZO1K9j25Cfjrp7KvcGZH3pdIfaxzi4spqzzrz90c16atzcZsNyCkBPW/m
QSbmNrZQ42MjpwmGPjKOZq8d5KRhkDOHwBN0odwGEWjGXKP0NjybOh4HyQhbhh2zC5r6gsfgNtAI
bsMN/TboMOXMw2H4Md/GIFxD831zG46ock4S30YmuIoQsrTum854ZkPUK5MhllOWpjIHzgGOvQ6L
NDjpzVSt696gnkB1mq3O4G3TZEZEPSa5MD7iIFsoaCJ4TTlznNOgC69MeuJdMTFhJXpQkK7ryqw+
DKBCuYS54KwGryIUmjNEd8Ey7bqJHL0X2MRmwao4+yGaXYDOlo05ZjJgT9nFJq5q42UqSiaFDHCe
qWDMuR92IPljl7ENiVhSdbP52ZgWLUIzX6DFjRDoj06ZyhjNz1rlRhutzRnvz8YiIfK1igvsXIES
F5vQnVR6PbjiLXLaCDkv1gF8NK6VZm3Mh2kOOAHbczzRHWNTB5O52kfTKIQA4jy7b1Pb+8ha1STh
F3g0/kVQ55EMwk1q8Mqy6CPo69iNuCLaQ7n2MB34Cnek0XfSMAjkqER7TiIi62Sb3DUBbpoJnTnQ
NsEgurVG1tm3+fguYvSKVzdwyqXT9N5BYQDox2VoLGbN+xRi3E8NeeJKifO7oM8bG8CPShZcTdiJ
uiuxqfE4tqNsQmPIZ7S6zmZHpwDulI840F5S7qLrNuuNY6IZO0SAcATxE/AKzHkawPhrc/h9SbSM
h8DaDIqhfFhaoS0DRlIk26lZItlPtUoM2Htg+fWtmZo8YWjNAi6Vh+zEN4LNaq+kmC3wHLyXDs/J
ghDfT9xr2TYpy36bNZn+rBkarMCIvHpuRdqu0fJDmQ5UGM/6rp+U8NlKidQ3bmSsxRQhJphOBYK7
W+ujWfCLQ3omosZRJ6ffLOpESQmIqMYaaADB1QRmWtMY3l1cmc5GzWKd26rirs2urx8UO2L0gy0A
3czkKDuU6tax5DvFhHVp9SyeyRheHVFRWIDwUy0m1eqfmgLvVBDwxZal2+BEHJ65Hov7IHOj8+R4
jt+nMAJKS602NprNIjKdAaAqF8a0r1iNHLI7VkU1J4DN+2q2mmev6r4CFxdIWorpYbAIgXP5pxY9
SabkVCNaUBObFzuD1OIyHJHNxia5tCmxZSaH2SmiTlEpq/shSOg5ykBrOFHYX/PaGE5NHrSHQm+7
1diH68qq3LtI0AW8wHcAfMpp54acvqAORiNFBNAKJrU3VDBX4y+6eONdOw1+HExipZi42XVr9JW+
sFZsuGkGi5bLOWK1JYDLY6PQ3OLB03EkINYr5zw073F7mp9UfNpwyTpflbjTASHrsYr6HNzpWD3a
osKZztgU3oCF2DtiUEgSwGBQVRvGaw7vMfmpR7fWOYh0zk9IpFvQoqZv2uSlxjQj+dnhvtMXg1oC
1xZlThCYOaV+mAxBPUdnns0UH4zXBA+11h8yg9ltESsPopLlQkPZfpkucKYiDu8a3fo2YdI7nQtr
VO9BOQx4SRojVt46NUbfmGPnOQOipVoOCpCkDeaVSutaYqFhl5O+NDq2ItuhFtfKknQZWpFH5p38
dYc8vkxM+jW4kRJLaov3wdUnfpzT2kwgRAGfOhiR1tAXQdjZ7uC5iwFpXJ3V5yEsyXwIMm9ZnzEq
HGk4JuuY+0ki8k3W1XBYM5f/2K4FZakquWIlsZAvNDe5oH8ab7HXtvd9kA/fSZh+hjPSVuow16g7
hSWcVYITWjw+ACEZjuM82vdzXda4EUMyY3Wcj34R6A+VQv7b1EV9nUx4BEZtJVuGC8QU6jKlLTQd
/RB5A+m03AXJFOGaipt9LxAJMCPnzH9Ld4l44C6FYndbnLbvHLqKh0ab6y3vMLFEN6QiyZmZRANf
WqAcEC3nWaZaw3QlrhZVU0uTeoUz2MRoMppnA9GjWqluY67S2PYupoXlBoIGnindGOp7QzXEhx60
ymui5/PGalLrVJoo3GmO+NrXcFvaLNk1qYHdyiu1T1vr46NqoY0PXtTB6+w5wFQZXEbiDxm60lB2
EoGViq1eTv1OiI57Cm3GNri8eL4gAjavgHB5hQmDrhnrlg+zbkfXJugm7J5aBZyvDNfhoH4D2Gg2
YQTBII1CCuKKAHuxXo+YAoOciX6CDwL67TZIOaqOQuUxU0aqeYzWs3focbvavkvx5HXj3G4oEDV9
mombldvc3EJ6tG76fht5if0jrLvkdUydTWuI4bFRmPpCrngfhiZZtZhcltbscYVSnYJNMlyyBaYs
Uu7KYiFZGponFqXB+a2rjPoSuNgBsGBqzjbH00eovNQA3DOzgM88rigNF+zr+gTnYuL76ya6cgYj
8C5pZnP8UsyftT1pvKvZtze55bkxe7FKbSPbtnFDGjW2m0tdS79r7BT72Jq+RkppAfeW4yatHd1n
aVU2Wq+p95Wq+a7ZW2wH/5u6M0mSHEmb6124RwsmgwELcuHu8DHmOWMDiYjMxAwYAMN4J56CF+ND
df/8K6uaXdJCEQq5qa6WrIzBHW6DfqpPOwHQwUMPYkKBTdTmvMAuHoxnMQdB6MDe2NXAXJ4oWGVN
XUoLoHNsaah5Vf9dqiXHwlSp6zqYOXL0iKvAL4P6HTOA+bPiQ7TLl6DdZvFgXgeVY+zHeHI2hcSz
5hTBE0IUubXWOy9pTqOejuSBx89+W9BUL+1Yv3D4Q87Dcf6GdLZOJCaR73oN5mconJo9x0yP7CPU
EnD44yzqmwCy1ybsBjthiDI0XldzrL5sw6XwUJux/WEPbfPCWATxa/KLVzP26AJv5eSwl83dTVFN
5sHnxhS6lR3TNOtxKIqt4pT1a4P3spZ5p3IoPpu14HtYq74r5jwLQxh7OUW+qt/NabDPAZAEdzt4
KtmkWCbCoVAvgAa6sPH1m93i1kwFFyjwIESXASHsyW74IVjWregjBVmzqBtOnmrtKw9a8w5KhP8z
MnqLy9mSTlvTN+qXtELdlELSe2791oFerm3olIyAunNDF7qRsy3wmtIoFOut2afNkUz6q1pb1YlC
OK/GZNth0yzpu20rY1/YKrqTukbhrRXtHEZaHOy1vp2mbXtbQS56svNxPHPNJHKdgqDr5y69KtYC
eMYPdMEPv/XCx2tFvOuXBdwaU579UlHqNmUvcFnVt5wyoH4JaPPzpiuY3fjw1gZ67r/Y5tH55atp
2Pa3NnYJHTpNKa9sXPbHZWKsnK7N9tgUq4vv86csrWWomoV6SkH6VzTK+FE1wFK0i4VaV7N10C4F
TRCNyKNiZrlybI8OpLzhVl/k1ksbKHARHjntursqRK/edOGCky09nF1G6dTvXQT61C8Doqf9JI5R
zfzMF9VXywd2PxHwB0JdybsEQphVSmcnhnS6jFWNcOE3qqRLWsRhlCU0QUY2YPFIYGbtRk7lbuZE
vDOIGqtES7DdAEqtynK8BoHCBEkj7/p+3N3VALQ2RgXySCRVQfigGnet08xwZ+MuQjXNVmmlaPkE
LZ67Z4Xrn4J0MLCpNM0H5gV9nyqmxKBfA5hNgUzuJKli8mxVhO7RYaHVDX4fLO1gTnRk9t/JaZwZ
WTXX7TIblxLP2qVduUN247tXI8DSTWLHDMYqlw2knyDRDHn1MOHGfx9GEEBilAsupUruOtblsrbr
K4pp97nQxV4UtvFaFKtywrmKGVGJm3gsPPfKHz3nAXDjUxqN3pWpGZ/xUuUgqSRmw6KTxXYy+IfP
7emeuXg/AUYJevOAF1ru8XA1OLFng1JpTwHvtopdLrroZinhu6ZTUnN4nSx+uLRLTlU1T+9VXHCz
NjB7P+Qt04iuGeUhGVy2MbDqX4ljZBQjNB1oLkq/94sSPgutwDVEtwHHXVht/Y3NLY0WnUG6b4NW
NYRMToqcGUdOdWCrCAEw/+KUFVNEfmy9ydtgP26jsC05fZwbUyKEAd5z04nlvGhB7FLUvklnQtSw
i76LZT2cFZE33UV+RofhlMWv2tHZdSqMbmdz13urxfA2JQW/b6xouVqS+ciGcdeMLZr2ENhhao+Y
tXMb3L8eI4O+AndsPkTK8or1lc2C+iE/Poqpr95cz2UImWQ9Htyybtb5XZIEYFSn+Rs5nPqr7dR8
5ruBLmmZ5W8yzd4gM9NbJ3gjCY/chEkwMxm6U9hF9l3SME+XzcyKG0XXfczoehu3XUwFtnOuUgDo
c2ZuBQSbCUmr5XqUx4h0TBai12aOxoMRxPyIUtbBWZVJc4agQmDh/66M/nsV/b/9fwQisSy08H8l
tB8+ihTvFM6p9d+WX2X2v//lf2jsHrhHE5XdtxzfxYrk8HX/IbEHf8NEteIebY49jgOO8z8ldudv
xNw8Dv9r5o56ZixOCI86+a//BdqjvzqvfJglrA+u7/47Xim+xa9WKUxXSPi+FZDyo8zlD5lqP5bJ
UrUTJ2SaILZD2TL/aVX6F0ncPwX4PNPD1cuogYChSwnFryp+uTi6aBQgrxm03DeGx6hoo+O+Qm1u
dr97H/6JGekPbTKYvzyT3krXlKBYbJfrwK/fa9C9iHRBfaAzB82+wJZ4dH0+SmpAj1COsZMVq3RB
9kUN/JEZ/wXQ4E+v6G/fXwoL2LxnB38Et3iLJ8euX+sLvdl/wS1v752m+EfhER+Y+Ef9T37N9QH4
9Y3j23iuh1UGJKhvinVw8rvBSOelZtC7yQgpEFQKbQLTVpn+g5fOXx1n0cykBGzS9k2f5KHp4e2o
nPziLhF7ibzSdvmqI6jgQr33Y3LsHXa6YfG5CBfXACkRPWV7mSsfMadJ7ZAynGPpDviDI+YYJDGi
lqY1Z/yYchDzhW0dywCmlr2ysyzhvWQNRJd0eRy5ev3rt9deaRD/iUT47e31mTiZ6FhSCCJkv/7e
vTk2bivWa249UwcaiJPFpdVQLW2QqqVzUJF3ZJvR28lyb2TgPyoiZSQavIMr9ZvKgG04cfwsZP0Z
ECjq7XLghOVexR5IvniuHwvCRZ0Vnf71D/5P3i/8NxBcCQoQ8P9t0PW79yur3cbqTCgxXta+N5Zx
AEx6rCP6hsfxOHrWjR7Sr3/9LX8bjv3xtbJ8m/ImD88WTshfXyu3YcAfVdSVLAmxx7JxvwbTBUsp
ryw13Kc9FQsWFPRyQmUq0eq4oHt3pOLecnoRsa8fcp6bdvXkAXknmZrOocWNyGjwJw/jSytdbq9z
w0R6utJt8hc/Pi1Sf36raZjCUShWlrH3h9mf3zQ9ayBeLr+AFYAXiAqgRq42lj7MZU60q+LO49OQ
NsvbJiUvk1J8AtLE//mvX8hfWUx/f+aYajLR5Klb15RfX0fH7RTpQEV+NrLv8DzdWWYCmMQJPk1F
Gvdff7N/9qC4phCUSmCkdPw/vGkGyTQ9uCOBxFRCmC+Mz3j0H8BtDn1xKTnHSyf5i+V5/cz8+pzw
jDiBT6QVyZit6Nffr+eg2vUpa4mBMFfI7MiQ6oBAgeqorpRowpzoRzmWf/FtLd7GP35nye8o+a6O
S4LNZC/7ZRVjKYmasqSlISV58CRLewlJoxkMjWb9YEcRdCczstNwdEp5ZGgmSSIG5k06lfFrb8ng
DlMsp7UFewOhppau7nbk0o2RwztYfY8FASYcETBTzxGmXqGgo2fRZ1BAdyqmgSZfh2TjcbDd6txy
P7qaMKys41+JQb8wuWy2qr6KSJmsU5IyOmdB++pYaUOKonXRxbgk7KbYa44INvNtWajpolTOwU2N
asEnL1Y3KmYV3cTExfxluTGmYfpGeI4Shtmu7hibkZ1L8Rp1y0Ij1pDWe7V04h3unD75VYrmZXbW
LWRVmEWG6p+xhm0a1Om6FMNtp+21PBt5+mop5Pd6soyF8J9vP2WdbvdVQVrLdKlm9wkhnRhkARt3
yylMksq9MRwts52lG4UGMzXAgQXTgXqd5GkzmB8wlcCI6n4UUdm8+1YL+ZYMMHpXR2BG60JvBtOj
ZQqmLIbR4GK5QUuWg7KMPbBNHfo2A8do8JyXOR+8j0qrnmfMKJpD1apxL9BhwZK13rYb5xckKWbo
Iro4q63N/o3onCU9qC/0gM3AfffWzgbvjHrWPZNtK+kro8lFzdUqItCuS6dWSn9AZexGu+NSGTX8
GIqfIBVNexHBMOxIx1jHTjVPeV682l2Xk1TKxvfarEbyZMGiXl1EkmjXlNrgxUpRpG3PBr8Yc0Pp
U9d5cFARnpMxdeZNpOcMpa+iTc1VYDxNhit72oke9QzHsunxUTFKBIpSj9EzaalQ85aGFOUwHstM
7GiDA0Kmj8XdaHbiwR5T6iWKIQ9xRDA7HqIS825MF14+DmedpMFlgr0P3SzGzxb7yEVjA9oAf7u3
Q5+Ai2hOFveC3gOFPxeKHJg/YXWiOss9l70eN35K/fVcGj0FNQAkM26l+Obabt9ThcP/+k+JiJp3
b7T6aqOUMdyKOL3PSToea7MvrnKzYLKfy3HvzTP+oVJI86VIpP4qrRrKfZFMj1nKz13187MvCxfP
aN6cbdpXtoUgbpkmF8O1n9iBrKtZB224WK65t0HXHnqOOPvczSjFjvJ1FG9mtzSHFCHJ0OCta9tl
F6EB7BAwoTfq+qvODf+EGdYOexN1hoRDXYU9E1ymJv2zlQtxQBSF0Ft+1qrRTLsS7xDY0bIbFA5a
sI3MVy0fHUCilZLovcMCjPgu6V9lWmkS69rOduI/5nEijjPWzr09Rv33GQXhPBg4URomQ9tIZ+kO
7b48+zYraO4Xedg48uy4K12BazRefvugU9N6b1rLv6Rpg+O1GUCsTn1zXFQ0oUcatIV1OR8on7n3
uZlte98tBnTzpAr23PaKU11rA1csuS+/nb13WkW4L3YiTHDbXxOwAwhkIgNIAgUHVoKAXo0R1E4V
uPPe1gPUqGnQ09adcofZR3acYMPuOGYRFxoDEK1Nc9LFTBbZ0nfadbrXPlpuiSSBWZ94CXuI4Jtl
FOO8s/vqexdZT2OVH71gso9MF8p7w2GMohde9TlHXCuo90Bm6yiWLT37ODqZOOANowobp3nYufrH
bEbGzlxnvRatzUPP5FTMJW2C02nAjUa3ypB9RSVsUBkr5xZabL6dIzv0unGDxXVtqzFeVRZAdx6Q
9e448e5chRezdOjnbhUResGcq7n1iw6oRcVP6KxhZ4q/VdDvOT2GRklHRv+OjcPdIbPcdWLgo1HH
L5P6rnR2njJgWmNrsvZPyf3k1I9D4d8we/8Y+v4lr5wRUMf0Y/E7C9uqajZOj7ciyGpo59m8Uznm
GFGpS8AjwqTxeaYXj269AHhZn67CyA9cgLSjFZEkpL+MlGp5D13DkMUxR1yv2Xse95cpWG78Lnip
XPOmdil48x5bKshJvZuIX9hNXXO8ieEnFB2kwxV+OlO2DFn7CY9ttckH9ytvurPwip8FcdW50yfl
WHRj5TdS7olqPtRIE8QRQioz4A3UHi1Q2J0mx/pMK14M5Iq1ysydM+S66joZz7iX8HooYwMrIj7b
DkEMV5bRY5JQqJzh1dlBOj4CUk+2ky0qHu38Y5bd2S3Vc+zSg1L0FEKCnngwgYVfzMVot4Z8ROVl
/tEJcY7MbC9qRXN0xztN+OCmZEc9VLweJPX80bwB3bzLZ+u1cajdzYvaCx3pP45JeT8kEAQqlnFG
5XnwIrr2tQMHvPVFXvIbpzdUyNS7qtXjziz9b7nBTy/SYd5NefwIC5bCJT+mNdHRwyFXDSjvaRLY
S9X9GNUWc2SnTA8lLXVeM3Cqxi6pw9Z3BoYu43CYHSAQoqdaxs5sIrs526d2nGNGPgTksfvgJ8tI
WIUpPxvI3QIWBnqCs8eZpUNFMnhriTXsYJt3bcpdZRod7ubYY1JS4c7Sg9VccgZEOg5eeXfQ73l2
Ayp85pp4rKc2SUmkwFc75uHTMeLG++hN7KqCZ+ogk+k8SnKfNfuN5bwnBmeYuckfWLQf2M9LljMW
kS4SN6NkbtgQGeTMXa+bQc+yruwsbIbBx39GoYigxazTyGAU3h1bEZ36phNHc6HNFJPgREi/OTgy
h5XR0WwOev4SeBSJ9YUEBTF0D5NPfmGGHoRbCqTYbEzvmFHzE1Jm972ScXBVLevk1U4fAysJLqmS
xzpzfnpUhMOStw8CHXtXNMletqQzMQy9dU4GlnMubFKo9VPcqmdlWBUzR4bxJvTrFfcRCg8U+ygk
tot+k+XTrddObzl+104xKmsY2/BJ0JdROWesAFs9egV1AsYZXsWjkbZnD8eKLyf8/oPhfleZeDWx
aQ/aScOJCEio6vjc1hS+jOBesj5zw74e7kaqPTfOqO552lmogK6m7vwDyDQWF8bV/Pj4pnO01Xrd
efCK7dGVfi5ofcccg+7sM0A26Qhboc6fpH52JkfKLS6fcJnUOVucmwF7iXI5CbFvfixFti/tGYCn
sUZwrK0RNW+Dao5FQLGS1m+StWcnTcJurTG91lOZHIu1LsZLYRdJPKYuY4Uy8y7YLQnMpql1dPps
Gyt4rjo2ydnQgBcSlKDsCvv2JrafEzOWG3cynifXmA8eHCLWI5+b7oqtrOZbqwmqnb/E8e3Umh7g
aCIkbPRgDUbAIt7E1m3o5zpLvquRJUzg2QJhE71XpffC9Im8Ob173AJ4Jof6I5YWtRWczzZLxCPa
8zneKcJWsaQmgsRUntdkWAB3DCHxlb22wGvPg/dT9ckLbQvkpwLbf6kdujdxjHY7/GcwOWdIgOQL
qEciuv+hBL9ZMH1Lnaa71DX5uSpL7rzFgcGkeIHXfZvc9H0b0CFZLPSnL774UVp4gxK3ubACXE8E
0ze+p7+bWeycAC+wMiyDdR4mQahtzU5XdGvSFVTvqzq94zAkDq5HeBET/qOyPX6SmK3BkRwUeq4s
m4w1zuqH28BMrb3hJxnbYl3sgaAo+uHiYjvm3SERa5+tZTcHkS40ck+Mb2E61Iz3cesFGc+4sFvI
PX0FOz86MWTXlPYlc811Jvg5Bd7zFC/mSXRzcrCR/x+cjoVxMR6WdFF7XzCfKPC6uGZxCBqjJECW
zRvXMuztlLmXuKmvRT49FpHPCNM9mQPgWC8GqGonjHmknEH6WEwfnP4lGFaOkPWxiBbqTxDRuevQ
0jD0e7eibpM5XOylZ5VFTZjFyXPS6OdJWrcCO/oWJ+tXzgiTdGByG4huWy68fykwHuHBxFLafGwX
uwcBYjo3gnfghQ9IxsCPQhhcjO1O4/XDivs9WZobRUEV3Nb5MYfZgJXrc4HWQGRwfoiyx4Xtshnd
p0K6b2MKTcxxKKBKek62dinC1gWc22JK5MOsNnG2SMgVGOGmydZ7FuytbS0PAdacnXKonvVzfRvF
7rLtEnYfeyqGo0yDA/0W7bNJrZq/tvc1XXqrXPbzYdhjt7sD4fNJSIOtSeiPhREk8KqcS5PHUdDk
U9R3DACywUnOY8rfsMwX0c4PPi6XYy5nsWMoyPZE/VRq6iB0AzShqrQYmmfVJbJA93ojqmUQfU44
dHYcb/CuzOlFShb8JekJf+WCI31pkWMzGHoTsf8MmshksthtZR3h4Ygw1AlHk+bq+a0azXXWWwNG
8UHWC+P/NKn2XlFfBnN56APj1XWbJfRyGGtaG8kFetZ+HFmF0sK68ZaFxXCy6L7Tq3AVPE39vCfX
K/EZJCc1dTx+xCOg+Kc/Ky2/VeZbpMYErc+kMLZu/N3spj3NX9Gx8CH/BnjbNjqpPhwSTigOlcHe
Fl+POd3bG+a9NosF9VjENE9lOrwspYd/E3838zoCS03Z7Rl5RueW+prWCix8DDmInTKrcHkmB5Uh
Uk1AZnim1ngVYH28ass1X1fSPwmi2V4TnKUTdl4c76x8vsmTIWx7NFPpTiBX3W1FeTLQF06S1G5u
q8Af+PpceAIjoauDeoeoTb5ZFFVuTZhvHFiym4wCoT21ackpicpkE+jOxkPIzowhRtwKrV8tafxI
Wy7mRAPvi7XAlaTGHM49L0I+Ovpsu+anmjlnzZw2l2LetKhMpk30rjJvOBxvRTPaTGE1noAOTURZ
HioCuScW9eANQ+eBRZiagcAKp9L2QpfOD4JnTzAzNjaH+l0Z9XeDVd4u0xwDDiHWFSXimibgfULU
kBt8TC1ffKk0b1JcRTOXkyq9zWbrITFdKjutoDoHRgMtJBAmkTC6ZuU4kpCtjFPtqYDmWUpgWS2u
nR6T+6TQcGqRQa6riO1ypDjOCRo102Bk6ba7XaLIX4+piOdxd0EVa7b1lL5geHkFCPPjt3chTQn9
yHzMwl7iu2izUDTGretR4111idrh44C3XKNNqTx7ylaTdT273MK8AOCcs3y0TX8y/bgO2VChIyzy
2Sb5bLjjl2mWV9aaFoJn22wM3+52AfcUaTWPDp6frYhyn6tE85pYS3ehg5k66CZ661znR0pT47ab
qyd4Iy+t4IYoOo7mw0QCebSyD4vzDeEoapC7puPmE22TkrAmJiBm8rGOjnrGrNrqaLmZEgIKk/ZP
tT/g+uZOtGnd8o0IO50xssYHiR/oIYGHd3BSTqT1SAVjQIUoL/tEhJB4cFuk9Zl20Q29zDbAthON
KyzzKsrX7OE3qxc7GxcHivJ2tHGGzOzR22AZ6ZrUMYT2zn5oMD1sjKS8NPZibCftvlbK0teTSsks
8pXNBgcp84A7s5A/m7yQh9xNaTvVlDigiyAAYBiiedYIDUXTVGyr54UE5rZyrNMUWCcbGsxDM49X
HCeJSVcW0DXkpMK1611KTM71ENIc0Neq13Qt1eoBJBPvkjx6/BZmltDDFWdHWIeEqhLIdI5/lais
vKTW8skVnzs0/3fXLP4e99x5mcZPBv7tPdTMYqc9nO868X8uqFD9SFtEH1l3mZ7f47h5mddTi3b6
62apYmyh77TgHgZV662km9fhdLVRDZaVuOcAI8sXOZf1xhYMgWOHTU7zLIRt7F/FcWBjl18+qyrm
C7Ydhz6aUUho/KwlPfEzZZ0bZbCiF258TGvjFBM23zqIBxNFm22UZ2HcYirF2sIRxHpZMh4yvJMP
HfO8B7QNhvGyBVBoWtWpE4zxAmpP9xFr1ZTm1lHU5QVqyL2L0CozeZN2Cp3B+exV8IBUdkwq9ZkU
+tuUeZuS3DKa5u3ci6Mw5ROu91dc2bwz0jn5TXZnB9YVWbR501HYGRniRnRIAA4PqxHjqLExROHr
iDxyM6TJY/M1nf3nZBo+elMZYVYmwPiwHzruN5u8tZnnT37VfUos8Tx5EFKmBYsCKzze8gfh9x/C
l08IE1DvrewHJcVvJK95LKrsuSk8i0px/4fObBo+LXzUbnV0plPXed8Bm7D+GFQK9RY1yDUFCipu
rubls21IwQ4dCpo2+DUG18tfvD7+WvLI2jvIGJtIpCE9acauT+VyqNLswnUJLrt2r/LKfvNGed0W
40n4+W27oBgw8lz96tVDn1MJLqdrssff7Dm4jT0ONelwDAYeUzmnJ/5aqM0h9NeGG7z/F7qcjrOu
WXCzArZ/Xr75bfLk1NIC0mbcahtbpGwnGEELuEgoDs4pXlmojZleayaLHIrl/WLb3VH0BfCX9EkO
HTsufk7aEdzbvGw4p7is8aNN8iIo20cjMz/x5D+OzBfbRv1YVJrviNvsFDk0/DX5DbCpQ4RnajdZ
Q8HHEas7BjfQPBbWfjhiBne6LqA2rzMhATY7wxuPduNcc4L4phfCHLXPeMo2btzeBoEzmF9sfZ/p
OCJkWLsgKq6IPFU7z0q/qq670HMH41p4cBO7UI/g7yGB6c7cVRkXlCYeeUMTOHwp3NbyeqiYgAty
CItlfLhjEeNJArqej8muLxeFooS6xdH7LTF6G+EBu5JZR0986P0DHeHfSuW194GO3vsOK3xAlqhN
Li0n8onG3rAY5L1vUE7YFpGzI1lCpLp5ocX+cZ6vs8XtQ/B9L9QKf6YNnihGHbnChjmaJY80h5dO
3HitO7Bnxix/QDXnYjgx1a/OWNCaECoE791cCb5xvXYiv/n+fEkCE06pb2Pxtm5EoKBFcntzJFYW
4rPbMhUadEHiPraQng55l6IJeMtbYAzzgcMzoPzEiTBO5d8Wy8tZolS8Q+O5qmOHh7lw7qEa7Ct3
jA+oAZfUAetGMOJAso8zhxlke3O6oURNH2OibbsOoOj1nEDnRO26LUxr77XZCAcqvulL52wI/Vza
/HfrtYHLaKgHOrUNQ/nnmIQcwkf6JSv5gALOHKjFRcgE8brnsMpT0+ShkRp0wRcmTLwF87QvO33d
MmbCyRYh1NvQMNKyekmldWKwEG1yqpe2duF9xJl8Y1Lw5MzpJwi7nwmdlCGFV0hjI+XwqU9TxDJK
L+TGS7OSNTw3vfVaEp689OkKz8CWvg+QFONjRavVgmYWCcWhW0S7tCJ9z6QrurIWfFvouBqlAXiC
fTSsDBysxDHftQjzidUuL7019y6j1n55LHTvfUWpUZHdC0og9qz/320nWmVMoeP7jKdTYdd3re3o
+s5hAMlJs5E7AKhJ+uqHI8r6PhsFIwOgvfAz13GT5xb5V0tJI3+x6FBOPM2dpZlaK3TbOKXGVxsU
LKURLecAxu7dVGQ/OBy4PyHmYngPqKUPpiR4LLhFI4qTkI/0A3V8X7XPQY7eLfrHRLX47JktRkDP
ycYfvVqCD+11dvl3x8e/xXq6Tr/aGrSf/mPL0S8OpP8TItT/g4lgDqYr+uh/Hwe++/gf/72D6NR9
1TiVwr7LP76nv08E/+Mr/MOqZP0NyPbqA+IULQOTIfT/sio5fyMKxZ/wkNNIaVkWI+L/SAOvf4ZN
yffZpYiBrwan/7Aq0bIkLQnTCR4pAV7z3+KArxChX6bUPmIOOgjRYlwB8AV+nRWTgGsNhoGURlbM
L0uJmlm9eyawjQb/0uiqv3Bs/Gk2zVhaOpieJRjvP0ONplwVVdQxWKmYuiM81g+es7wAJPL/YuKP
5etPv5q01upYrLG2jadhHdD/zhziloYzmRF+yGiST0UX30JY4GYwzm8EvWoYEw7CW7JcNyYi8sRF
871K1bGv41M5Zz6ImNILIyW6E1cXmNhdD13tQ3KrbkfDvsRV80lcpj33SWEdujJ3QCEquTOnBOuk
by3b2qj5tyWD3T00JI4iRiveiPE1tq/NznF27szct6uL5Vri/NhMc3/frN2Ao0HIUPX+ssdrDPpl
sYr9Ykfxq0Pc+mxPQAzisj+LtWlwQbvyWytFR0M4qMjIXMZeIgMP47BtxfwTzmYcAvUaUVnja8Px
f2DynXfJWnK40HbYrrWHxkIBYo0stiE044fsrs1KWgghmlPAalDoiFnZPHXJOGHKZZ0b1orFdKq/
+fN0T4zbAUQB7ZgB1UlRy1gLWFpeLQH7zXQ2dmt7o0uNozN3t40dvbUpVuRBjM9dCcqYDZiGIMwM
18Hs3aVd8ewrpwtxQGcP3loYOUqHkK6iRLIWxssacvjydBScPOYVG0Jw4kKYsLj49FDG6+kR7w0q
y2J+ZL+VVfLy38J65CLjUeQ3Zmp6SdZ6y2wtunRS7uUpK/KeLl0OO/RhjtNQH7qhQDUwjPIx8hG9
es4jYbZWaUaQ0a8oG4QCZpkf/lq4aRtUb2LkAUjfYRyIvTw7NRKmh4mvamOutZ2kzPtXTZNnamfd
PeQeBhSZKY5T6zkMo6S5hyXBvd2mD9SiF7RbC0KntSoUqnsW2mt9KOdZBCBv9q7qtVx0INGB/Af4
WK7Vo91E6MezrYRAdaTCRnmHIgVHRY6GeVUUdGc6Pff0cqrT0vvd+4ydeDeCzgjrtfi0mKL8UraE
o2WAcX1oRrxNEf5vt9GfXLXoq9JWFxpzTxe9O9NdO1iUDYvmMYsK3BTFsnrGXgEOIchjotvVYMO3
UZ48DjEyyUIu+GgRktqQRWSIZMqbEUyUdOGb5yPxtmV+B7Z4nXr+vddRXIbS6vXFl6nGL0POLxqh
3ZmMTVBFb7UeTyQzzrzWR0D8GR9e78Fs+wjxf+LJIArbpPl1l6UfrvRgpNtKPEuf3z6Z41NPFImc
lr64OiMwYnlPjlnVuHGA0JjNx+TykpP6Kpfx6Pf2h2+m912sX5ve4d7v5le5ks8OFcQaGDaCyWFK
pkMx/GQ0xuC24uEb0p9uP30pBtxuUa8H0uWrwCqAOOIyHC63c8XdEIg19UxVrr/yOdiLpN7lTvm1
kOXSDvNdPQJfWF7Mfnga0/Eh8u232M6qkFnMh0ejpGZwFyPoEJKZ7lqv/hFLbvF2dDfL4YtQxDYj
anepML+jHw/mphGD2lZYoLZTNb/kTnqQonhz/foohHgjsv4tr8ofoiMfZgXzIe7STzP6yREPj2fD
YLIuh/2Mb/qImx5z4sRb6vJq7vyK4Ulauj/Q9RZuR/N5cJnk+4veBK56Mnviw6qyTr2zWMzh67es
XV4Tw7gAeXvyBuuuiqljNgcGP1kur4zM7dgaHLHPKnqwaUUNmYGOJ782XjEhPVRtmjwSQfzC1kNq
yXbf6gnEEmOwlfvpHg2JXr9iWmg8Tvtrrvq4uym4y0f62boMaLIoMYoUpP+B+HPI2rdOsY0cKIBi
wn2yIjjdNL/L8+mCKX448zk8CxslvqQV0KnmuyHoAmyYdIn2pfGzLWlxiGClWpcW60M11oc600+w
Es+WyS+mZroyGDRZxXK/PsYgHB/MAQTCsG4YIllf2aQLEVdv2KxOWDyOMy4TTCaN3gjT2zej9UAq
ngHpmN9JH/GPjZw+QMO8dvM0FJO6ymfvLIfpXXkoHqpYsDUgixwDzuDcGeaTJEjA6AaOgWWhEjpK
vqfABO15Wqsl2IpVwWoUFW59yIL456p4EZZ/msvhOum7PUyex9Tmi/rTBTI5ZtCMK1KOYjJ1Izyu
Yt8xYMNJ79+MFlYBkF8ODG1n36VvRTc/gnjCS6UEQn9JzatTMEc2jR8x80tWDfkdfytw82DCaWOP
X7F9lQlSox48LFcWLHzcV+GW4TeKHxdteVtLK9YPPX55ZdceaaP9n+ydyXLcSHuub0XhtcHAmAAW
/iP+mqs4FWdKG0RxwjzPuKezOpfgG/ODIiWRlFrdbfocKxyuTYeaZAFIAJlfvt87IBIa8MswQV4D
mGXTwiHCrsuTY7hraHxV7aSWhm2rsIPxmLrrQjDWxjzrcDcPq41ZhLvA9fH4KW6tsl5U6mGgWMs0
zldNSFwbDCfL1Q73r7WvnNO0P+/8gpySKLkI+nye+c6ZqP1r2nQbvzLWTYAUuOYxhsV8C766Uszo
NiBXY5451aXhyVgI1elDUYfYxVbJU+MJvNYHf4tBAUkHVvIo7OIJjswyq+UjPDnqqWLWM0810J2z
Q8mG+rBxvEdN0TDXWjdGNmayWLdSB4ksxHWLCN+t1Ognvi5nh21hIrFoAUOVYVnkCXwEvBYHIslB
7gm7HBoU6OoNlvRHSiyddvZlZhkrLI0iMF4TAw5UqBH1gl3xvFqKJAGRxSxu8eewqWZhSKsm53X0
1DZdd0YxaUV3XXRFPyvlQll0tg3A01Jf6ZbDv4ZLK6zxZ6/OEYOe5HJ37+nc59r5LOmHEPwslOmq
U8uneSwr96UnkYYZ1DrJi5tY8Z70VN42EfLSxDqpgpve8/f4xiyu0HHTeLpysRQkxliRr/DMkNkV
+wQMiADHxxBpodCcZNXrIZtET5HIdiHaMDKwB5CklMINs72VK2F/rLaDeUbN184dqE8EuSAQlmyC
MxTY9jPPEEdF4Otzm/3jQoY/NdU1PNvyYXCWICv+Uegza8bEx89Fmom5zKO3KNXEX+G4TRESYOIx
qEq5M3Kap0pYK8uoVa3DqrOzz7LjgEyI5L61VWxYErRCKkGm2z5M/EVBujVfTCBhrMenxE3Q5jTE
cIdLFGmm+NwfichixbdqrMQrPMslt8RJoOywqsZKvZiIsE+n6H+3JTEHPKADuLtdEUbgK4SxlQhi
ZII+OOPYPwaRSoOFIvCa1nr+VpVCBfbEUE4bK4HdaQ/1Em2/NHUSe+sV+mMV1uWylSleJ0oyHHHj
jvpmYLFIqRZA2WjfIssDfc6yYV1RyLUCLzsVAe3UVvp5pLWfTUnrMXV001UjqcFnkhRyNFgcUmlF
fKr1FNRUPtYhLThykOuAvPUc13unrx+6RmuQ2WubvvcKos7xBMTq/MpwPPms7tJ+AhbfdzhNVuct
rP1lXwBJ21FTLsTASDVdq9Cv7YMFiyjpHmq0U10NiwWtrDc9QMvULzX1KNai+ogElmDle5hru0rc
XbRuoC9JVVZ2dMXLSZiCI6sh3w4cL9aNS2G3GNC0zeXawlJvSMutlYoWfWb6ENT+lS1rwGDB0C8w
txPMYVTTTk0yd1kgEo8jg0eo4j1qTcWFH2A3G6ryhYMkb4bvxbL24tUQaidxDQ80leOK11yl6mrV
4TN+OQFLt2hnDa1kCjq88oISJ4pJzVJyN9AXvmrKyFhomE/MzSGhV58TGZE6xhfbw7cX1996KnoX
28TAOB5AQJDEmwZ1rnVpNWgVJZtOWyz0c8/0iejpYerKFXr6XOgzo0Om6IWOP81IvDhLPYkmiOJ4
J7wk51JmcFignwm1eDfRSishYsWD45dpw1GSsZIE8rgkYxEyMT2EgKbeHLLTpv0VW9ayCsbrr2gO
4RZRLulCQQHwiw72lIllNxb9C50kkNAN7oscFnvV4q6BHryT7C9d3124uLQvgboJZW8V7PdVvBkE
e8lDz/VMOIolLpA00fTJUEj+GlvaaOrrJdlGQdWImdeq2hm7yIVOd3nj0DqlkSHkBdYC264Ys1Dh
683R4N04DsFIZpnPlDbLQPuHYOGYhoODohutXTm98EJMAoJySBdyq139aw1iXSg6yzIGNA17TaFt
kjZ+0qXm1iwdc5E1djVXalNC59wOt/TpcT2SodMFnvoYdthYamyn6ME+BIl55WEliTK/TmC1ZK02
p+0dr2JHyWZxMWBwKVqIS96AKaDnlmcBeC80ZbbVK79wiANqa/8IUzD2JRarbpwVWIUZpTpH+qTQ
T6bLxb6HnBK8Fc/BPtSJDtvvc+Y5mAXg5njcdvZa7eiVZUZ3i8FBwwankM71PIRFXgt5xxY1moaW
RRHRSqjciTOUImwmmsD356KH7BRJ5jE4pj6VhNQcdxURA66JVQBgv3UIrPEF7rezgGq/KS1iMzCw
dI/JFrK3ucE7ONSqNtPMfuZDgZ/hye/ONfxGv1hyQCllgoIGkqYvnGh4KFsTzUoebhyTSLDIQbNa
CYp8LlJMAwDdVYJN5yT2g3jxr70j4tQdSKiqZbVb4STjz3JJT2d4F7BOOTUOnNIjdjY00ios3mUR
2gtoQwawMz7HuUVLEukuy8noTO2i06TXoPnoOEuoZ3q3awqvmrdhkOK4gWezCOz+ZA9b/S/E11/2
GUnmu4eYSd6Hke/fV68BOmAz0xSAbX8M8q3LiBD0CW7uu+Kx/OkfP+N7+ujaB00Cn3Vc9WRZA2V6
ViIqB2Shj1aAqsnPSB7lJ1/RPfkAiaIuTFOBBgC49x3dw+tPIOmzTH4oI3E0tL8jRFTewm2mimpP
A2ZTTZkcIVsx3nmImzXlJt3VJ7UPFyZv78QHKuo8OpWmRD8fbNKDhJmCb6TVnSvRCvBSA/5lFXzJ
TcmZWqgeiL4jIPDVaG6fAcZPSR1vUz+pyn/7F3iPb9C58cxsBIUWekwLA0bkQG/RObVL0e66NIAD
ysCtJ3p/aTuQ+dgPajTOsMi2FDybJUzqFph/6GuM6+zTIqTyFulI79HZ94WenGzIYojnBYyEiZ82
2WfHbC1YA501I9rPJ/8s2mG2G89BycBx8tHPXK3wB0PDdZ32hEUPI3JAnTta0sl0l7yYSne8bivq
zvfH6hT7pHAGbRMWwZMdVovEYPcpVNiIft8QVCJlzXGLlG8S94qCbVd3PW72ZNs8SaHVT9W2pBVg
Q8HR+oQWvacxYZA+VjswMR1zwEU54apTk46C3tUndSZPEJGAmlTtcegbC3av9pSTgxnvBzt8tWCk
upxwEhnXQZJADdWg9SYpyo4ObJAGnyBjaDiJbCQ8uYUlDSNwCkt8BtfCmUk9zUuYrNzoobbXccaG
qcndJzwSRp1OLOHFWKQzIXNF40UI7GKAqyq2CrrbzGhGylNziCCXAWaCZg74Gi9wL03nilOjdR/r
i2LYqp67NLz+dHCdM8dtIbimMFLh8OAeSK1CfttlFvYwEUwJVk9L2wNbv4ehLTBTEcbtoNm4KNYq
dgFQvZwGQ/UuD6/roLxM7ObYxguf6L/sSLQN2zzctibhCHIw8ulMtWEAD9x6NS1vQujoIX4BGlvg
zuWm0Qoau+zFKIJDsV/YNURqMN5WrdSpbreHGobDgKa4S9VSRY1uOqfu6OdcdSpSV7s4FGM/LG5v
JTrFkwJPmEldk+qO59KdaVIqRKWySrOMHqefkTduB09yjj2Ejk4Epgnb0srlCafTyq0jGHNa6MEO
5zXsBKFAlw4Puad5t3LdrTRl9CNXuKmlAhgbQMTY4sM8MRQYY71SqUspHb1xRto0fkk8xCHFghY+
yYC6E1xn+T+S1W8KfNFozloUNKI7zDMdTJJGIHwdec7Dj/OMGL7IkVYeelI6LAJ0+xMf/IXmoOWP
jk+Sd6LlqX8FcNws/LI0bhwyHo5kkWeHmVo/qXFpT+vEOZIpsVEJxIbe3eWo969/PXWMsP33jsXL
xDHmYai42DGNjhPLK1hfwTVI8VsmDur5J9mXltZAzeKb0jaOi7PAK06D0qO8F8mfzFkKs/KbIyuk
MNCUUYSC472ivp9MFacycR8vH7SgPIeutHZa9SQdSkIBIRhnpb8kZ++i9dmjqskKHxMwYSuy4adD
udOk+O7X4/BWP2myiX17NqPk8dU46Jh2w60tHtTQuK2S+IxOLBbYCMZqCCm/PtT7VWR/KDHmi6im
wur5Tj0Jd1KDqZE/JKG6Kxv0B2FU+HPZgRD36wO9lWk+X5OgG4b+nnAUXX7XjXISyayEHD0oSLkW
qhULOCrqhrX8MjTxC0qHEL/k4U8Ukz8byNcHJXfl9UBGWuGw0YofBpekNrOBMBlYJ1ZrPqBVey65
/lBgrhpvm1L7K9QU7H/1sfU3jujbg6WeXGLRXD6gP6cJoyon/TDcW5I4kbDJP1Tz5NTRa4i3KTEG
oltaivnELLB2dGuj99SN6bCxIvW0ChU27eqqM/INrO8LqoxZniXM0pnqf1FaQLNwaI6RN+ETjj3N
MsZDbPCD8xxDsNV+iexzSKTYJWmTUAxHFUTEuS568luFQxkMqROmwheEdHe4p6XwADUQo6aHLujS
Zfd79Snt0Dnsnc2xnsYNNRMQqktCFrP2hJltQEAZzztHIIdDON4k+UUMTWESNRY241J43tKgmyax
egdA+pSrtTG1czgsfQSRY/Cxqsn9O5SYV1QKh7mMt1nvWOFMwKmeDYIK3fMMbS3R/Jvn2H3NwNut
SarZ2aKOymWZ1RdBimBR5CMoVSyQIkfwlx0MjHodmZkSHA+F8iVqsa5iSWkXeYZhVB3id8jGwpyF
bZrhm47hE3K9bTMot/tJWBpndxMjWnBIJINJU4uZktFbyuSBrWil3cAbghCpyOzfBxSvmYAH2+TS
ACmF0sNB1TDzaszn4ZE3c79JzjFLVsE+hTVNRKdPYVXehHZxibAmmCU4XNbecGjoLAlZwPQe9xD/
wny0+5SH25Bdh4yC1LVOUdKuORtiNGL/BgepUR1A3KxZxqeebS1ddDMczZ0HDimEBZbN08JrVyRw
YZYD4cCocOOTtjxsCxEX21aiQWMjYhybN6rVHg5Wuux9aatEFDZt8pT09doJaXEI+aiHpIf96s5V
mxsfyavbGO6kgI5f1v29haMOnuc3XWqlE0eJNlizkAWUSuNyydjYjX1nJGKH2nTKxZ1UkjawnJVL
yxqWukdOIlhmG/XnatAf5jUSDz1ObuLiUYONqPXxYZfkRy4w2CTo9HLh+FgB130aITXNz0PQowm6
VH+Z6lUxl3t9jmRx3XWE0OSevHAa20JkYQ0rolL8eVAo55LXfCnK5LKAA6YBBRgGu3wN5U3ETt5v
gsPMwIWpE/PKTC416JE6JKGJjiFbN2ryFDVbh7ZzrKpwLFMFACjTb3sjfIoTT8Vj2Nn48l3ljPxJ
HCGw8cGGS77EH3BRWPl9WNqnmSYwDBSuPHH8OkcDJ104Xn1p9sWcGElshiuqxiTvjFWqYx6AMfPe
vnf4kwb63qXk9ULLrI8phOA/ho2OfS8zf7XA+FES+iTmPjS+Fa4j9PPowAm/9aAKJvyXTXendRdF
ZVz5bnhHsIQP1Tpit43XycJATHIoO002JxsJlwi/Sue2VT95UndHx/s6Qkq7qyovno5W+aRC6cGM
rpkN375ZVp00VXrzrILfBNQZHe8hZEoOj+YDPp+CurTR0Ilgw2mqNymC0FOFZsqqT8ZWvlr2M9TZ
Cf0ms5pCRL3Ole4ykYZDPHtzEESVeslp/SMpC/ibnI09fcIphibHHr5eAU6LOdaNUz3nVXOh/k8y
ne8dGsiRbuOeuL28shRszFNOyNXyKYXAmg7eKhqr2dCYE8oDc7oRD0Auj5EwoPluhUMJh8P4pKBc
d1rp2G1wIKVBSF6rx6ZCP7ET6Toyoi0WXrhMDqfEonfb2Ip2jek/O/n/4Tr045KnK4rNWm5TSGE4
Py74r26tRwEZaUHw2KvQoF0YzxQO7nGSMfXWqW39yQL7Y/nABs9S2OrZFuRW+R0RI8wVc4BX9UCS
zkVWtjVmT8HtYA/bXxcPP6nPdJXazBp3vUw76ruF3AncgmTN8sGh9a250PMQGyJf9aMvbtRfAHtf
WLL0YDfFOpWKS+F2lyBNkMfSL0hSlD8pZd6XqYo8ngyXDPuH/fc+Tu3VEMdRkBaG0TwkIKiTdtDv
UyfcFGF8ZW2hjLeTqHWLmVL0x78ehB/H2oLPw61VBI1bFo23d9bwHQDZgGzTWrTkkskqvi1C76at
BVHv14cCR+DL3s4QGGix0TA0AzYSBI23B2t66OWBDmuyzFgVsSHCQ0AJ8OZD07NsXL259XCLOyor
8ZjBFJgMZjgsErZgSGFpRKBwQfHTRD2tFP+pNs3PALUSe3cWRopEhw1tBn09ojfOeuVcK0XTHqMq
O8WXJQQuc7DcFenxQCrnUhl3KiUtwRNYc8YqUhEBAKQ3R10sZ3Nyt2ZWzpuKZbG+hrH7BaKEc0or
ZaGOPA3Ta3mVq0BaG3ZHgnrR+ktK/ewUKSeUdsDeDZYXpKInVTysuxhv+8SJV60M1OBCmJ2qOkzf
FDszTHPa6Jotk74GDMpOoTlpE2QDo6EfN9zK3VnsO90ZQIaLiZpxBO9C2YMUeQ5xkuMRFSIUvBiA
FPbTjiIznRl1liBJTBYxyTaz1EjKFQ6a7ry2TWDgLtnwRBsrDcYGQp16VxROAkkIr8PcFbioou4h
R5Y874B4NWxJsHe1Sjq4UCT1Lelu8RmtRZvQPrQcgDLypu+wIALuRXiMXwxSHE2sqzpZWx7Qg91A
d0xtgA+p4AYRv4CQxSb5y/aGSUGM4YpKxabRCqaRMMVO3TxEE2oLxA0eOIVpO8Fcqyy6nemo8A2Y
pbG4pslopD0gPA6QDhqmI1PLslMhamkqD5rGos2ZNBUJ3JnCBliCjIPAF21sy2kiOwA7GrkAZmAE
87ivirNIFKu6wVy+Qrqk4BvHnXQWvi+zeiTgTTG+EhOPBhKezZSOUkNjP8Sc2pPrc8g49pz4JG1m
dYTseRpWFg1grusV6lRSw13TQDKADIxIW+H89+iPN4yBAE4AlKUz23utVR8HpfEINlBjQFFGk0Kz
0D87hNvidMgGezyXQXfC6yws46fA1+LlUFfWRjZEN+9tpK5AP9rzIXSNJVGYYxfBc9WZY/vdQq/s
Rxw1djp2DUuSdxcY+1VXea4jsBxsQrX9BzK7eCgcEJ/9uScmKEitgbQRgUosGF1Vo2Rc7QLjgZZk
qv3twCcNsnbgGhOMlWt0drB+3bS9a4vCHDkzCMBGiK5uamhBrPR6yLBYjrqSXQMCGzm1yCxs3m63
OjOYJpBYxEBEOYf1CmrqISVZJ8uwEDRIUBYWcSAQd490Xe3XhqRoZL7K6wFF1UTXpPw8NjCPUFKH
zA/VRNLkz3A2SmjfeIeWHhL/ZDRQljyUBa0+D3BTaqoBQrPwsLht+onSe+iGDW5TzVw4tzuyxwfo
PkY7pcfWTM1eSRchJv9r8hfQRThmTFOE1zo3kav3I7CHkz/gkYxbbGKMWt3cvfGdRsIVnxEQ4G6m
Baa0fyiUYEykCLnUFpMJyg3jvLHSJ2Eb9y15thNEOQByRZLPcCLhS8OiXWcmgiM/s++HXFawQaxo
OytIZqRzTHfWUCbpPgX0Wn1srGdFzw3z0di4xujC0KpHTpYcx3l/0obgDbAceDIBJpFs5rdmYhPp
AG0ZDJAzRJPLhFwedrleT/ZqtaiXSfYw+nMRUEM3CjHhWaOuKrkslpbmrPRON5lPh2Y0MrLnQxA8
wY/QNp4DUaDAzH7Ce36RSd4i7js0NcFNXgGumynAsUaMg5Qlj6ElP8WFh7dsfopT5VlUQkjAaxHm
UAcdZGBzQ5x8RW4X07aC1mmipeC5+3/qGjFeUow80LC9aZHLU6kMVdg+xqwvCmhmCapXCaJAEUPt
MdFf1gZUpMDRIBX6zTlqc+QGicquyWgZVgc2PtmPrFnFraS6/txptDl6sW0euf6k7DsJEa+tzgKf
3EY762UTBcY4Q9UU20Fq9QvFwyQ6NuNsUelMuDYNHR75KFvqKfurTA7jS5enOtckiUZ0782JLVyo
DVNlnTUptsmBAf4XniWafS47cXba2ryiYYJI1/OGKc6WxNRU5Rcb7ew8SHqSa3QeV8SeJ0Pj32Fw
2869Cn5nLLsQ7j352grAFaW2w31DYx8ZYfC1KCLTWSclvgGazDrLLsVip0r9S3QjCpoWDxHzQdOi
8NgydYN85sxfBqQXwHhhDI3InePvCqDgU/UidIFXogOs7mc8D9fMZaOX4lSmCFnVgmnv17XFD40L
ksI0RSFZCWNDCsf34aexB8GroVuHiXyyJYjixLKDKXZNV3RLN8IwN6VtrQMIhXAc2uPa1JcDeAeW
xzP8ijsII8nFr8/ox5J5PCGBsfOIPKI0e1vrqHoru77OCWWqdirieBPo3A7YbTgN/wlKNLai3tdV
wLo2vs0QlxXdfFfE+aIvQ9tGJVPK+s6R7Fu8ZW59IZZ0lRG2WYtWFmvSNM/w2L6KLbFoVcS/xFSG
fovosiF5Y1Q/osJtazgO9omm3jX+cN0JZx7V9VXuqsiN4u7errPPRIQS/2auhWutXFAb2crGzSv0
PdQOozVA1mIvEJ2m4ZgYACwjF7Pct6/KBAyqbrVzuawo1zIMuEn76EfVlN/18mToUhURYjMPDSAE
s4qmKbZi7Pk1eCD9OJ8TmOrGBf72drjolBpGYorWzR35XvZGYVrL/Oa5PP5bPc//YYIFVdVGE78/
7mWeP7r+v//f5NPD46fjusBg9XU78+Wvv2WX0Y0TGo1HWcD0IYb6azdTUg80nkZkDJjn0ZeUx1Qz
KtjRPJWeJfsby6aVh5SBDR4/ehErkEGNK6Ouk/ZkjrMmeOffyKBmrnrzZpBchqmrQS9zjEVWf7Lj
cMMKLr1yJxM4UZARu5LZRLC+m/eaL5pj4URbO0jEEb7XD2qOFWMWo0rW5XQriDicQlKlmVLC0tRl
VpWyC8OZWsWQZtVDvcBrKbf1YIM/zaXSWPilKQiz5ZRMjcHNiUtEOz5aRnXoHMutKEo4gwiBnLqA
P0Na5lA219Taz/5BshRms4QG6yJ1BmxE01qaDKOXANzR9tit9X4VZZRJqW0iatTyGbQc+6K1oWxk
+kb1TCSARCvMZNe9cYZsW0XKkaVL1pGpY3IsuUzrTR2sQ8trHzLkkFMBiD21Gkmw6gWLAaqiITkE
XUpuNtNERVBEbT/GZf6YaLUyoXs01sQ+rG3MWr0ajZ+XFMWl3mWXZDWmEEYxE7IkbPHC5EnzzTOs
D7xJBzzILbhQiRkCWsQfwWyCL2VomhvblQdYIxQpEH99xpz9Z1wrMvA9KWdd50M5qfiBXJm3NZ71
9EGr3JyQTpCyL1GoL1TXuCfMEI47sNika8R9h+n0pMVO/Ch0yLouVIauz+l5pVgYgAOG6h1xU5Dt
ib5dtzb62TQtlkZFDTW4xUkHJ4gmbr2p2+xJ0bnjPFrLyAzx3I9c/bBTzfu2VI+0ogtXKQbpdH9L
tz5LPOu2jvp1b6VbiYDliUdQaFYEwzr2tNvSVSBod+xDZCW7VFWX41f6tsHNLhwsWHNQig/NnEfS
5tmTvBBTOJ4c3PaKlOANzF8ElkGHIWG8M39Qwo2OKLBcyHpUdjOsG/J7lnVuFxUaKRBj2KPeK4DY
NczxsK/vWpS1t7lNljIcVeu81ZDSy7EE/SzJq0tRpf4j2m4ejcFRj/IQ+xTuLo+GghlP6kbyKncH
6EpdPizYqtb7jEp24sNtrFViuc/ApISBYJNE+NjUXgruOGZc4uHTT8zOuS6sMC7h/9M0mYY9oWpl
myS70EDwi3/OmJSZjqGZ8FntlVqWwYq2sjEjqyBfZSK8g90dn5SGILUg3yfioeFV8LOISaNqHQXM
mtRx91htA/nU8ijQYgvLiRFPo/4LC8xPfMxSsRAjcA9rj3IZqR0FTldSl9dyrt+GRl3ckrEgL7RM
Om8wgztzoqg+tQt9SpnWbcOhso5rKVNv9DHtz0WhuWFLGVJwovIw2cBBPerkqyastSOv9LDtUogX
oSli5cs+BfdPQ9gArUi1MRAKg7k8Vo/jNhcbPbaHp9DCaY7wQV76LduIYVpVlYQ1IeBvaDYyflDW
ZVbS9KbrTC4ugYatRrKhk5uEZGhSdsK+AIm8QVyyjVFKEleINLp+3gA4TYeKrER1QMmfAuRrUdev
81LPziKziLeoA8dgWOuzRebIIjFz56QDCbrqnF4sLKVTz0TC8C/LMZxRp/Nw7RYENoL6iwmAUXgm
jBrEvK467b5OsL4gr68FGnUqee4mbn8jK5p/2JfYwDs4N46GZXQchDlSiGWIxVLYOYd2l4GNVIG9
4WD5qYhiF9ryGDOJJKzZEhEdfe4GO0AX6eMsIjK/QEYuwrNCwhCX3BvtCAEoihNJUfSrVibsNUSd
jexVt2ZqguiIBAyI3VW9sUvtQslsIukTOTpvgceXIlP7eWaphE9geWTm1tRN+HVUKg1ttDrYdoT6
0EhLP9dCWgZm21+2MvfMJ3M1Ts3+qSsJiWrhTE9jkBV4dUGFrSaZvYfk1KcrFCg8CsqIC2XwYnqn
6w99+qYESdGHpqYtHgtzINUN1c8QeCE0Ekshijzv5onayQvYExWGi7JazmvJkBC2+hHUWEsY+F1J
pnLDK4/1DWoGjBwhwaU97MrYMpSVWQRttZQbudFmrwqC7Y90nLfF7bisqpahWRrzAuRAepNvi1tR
aoMZySaZ18YtfdnbXlXvVVm79fxGea7s/79VYG+0p/8P3O9fLmS2q3ZzgISqP6sfMfR5LAmeJrP2
GWIff7qnNl2m/7lf+vUXvcTL/gmNTWFv9eo2fzun/Qn/6iuiHddVP0CRozzDiwNamNCp7MbPv3yK
2KS+/FjSD/gRDgIUOs8fEF4KzVdj9Eej8OsLfB7OX//Or67ge/yuLWhk2BScb+rf/Vn9jXHQ1QPV
RMm9LzhfD4B6YCjUsyTG/zcPwD0U3Wp8Dl0/Td4U8AoUgr9y8e++4ftDoMsHMA4VbrH6fJHA/K/H
QDswDF0TDPR/8xj8IaFzPHWhjxjBXxmId1/zaiDQatN1h6z5/UJfD4ROfIRFX4l58vnz/Nj9Rm/D
80Co7Jo+NhDaAd1BDVNNwPrxw8i+HQi4R2wDVV69/Yf1hAP+TgMhsMXGWR76zYdGQjMOoM1aJq/H
y6W+HQn1wNZl9PnmbzcxvjwKH30nVIsBwCVaM14e+neTgyKYHZgb8O14fid+u4HYQ2gffAxYH4Sw
ZFMxX9YB3vzXL4RyQGoIwSgAI98ek9/shZAhLn5wFDSbaYGwDd6tb/f69SiIAwVshunz950fn6eF
kYHw0WnBsiwN+w2Q4PHz7nkwCCEilsRSzJfH4XlG/o0mSJqS5oerJtZLJllTGxHD8cMD9up5UA6M
cVch22MFOX5+u6lhnCMtLBQ/+DRQQGFmYkCpeVkuuduvxkEidgrOMBFKL/WVzBz6u80OYwE1OqR8
7LWwD8gbgduKJ827EcBhxMRhZvTB2X9+txGAbjzSmj96+RTSaG32OPl4mW9HQT6gjgZZhxT08nle
nX+jaYFH2ATz/9AwsFiSboxBkfmuVjAPxvuvoQV6ufzfrmz8mfnT395Lagc0RyB3w+7ef97NBpQS
bCkRiv22s8HP9XF/dxyoFoSioXJjlt1/3q4OVM6GALWyX0bJ/u2WSMVSPloxESvIFarQ/V/qhHdv
hHyAbtCmO4Zy8Pnz/PL9RjOCyozw0QlBYw+harJFi2H/eTcKxgGzggbH+GUMfr9C4Wc91r/9PlgH
I8ICleEFa3s3LygHNFxtttQvj8rfGYW/8Lx8wy6x5o4e9qil/1j+DNz8o1/4Ctf9+PMXqG79MAo9
v3d49784gpjPx34G7cZ//+MNBLPHDV798CuO8PrPXy7wx0P/9KS+/s+V/1jsinsPEvyI5L6c5sku
Bvr8Z/Kwi+rybTf8GVL9fi4/iIi/LYy//Opi574F6Z6nko9+L+4ayb2fkY3KtaRPn/5ZVnXh78q3
cOD4un70SPOuKh7j3UNd7L5+2XhzledN5Ee//SXn9c03P9cdH/3mv0R12D8LP8XW/9LdnXq7onos
Hh8+kX4V12Nq8HgzTnYNtNrH1xf1gjx89KKuUaFz33fJ9wO+PspL5frRo0x2ZV4/coh6xJnfHmDv
iPnRA0zpmbArevvCvWxDP/rd/6yrNEnjf/8/u5HlcrT7dO6nwZtH91uf4KOHevYE8O8/jRYBycOb
l+9b4fTRg0x3ya7of3aI77Def8Exqt0d88fre/3y9SxNH//6svKjR4mbcbxL7r2fHYb90X/NYaLd
J+7Fp6PHd9Put77Ahw/z+lU/3j0U/sPXc3+eGL8CCR8+0GNdvR2q75DVR7/7+DHyo+hn3z7i5B/9
9i16fzwzeP8u0jvW3YS38eu3jmNENW3YeLHKBr0Dnbp31Of8+qA/W/W/tRl+rAW+dhV/9mdvC53x
N+5Hb49//AcAAAD//w==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419B49-6C0A-4815-AE58-324AC95523AD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0</xdr:row>
      <xdr:rowOff>156210</xdr:rowOff>
    </xdr:from>
    <xdr:to>
      <xdr:col>14</xdr:col>
      <xdr:colOff>588645</xdr:colOff>
      <xdr:row>20</xdr:row>
      <xdr:rowOff>165735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2F6124-87C4-C48A-411A-FFD86A928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169AD60B-EB9A-620F-CFD6-B14C213D07B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3DE0BB18-B095-30D4-BA6C-5F2B1F1CB103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1488" cy="627256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s-MX" sz="1100"/>
            <a:t>Este gráfico no está disponible en su versión de Excel.
Si edita esta forma o guarda el libro en un formato de archivo diferente, el gráfico no se podrá utilizar.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559CBA-4247-4E97-876C-82DCF9EA5D0F}" name="Tabla1" displayName="Tabla1" ref="D3:N371" totalsRowShown="0" headerRowDxfId="11">
  <autoFilter ref="D3:N371" xr:uid="{7A559CBA-4247-4E97-876C-82DCF9EA5D0F}">
    <filterColumn colId="0">
      <filters>
        <filter val="mayo"/>
      </filters>
    </filterColumn>
  </autoFilter>
  <tableColumns count="11">
    <tableColumn id="1" xr3:uid="{493E0755-F8FE-4F2F-9243-699736B25D30}" name="Mes">
      <calculatedColumnFormula>TEXT(E4,"MMMM")</calculatedColumnFormula>
    </tableColumn>
    <tableColumn id="2" xr3:uid="{844F8BEC-C7AF-4691-A22E-2DF588C87A4E}" name="Fecha" dataDxfId="10"/>
    <tableColumn id="3" xr3:uid="{554CB40A-2344-470A-A768-5C9C687F502D}" name="Provincia" dataDxfId="9"/>
    <tableColumn id="4" xr3:uid="{8DDF4052-6C72-4697-AE62-22A4BB1C88FF}" name="Genero"/>
    <tableColumn id="5" xr3:uid="{A759C237-CE74-4A3C-8167-73F316BA41C2}" name="Prenda"/>
    <tableColumn id="6" xr3:uid="{E85BE4F9-C09E-4753-8E5E-C47515912271}" name="Talla"/>
    <tableColumn id="7" xr3:uid="{393372F0-BD81-4F76-BF4E-A1F535099B58}" name="Color"/>
    <tableColumn id="8" xr3:uid="{1C443D84-3782-4894-8310-091D678F2713}" name="Sección"/>
    <tableColumn id="9" xr3:uid="{7D77180B-127E-4248-B86C-F00E9960178B}" name="Base Imponible" dataDxfId="8"/>
    <tableColumn id="10" xr3:uid="{7BA9C5A4-5943-4BD6-BBD0-7CAF2FEE7BE6}" name="Coste" dataDxfId="7">
      <calculatedColumnFormula>L4*0.5</calculatedColumnFormula>
    </tableColumn>
    <tableColumn id="11" xr3:uid="{8CCDACF7-AF17-4058-8991-FC51184699A4}" name="Beneficio" dataDxfId="6">
      <calculatedColumnFormula>L4-M4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C55896-481A-4929-B81A-B718815AF817}" name="Tabla2" displayName="Tabla2" ref="A1:E16" totalsRowShown="0">
  <autoFilter ref="A1:E16" xr:uid="{F4C55896-481A-4929-B81A-B718815AF817}"/>
  <tableColumns count="5">
    <tableColumn id="1" xr3:uid="{E9B08142-6F35-4D45-8ACB-9ED2F19C2B33}" name="Escala de tiempo" dataDxfId="3"/>
    <tableColumn id="2" xr3:uid="{40FD27DC-F118-4869-B6B8-3E3DDF4A8030}" name="Valores"/>
    <tableColumn id="3" xr3:uid="{5E01B593-3AEA-406A-878C-C2407D6A3310}" name="Previsión" dataDxfId="2"/>
    <tableColumn id="4" xr3:uid="{9155F596-8F3C-4088-A512-DB205F3311B0}" name="Límite de confianza inferior" dataDxfId="1"/>
    <tableColumn id="5" xr3:uid="{51816A5C-7963-4B87-90B3-E2BE0ABD2414}" name="Límite de confianza superi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DA00A-1418-42DB-9360-00CEFA2E38EE}">
  <dimension ref="B3:P371"/>
  <sheetViews>
    <sheetView workbookViewId="0">
      <selection activeCell="H4" sqref="H4"/>
    </sheetView>
  </sheetViews>
  <sheetFormatPr baseColWidth="10" defaultRowHeight="14.4" x14ac:dyDescent="0.3"/>
  <cols>
    <col min="4" max="4" width="7.88671875" customWidth="1"/>
    <col min="6" max="6" width="20.44140625" customWidth="1"/>
    <col min="12" max="12" width="15.77734375" customWidth="1"/>
    <col min="13" max="13" width="9" customWidth="1"/>
  </cols>
  <sheetData>
    <row r="3" spans="2:16" x14ac:dyDescent="0.3">
      <c r="D3" t="s">
        <v>78</v>
      </c>
      <c r="E3" s="3" t="s">
        <v>44</v>
      </c>
      <c r="F3" s="3" t="s">
        <v>45</v>
      </c>
      <c r="G3" s="3" t="s">
        <v>72</v>
      </c>
      <c r="H3" s="3" t="s">
        <v>46</v>
      </c>
      <c r="I3" s="3" t="s">
        <v>47</v>
      </c>
      <c r="J3" s="3" t="s">
        <v>48</v>
      </c>
      <c r="K3" s="3" t="s">
        <v>49</v>
      </c>
      <c r="L3" s="3" t="s">
        <v>50</v>
      </c>
      <c r="M3" s="3" t="s">
        <v>79</v>
      </c>
      <c r="N3" s="3" t="s">
        <v>73</v>
      </c>
    </row>
    <row r="4" spans="2:16" hidden="1" x14ac:dyDescent="0.3">
      <c r="B4">
        <v>1</v>
      </c>
      <c r="C4">
        <f>MONTH(E4)</f>
        <v>1</v>
      </c>
      <c r="D4" t="str">
        <f>TEXT(E4,"MMMM")</f>
        <v>enero</v>
      </c>
      <c r="E4" s="1">
        <v>44197</v>
      </c>
      <c r="F4" s="1" t="s">
        <v>42</v>
      </c>
      <c r="G4" t="s">
        <v>0</v>
      </c>
      <c r="H4" t="s">
        <v>11</v>
      </c>
      <c r="I4" t="s">
        <v>6</v>
      </c>
      <c r="J4" t="s">
        <v>20</v>
      </c>
      <c r="K4" t="s">
        <v>4</v>
      </c>
      <c r="L4" s="2">
        <v>19.826446280991735</v>
      </c>
      <c r="M4" s="2">
        <f>L4*0.5</f>
        <v>9.9132231404958677</v>
      </c>
      <c r="N4" s="2">
        <f>L4-M4</f>
        <v>9.9132231404958677</v>
      </c>
      <c r="P4" s="1"/>
    </row>
    <row r="5" spans="2:16" hidden="1" x14ac:dyDescent="0.3">
      <c r="B5">
        <v>2</v>
      </c>
      <c r="C5">
        <f t="shared" ref="C5:C68" si="0">MONTH(E5)</f>
        <v>1</v>
      </c>
      <c r="D5" t="str">
        <f t="shared" ref="D5:D68" si="1">TEXT(E5,"MMMM")</f>
        <v>enero</v>
      </c>
      <c r="E5" s="1">
        <v>44197</v>
      </c>
      <c r="F5" s="1" t="s">
        <v>31</v>
      </c>
      <c r="G5" t="s">
        <v>0</v>
      </c>
      <c r="H5" t="s">
        <v>18</v>
      </c>
      <c r="I5" t="s">
        <v>8</v>
      </c>
      <c r="J5" t="s">
        <v>3</v>
      </c>
      <c r="K5" t="s">
        <v>4</v>
      </c>
      <c r="L5" s="2">
        <v>66.933884297520663</v>
      </c>
      <c r="M5" s="2">
        <f t="shared" ref="M5:M68" si="2">L5*0.5</f>
        <v>33.466942148760332</v>
      </c>
      <c r="N5" s="2">
        <f t="shared" ref="N5:N68" si="3">L5-M5</f>
        <v>33.466942148760332</v>
      </c>
      <c r="P5" s="1"/>
    </row>
    <row r="6" spans="2:16" hidden="1" x14ac:dyDescent="0.3">
      <c r="B6">
        <v>3</v>
      </c>
      <c r="C6">
        <f t="shared" si="0"/>
        <v>1</v>
      </c>
      <c r="D6" t="str">
        <f t="shared" si="1"/>
        <v>enero</v>
      </c>
      <c r="E6" s="1">
        <v>44198</v>
      </c>
      <c r="F6" s="1" t="s">
        <v>41</v>
      </c>
      <c r="G6" t="s">
        <v>5</v>
      </c>
      <c r="H6" t="s">
        <v>1</v>
      </c>
      <c r="I6" t="s">
        <v>8</v>
      </c>
      <c r="J6" t="s">
        <v>15</v>
      </c>
      <c r="K6" t="s">
        <v>10</v>
      </c>
      <c r="L6" s="2">
        <v>15.694214876033056</v>
      </c>
      <c r="M6" s="2">
        <f t="shared" si="2"/>
        <v>7.8471074380165282</v>
      </c>
      <c r="N6" s="2">
        <f t="shared" si="3"/>
        <v>7.8471074380165282</v>
      </c>
      <c r="P6" s="1"/>
    </row>
    <row r="7" spans="2:16" hidden="1" x14ac:dyDescent="0.3">
      <c r="B7">
        <v>4</v>
      </c>
      <c r="C7">
        <f t="shared" si="0"/>
        <v>1</v>
      </c>
      <c r="D7" t="str">
        <f t="shared" si="1"/>
        <v>enero</v>
      </c>
      <c r="E7" s="1">
        <v>44198</v>
      </c>
      <c r="F7" s="1" t="s">
        <v>42</v>
      </c>
      <c r="G7" t="s">
        <v>5</v>
      </c>
      <c r="H7" t="s">
        <v>22</v>
      </c>
      <c r="I7" t="s">
        <v>2</v>
      </c>
      <c r="J7" t="s">
        <v>23</v>
      </c>
      <c r="K7" t="s">
        <v>7</v>
      </c>
      <c r="L7" s="2">
        <v>26.438016528925619</v>
      </c>
      <c r="M7" s="2">
        <f t="shared" si="2"/>
        <v>13.21900826446281</v>
      </c>
      <c r="N7" s="2">
        <f t="shared" si="3"/>
        <v>13.21900826446281</v>
      </c>
      <c r="P7" s="1"/>
    </row>
    <row r="8" spans="2:16" hidden="1" x14ac:dyDescent="0.3">
      <c r="B8">
        <v>5</v>
      </c>
      <c r="C8">
        <f t="shared" si="0"/>
        <v>1</v>
      </c>
      <c r="D8" t="str">
        <f t="shared" si="1"/>
        <v>enero</v>
      </c>
      <c r="E8" s="1">
        <v>44198</v>
      </c>
      <c r="F8" s="1" t="s">
        <v>29</v>
      </c>
      <c r="G8" t="s">
        <v>0</v>
      </c>
      <c r="H8" t="s">
        <v>16</v>
      </c>
      <c r="I8" t="s">
        <v>6</v>
      </c>
      <c r="J8" t="s">
        <v>9</v>
      </c>
      <c r="K8" t="s">
        <v>10</v>
      </c>
      <c r="L8" s="2">
        <v>31.396694214876035</v>
      </c>
      <c r="M8" s="2">
        <f t="shared" si="2"/>
        <v>15.698347107438018</v>
      </c>
      <c r="N8" s="2">
        <f t="shared" si="3"/>
        <v>15.698347107438018</v>
      </c>
      <c r="P8" s="1"/>
    </row>
    <row r="9" spans="2:16" hidden="1" x14ac:dyDescent="0.3">
      <c r="B9">
        <v>6</v>
      </c>
      <c r="C9">
        <f t="shared" si="0"/>
        <v>1</v>
      </c>
      <c r="D9" t="str">
        <f t="shared" si="1"/>
        <v>enero</v>
      </c>
      <c r="E9" s="1">
        <v>44200</v>
      </c>
      <c r="F9" s="1" t="s">
        <v>41</v>
      </c>
      <c r="G9" t="s">
        <v>5</v>
      </c>
      <c r="H9" t="s">
        <v>22</v>
      </c>
      <c r="I9" t="s">
        <v>19</v>
      </c>
      <c r="J9" t="s">
        <v>12</v>
      </c>
      <c r="K9" t="s">
        <v>10</v>
      </c>
      <c r="L9" s="2">
        <v>29.743801652892564</v>
      </c>
      <c r="M9" s="2">
        <f t="shared" si="2"/>
        <v>14.871900826446282</v>
      </c>
      <c r="N9" s="2">
        <f t="shared" si="3"/>
        <v>14.871900826446282</v>
      </c>
      <c r="P9" s="1"/>
    </row>
    <row r="10" spans="2:16" hidden="1" x14ac:dyDescent="0.3">
      <c r="B10">
        <v>7</v>
      </c>
      <c r="C10">
        <f t="shared" si="0"/>
        <v>1</v>
      </c>
      <c r="D10" t="str">
        <f t="shared" si="1"/>
        <v>enero</v>
      </c>
      <c r="E10" s="1">
        <v>44200</v>
      </c>
      <c r="F10" s="1" t="s">
        <v>43</v>
      </c>
      <c r="G10" t="s">
        <v>5</v>
      </c>
      <c r="H10" t="s">
        <v>11</v>
      </c>
      <c r="I10" t="s">
        <v>19</v>
      </c>
      <c r="J10" t="s">
        <v>23</v>
      </c>
      <c r="K10" t="s">
        <v>10</v>
      </c>
      <c r="L10" s="2">
        <v>30.5702479338843</v>
      </c>
      <c r="M10" s="2">
        <f t="shared" si="2"/>
        <v>15.28512396694215</v>
      </c>
      <c r="N10" s="2">
        <f t="shared" si="3"/>
        <v>15.28512396694215</v>
      </c>
      <c r="P10" s="1"/>
    </row>
    <row r="11" spans="2:16" hidden="1" x14ac:dyDescent="0.3">
      <c r="B11">
        <v>8</v>
      </c>
      <c r="C11">
        <f t="shared" si="0"/>
        <v>1</v>
      </c>
      <c r="D11" t="str">
        <f t="shared" si="1"/>
        <v>enero</v>
      </c>
      <c r="E11" s="1">
        <v>44201</v>
      </c>
      <c r="F11" s="1" t="s">
        <v>32</v>
      </c>
      <c r="G11" t="s">
        <v>5</v>
      </c>
      <c r="H11" t="s">
        <v>22</v>
      </c>
      <c r="I11" t="s">
        <v>8</v>
      </c>
      <c r="J11" t="s">
        <v>13</v>
      </c>
      <c r="K11" t="s">
        <v>7</v>
      </c>
      <c r="L11" s="2">
        <v>4.9504132231404965</v>
      </c>
      <c r="M11" s="2">
        <f t="shared" si="2"/>
        <v>2.4752066115702482</v>
      </c>
      <c r="N11" s="2">
        <f t="shared" si="3"/>
        <v>2.4752066115702482</v>
      </c>
      <c r="P11" s="1"/>
    </row>
    <row r="12" spans="2:16" hidden="1" x14ac:dyDescent="0.3">
      <c r="B12">
        <v>9</v>
      </c>
      <c r="C12">
        <f t="shared" si="0"/>
        <v>1</v>
      </c>
      <c r="D12" t="str">
        <f t="shared" si="1"/>
        <v>enero</v>
      </c>
      <c r="E12" s="1">
        <v>44202</v>
      </c>
      <c r="F12" s="1" t="s">
        <v>43</v>
      </c>
      <c r="G12" t="s">
        <v>0</v>
      </c>
      <c r="H12" t="s">
        <v>11</v>
      </c>
      <c r="I12" t="s">
        <v>19</v>
      </c>
      <c r="J12" t="s">
        <v>20</v>
      </c>
      <c r="K12" t="s">
        <v>4</v>
      </c>
      <c r="L12" s="2">
        <v>23.958677685950413</v>
      </c>
      <c r="M12" s="2">
        <f t="shared" si="2"/>
        <v>11.979338842975206</v>
      </c>
      <c r="N12" s="2">
        <f t="shared" si="3"/>
        <v>11.979338842975206</v>
      </c>
      <c r="P12" s="1"/>
    </row>
    <row r="13" spans="2:16" hidden="1" x14ac:dyDescent="0.3">
      <c r="B13">
        <v>10</v>
      </c>
      <c r="C13">
        <f t="shared" si="0"/>
        <v>1</v>
      </c>
      <c r="D13" t="str">
        <f t="shared" si="1"/>
        <v>enero</v>
      </c>
      <c r="E13" s="1">
        <v>44203</v>
      </c>
      <c r="F13" s="1" t="s">
        <v>37</v>
      </c>
      <c r="G13" t="s">
        <v>0</v>
      </c>
      <c r="H13" t="s">
        <v>16</v>
      </c>
      <c r="I13" t="s">
        <v>19</v>
      </c>
      <c r="J13" t="s">
        <v>15</v>
      </c>
      <c r="K13" t="s">
        <v>10</v>
      </c>
      <c r="L13" s="2">
        <v>14</v>
      </c>
      <c r="M13" s="2">
        <f t="shared" si="2"/>
        <v>7</v>
      </c>
      <c r="N13" s="2">
        <f t="shared" si="3"/>
        <v>7</v>
      </c>
      <c r="P13" s="1"/>
    </row>
    <row r="14" spans="2:16" hidden="1" x14ac:dyDescent="0.3">
      <c r="B14">
        <v>11</v>
      </c>
      <c r="C14">
        <f t="shared" si="0"/>
        <v>1</v>
      </c>
      <c r="D14" t="str">
        <f t="shared" si="1"/>
        <v>enero</v>
      </c>
      <c r="E14" s="1">
        <v>44204</v>
      </c>
      <c r="F14" s="1" t="s">
        <v>28</v>
      </c>
      <c r="G14" t="s">
        <v>0</v>
      </c>
      <c r="H14" t="s">
        <v>11</v>
      </c>
      <c r="I14" t="s">
        <v>6</v>
      </c>
      <c r="J14" t="s">
        <v>13</v>
      </c>
      <c r="K14" t="s">
        <v>10</v>
      </c>
      <c r="L14" s="2">
        <v>18.173553719008265</v>
      </c>
      <c r="M14" s="2">
        <f t="shared" si="2"/>
        <v>9.0867768595041323</v>
      </c>
      <c r="N14" s="2">
        <f t="shared" si="3"/>
        <v>9.0867768595041323</v>
      </c>
      <c r="P14" s="1"/>
    </row>
    <row r="15" spans="2:16" hidden="1" x14ac:dyDescent="0.3">
      <c r="B15">
        <v>12</v>
      </c>
      <c r="C15">
        <f t="shared" si="0"/>
        <v>1</v>
      </c>
      <c r="D15" t="str">
        <f t="shared" si="1"/>
        <v>enero</v>
      </c>
      <c r="E15" s="1">
        <v>44204</v>
      </c>
      <c r="F15" s="1" t="s">
        <v>37</v>
      </c>
      <c r="G15" t="s">
        <v>5</v>
      </c>
      <c r="H15" t="s">
        <v>63</v>
      </c>
      <c r="I15" t="s">
        <v>6</v>
      </c>
      <c r="J15" t="s">
        <v>12</v>
      </c>
      <c r="K15" t="s">
        <v>10</v>
      </c>
      <c r="L15" s="2">
        <v>32.223140495867774</v>
      </c>
      <c r="M15" s="2">
        <f t="shared" si="2"/>
        <v>16.111570247933887</v>
      </c>
      <c r="N15" s="2">
        <f t="shared" si="3"/>
        <v>16.111570247933887</v>
      </c>
      <c r="P15" s="1"/>
    </row>
    <row r="16" spans="2:16" hidden="1" x14ac:dyDescent="0.3">
      <c r="C16">
        <f t="shared" si="0"/>
        <v>1</v>
      </c>
      <c r="D16" t="str">
        <f t="shared" si="1"/>
        <v>enero</v>
      </c>
      <c r="E16" s="1">
        <v>44209</v>
      </c>
      <c r="F16" s="1" t="s">
        <v>39</v>
      </c>
      <c r="G16" t="s">
        <v>0</v>
      </c>
      <c r="H16" t="s">
        <v>21</v>
      </c>
      <c r="I16" t="s">
        <v>2</v>
      </c>
      <c r="J16" t="s">
        <v>17</v>
      </c>
      <c r="K16" t="s">
        <v>10</v>
      </c>
      <c r="L16" s="2">
        <v>5.7768595041322319</v>
      </c>
      <c r="M16" s="2">
        <f t="shared" si="2"/>
        <v>2.888429752066116</v>
      </c>
      <c r="N16" s="2">
        <f t="shared" si="3"/>
        <v>2.888429752066116</v>
      </c>
      <c r="P16" s="1"/>
    </row>
    <row r="17" spans="3:16" hidden="1" x14ac:dyDescent="0.3">
      <c r="C17">
        <f t="shared" si="0"/>
        <v>1</v>
      </c>
      <c r="D17" t="str">
        <f t="shared" si="1"/>
        <v>enero</v>
      </c>
      <c r="E17" s="1">
        <v>44211</v>
      </c>
      <c r="F17" s="1" t="s">
        <v>26</v>
      </c>
      <c r="G17" t="s">
        <v>5</v>
      </c>
      <c r="H17" t="s">
        <v>14</v>
      </c>
      <c r="I17" t="s">
        <v>6</v>
      </c>
      <c r="J17" t="s">
        <v>23</v>
      </c>
      <c r="K17" t="s">
        <v>7</v>
      </c>
      <c r="L17" s="2">
        <v>55.36363636363636</v>
      </c>
      <c r="M17" s="2">
        <f t="shared" si="2"/>
        <v>27.68181818181818</v>
      </c>
      <c r="N17" s="2">
        <f t="shared" si="3"/>
        <v>27.68181818181818</v>
      </c>
      <c r="P17" s="1"/>
    </row>
    <row r="18" spans="3:16" hidden="1" x14ac:dyDescent="0.3">
      <c r="C18">
        <f t="shared" si="0"/>
        <v>1</v>
      </c>
      <c r="D18" t="str">
        <f t="shared" si="1"/>
        <v>enero</v>
      </c>
      <c r="E18" s="1">
        <v>44212</v>
      </c>
      <c r="F18" s="1" t="s">
        <v>43</v>
      </c>
      <c r="G18" t="s">
        <v>0</v>
      </c>
      <c r="H18" t="s">
        <v>21</v>
      </c>
      <c r="I18" t="s">
        <v>2</v>
      </c>
      <c r="J18" t="s">
        <v>23</v>
      </c>
      <c r="K18" t="s">
        <v>4</v>
      </c>
      <c r="L18" s="2">
        <v>7.4297520661157028</v>
      </c>
      <c r="M18" s="2">
        <f t="shared" si="2"/>
        <v>3.7148760330578514</v>
      </c>
      <c r="N18" s="2">
        <f t="shared" si="3"/>
        <v>3.7148760330578514</v>
      </c>
      <c r="P18" s="1"/>
    </row>
    <row r="19" spans="3:16" hidden="1" x14ac:dyDescent="0.3">
      <c r="C19">
        <f t="shared" si="0"/>
        <v>1</v>
      </c>
      <c r="D19" t="str">
        <f t="shared" si="1"/>
        <v>enero</v>
      </c>
      <c r="E19" s="1">
        <v>44212</v>
      </c>
      <c r="F19" s="1" t="s">
        <v>25</v>
      </c>
      <c r="G19" t="s">
        <v>0</v>
      </c>
      <c r="H19" t="s">
        <v>16</v>
      </c>
      <c r="I19" t="s">
        <v>19</v>
      </c>
      <c r="J19" t="s">
        <v>15</v>
      </c>
      <c r="K19" t="s">
        <v>10</v>
      </c>
      <c r="L19" s="2">
        <v>30.5702479338843</v>
      </c>
      <c r="M19" s="2">
        <f t="shared" si="2"/>
        <v>15.28512396694215</v>
      </c>
      <c r="N19" s="2">
        <f t="shared" si="3"/>
        <v>15.28512396694215</v>
      </c>
      <c r="P19" s="1"/>
    </row>
    <row r="20" spans="3:16" hidden="1" x14ac:dyDescent="0.3">
      <c r="C20">
        <f t="shared" si="0"/>
        <v>1</v>
      </c>
      <c r="D20" t="str">
        <f t="shared" si="1"/>
        <v>enero</v>
      </c>
      <c r="E20" s="1">
        <v>44213</v>
      </c>
      <c r="F20" s="1" t="s">
        <v>40</v>
      </c>
      <c r="G20" t="s">
        <v>5</v>
      </c>
      <c r="H20" t="s">
        <v>18</v>
      </c>
      <c r="I20" t="s">
        <v>8</v>
      </c>
      <c r="J20" t="s">
        <v>12</v>
      </c>
      <c r="K20" t="s">
        <v>10</v>
      </c>
      <c r="L20" s="2">
        <v>80.983471074380162</v>
      </c>
      <c r="M20" s="2">
        <f t="shared" si="2"/>
        <v>40.491735537190081</v>
      </c>
      <c r="N20" s="2">
        <f t="shared" si="3"/>
        <v>40.491735537190081</v>
      </c>
      <c r="P20" s="1"/>
    </row>
    <row r="21" spans="3:16" hidden="1" x14ac:dyDescent="0.3">
      <c r="C21">
        <f t="shared" si="0"/>
        <v>1</v>
      </c>
      <c r="D21" t="str">
        <f t="shared" si="1"/>
        <v>enero</v>
      </c>
      <c r="E21" s="1">
        <v>44214</v>
      </c>
      <c r="F21" s="1" t="s">
        <v>25</v>
      </c>
      <c r="G21" t="s">
        <v>5</v>
      </c>
      <c r="H21" t="s">
        <v>1</v>
      </c>
      <c r="I21" t="s">
        <v>19</v>
      </c>
      <c r="J21" t="s">
        <v>3</v>
      </c>
      <c r="K21" t="s">
        <v>7</v>
      </c>
      <c r="L21" s="2">
        <v>9.9090909090909101</v>
      </c>
      <c r="M21" s="2">
        <f t="shared" si="2"/>
        <v>4.954545454545455</v>
      </c>
      <c r="N21" s="2">
        <f t="shared" si="3"/>
        <v>4.954545454545455</v>
      </c>
      <c r="P21" s="1"/>
    </row>
    <row r="22" spans="3:16" hidden="1" x14ac:dyDescent="0.3">
      <c r="C22">
        <f t="shared" si="0"/>
        <v>1</v>
      </c>
      <c r="D22" t="str">
        <f t="shared" si="1"/>
        <v>enero</v>
      </c>
      <c r="E22" s="1">
        <v>44215</v>
      </c>
      <c r="F22" s="1" t="s">
        <v>30</v>
      </c>
      <c r="G22" t="s">
        <v>5</v>
      </c>
      <c r="H22" t="s">
        <v>22</v>
      </c>
      <c r="I22" t="s">
        <v>6</v>
      </c>
      <c r="J22" t="s">
        <v>12</v>
      </c>
      <c r="K22" t="s">
        <v>10</v>
      </c>
      <c r="L22" s="2">
        <v>22.305785123966942</v>
      </c>
      <c r="M22" s="2">
        <f t="shared" si="2"/>
        <v>11.152892561983471</v>
      </c>
      <c r="N22" s="2">
        <f t="shared" si="3"/>
        <v>11.152892561983471</v>
      </c>
      <c r="P22" s="1"/>
    </row>
    <row r="23" spans="3:16" hidden="1" x14ac:dyDescent="0.3">
      <c r="C23">
        <f t="shared" si="0"/>
        <v>1</v>
      </c>
      <c r="D23" t="str">
        <f t="shared" si="1"/>
        <v>enero</v>
      </c>
      <c r="E23" s="1">
        <v>44216</v>
      </c>
      <c r="F23" s="1" t="s">
        <v>29</v>
      </c>
      <c r="G23" t="s">
        <v>0</v>
      </c>
      <c r="H23" t="s">
        <v>16</v>
      </c>
      <c r="I23" t="s">
        <v>2</v>
      </c>
      <c r="J23" t="s">
        <v>23</v>
      </c>
      <c r="K23" t="s">
        <v>10</v>
      </c>
      <c r="L23" s="2">
        <v>19</v>
      </c>
      <c r="M23" s="2">
        <f t="shared" si="2"/>
        <v>9.5</v>
      </c>
      <c r="N23" s="2">
        <f t="shared" si="3"/>
        <v>9.5</v>
      </c>
      <c r="P23" s="1"/>
    </row>
    <row r="24" spans="3:16" hidden="1" x14ac:dyDescent="0.3">
      <c r="C24">
        <f t="shared" si="0"/>
        <v>1</v>
      </c>
      <c r="D24" t="str">
        <f t="shared" si="1"/>
        <v>enero</v>
      </c>
      <c r="E24" s="1">
        <v>44216</v>
      </c>
      <c r="F24" s="1" t="s">
        <v>29</v>
      </c>
      <c r="G24" t="s">
        <v>0</v>
      </c>
      <c r="H24" t="s">
        <v>16</v>
      </c>
      <c r="I24" t="s">
        <v>19</v>
      </c>
      <c r="J24" t="s">
        <v>9</v>
      </c>
      <c r="K24" t="s">
        <v>10</v>
      </c>
      <c r="L24" s="2">
        <v>21.479338842975206</v>
      </c>
      <c r="M24" s="2">
        <f t="shared" si="2"/>
        <v>10.739669421487603</v>
      </c>
      <c r="N24" s="2">
        <f t="shared" si="3"/>
        <v>10.739669421487603</v>
      </c>
      <c r="P24" s="1"/>
    </row>
    <row r="25" spans="3:16" hidden="1" x14ac:dyDescent="0.3">
      <c r="C25">
        <f t="shared" si="0"/>
        <v>1</v>
      </c>
      <c r="D25" t="str">
        <f t="shared" si="1"/>
        <v>enero</v>
      </c>
      <c r="E25" s="1">
        <v>44217</v>
      </c>
      <c r="F25" s="1" t="s">
        <v>41</v>
      </c>
      <c r="G25" t="s">
        <v>5</v>
      </c>
      <c r="H25" t="s">
        <v>63</v>
      </c>
      <c r="I25" t="s">
        <v>19</v>
      </c>
      <c r="J25" t="s">
        <v>13</v>
      </c>
      <c r="K25" t="s">
        <v>7</v>
      </c>
      <c r="L25" s="2">
        <v>22.305785123966942</v>
      </c>
      <c r="M25" s="2">
        <f t="shared" si="2"/>
        <v>11.152892561983471</v>
      </c>
      <c r="N25" s="2">
        <f t="shared" si="3"/>
        <v>11.152892561983471</v>
      </c>
      <c r="P25" s="1"/>
    </row>
    <row r="26" spans="3:16" hidden="1" x14ac:dyDescent="0.3">
      <c r="C26">
        <f t="shared" si="0"/>
        <v>1</v>
      </c>
      <c r="D26" t="str">
        <f t="shared" si="1"/>
        <v>enero</v>
      </c>
      <c r="E26" s="1">
        <v>44217</v>
      </c>
      <c r="F26" s="1" t="s">
        <v>34</v>
      </c>
      <c r="G26" t="s">
        <v>0</v>
      </c>
      <c r="H26" t="s">
        <v>21</v>
      </c>
      <c r="I26" t="s">
        <v>2</v>
      </c>
      <c r="J26" t="s">
        <v>20</v>
      </c>
      <c r="K26" t="s">
        <v>4</v>
      </c>
      <c r="L26" s="2">
        <v>14.867768595041321</v>
      </c>
      <c r="M26" s="2">
        <f t="shared" si="2"/>
        <v>7.4338842975206605</v>
      </c>
      <c r="N26" s="2">
        <f t="shared" si="3"/>
        <v>7.4338842975206605</v>
      </c>
      <c r="P26" s="1"/>
    </row>
    <row r="27" spans="3:16" hidden="1" x14ac:dyDescent="0.3">
      <c r="C27">
        <f t="shared" si="0"/>
        <v>1</v>
      </c>
      <c r="D27" t="str">
        <f t="shared" si="1"/>
        <v>enero</v>
      </c>
      <c r="E27" s="1">
        <v>44218</v>
      </c>
      <c r="F27" s="1" t="s">
        <v>42</v>
      </c>
      <c r="G27" t="s">
        <v>5</v>
      </c>
      <c r="H27" t="s">
        <v>63</v>
      </c>
      <c r="I27" t="s">
        <v>2</v>
      </c>
      <c r="J27" t="s">
        <v>23</v>
      </c>
      <c r="K27" t="s">
        <v>10</v>
      </c>
      <c r="L27" s="2">
        <v>41.314049586776861</v>
      </c>
      <c r="M27" s="2">
        <f t="shared" si="2"/>
        <v>20.65702479338843</v>
      </c>
      <c r="N27" s="2">
        <f t="shared" si="3"/>
        <v>20.65702479338843</v>
      </c>
      <c r="P27" s="1"/>
    </row>
    <row r="28" spans="3:16" hidden="1" x14ac:dyDescent="0.3">
      <c r="C28">
        <f t="shared" si="0"/>
        <v>1</v>
      </c>
      <c r="D28" t="str">
        <f t="shared" si="1"/>
        <v>enero</v>
      </c>
      <c r="E28" s="1">
        <v>44218</v>
      </c>
      <c r="F28" s="1" t="s">
        <v>26</v>
      </c>
      <c r="G28" t="s">
        <v>0</v>
      </c>
      <c r="H28" t="s">
        <v>21</v>
      </c>
      <c r="I28" t="s">
        <v>8</v>
      </c>
      <c r="J28" t="s">
        <v>17</v>
      </c>
      <c r="K28" t="s">
        <v>4</v>
      </c>
      <c r="L28" s="2">
        <v>15.694214876033056</v>
      </c>
      <c r="M28" s="2">
        <f t="shared" si="2"/>
        <v>7.8471074380165282</v>
      </c>
      <c r="N28" s="2">
        <f t="shared" si="3"/>
        <v>7.8471074380165282</v>
      </c>
      <c r="P28" s="1"/>
    </row>
    <row r="29" spans="3:16" hidden="1" x14ac:dyDescent="0.3">
      <c r="C29">
        <f t="shared" si="0"/>
        <v>1</v>
      </c>
      <c r="D29" t="str">
        <f t="shared" si="1"/>
        <v>enero</v>
      </c>
      <c r="E29" s="1">
        <v>44220</v>
      </c>
      <c r="F29" s="1" t="s">
        <v>27</v>
      </c>
      <c r="G29" t="s">
        <v>0</v>
      </c>
      <c r="H29" t="s">
        <v>16</v>
      </c>
      <c r="I29" t="s">
        <v>2</v>
      </c>
      <c r="J29" t="s">
        <v>23</v>
      </c>
      <c r="K29" t="s">
        <v>4</v>
      </c>
      <c r="L29" s="2">
        <v>23.958677685950413</v>
      </c>
      <c r="M29" s="2">
        <f t="shared" si="2"/>
        <v>11.979338842975206</v>
      </c>
      <c r="N29" s="2">
        <f t="shared" si="3"/>
        <v>11.979338842975206</v>
      </c>
      <c r="P29" s="1"/>
    </row>
    <row r="30" spans="3:16" hidden="1" x14ac:dyDescent="0.3">
      <c r="C30">
        <f t="shared" si="0"/>
        <v>1</v>
      </c>
      <c r="D30" t="str">
        <f t="shared" si="1"/>
        <v>enero</v>
      </c>
      <c r="E30" s="1">
        <v>44221</v>
      </c>
      <c r="F30" s="1" t="s">
        <v>43</v>
      </c>
      <c r="G30" t="s">
        <v>5</v>
      </c>
      <c r="H30" t="s">
        <v>18</v>
      </c>
      <c r="I30" t="s">
        <v>19</v>
      </c>
      <c r="J30" t="s">
        <v>9</v>
      </c>
      <c r="K30" t="s">
        <v>7</v>
      </c>
      <c r="L30" s="2">
        <v>96.685950413223139</v>
      </c>
      <c r="M30" s="2">
        <f t="shared" si="2"/>
        <v>48.34297520661157</v>
      </c>
      <c r="N30" s="2">
        <f t="shared" si="3"/>
        <v>48.34297520661157</v>
      </c>
      <c r="P30" s="1"/>
    </row>
    <row r="31" spans="3:16" hidden="1" x14ac:dyDescent="0.3">
      <c r="C31">
        <f t="shared" si="0"/>
        <v>1</v>
      </c>
      <c r="D31" t="str">
        <f t="shared" si="1"/>
        <v>enero</v>
      </c>
      <c r="E31" s="1">
        <v>44222</v>
      </c>
      <c r="F31" s="1" t="s">
        <v>35</v>
      </c>
      <c r="G31" t="s">
        <v>5</v>
      </c>
      <c r="H31" t="s">
        <v>22</v>
      </c>
      <c r="I31" t="s">
        <v>2</v>
      </c>
      <c r="J31" t="s">
        <v>3</v>
      </c>
      <c r="K31" t="s">
        <v>7</v>
      </c>
      <c r="L31" s="2">
        <v>19</v>
      </c>
      <c r="M31" s="2">
        <f t="shared" si="2"/>
        <v>9.5</v>
      </c>
      <c r="N31" s="2">
        <f t="shared" si="3"/>
        <v>9.5</v>
      </c>
      <c r="P31" s="1"/>
    </row>
    <row r="32" spans="3:16" hidden="1" x14ac:dyDescent="0.3">
      <c r="C32">
        <f t="shared" si="0"/>
        <v>1</v>
      </c>
      <c r="D32" t="str">
        <f t="shared" si="1"/>
        <v>enero</v>
      </c>
      <c r="E32" s="1">
        <v>44224</v>
      </c>
      <c r="F32" s="1" t="s">
        <v>40</v>
      </c>
      <c r="G32" t="s">
        <v>5</v>
      </c>
      <c r="H32" t="s">
        <v>22</v>
      </c>
      <c r="I32" t="s">
        <v>19</v>
      </c>
      <c r="J32" t="s">
        <v>12</v>
      </c>
      <c r="K32" t="s">
        <v>7</v>
      </c>
      <c r="L32" s="2">
        <v>17.347107438016529</v>
      </c>
      <c r="M32" s="2">
        <f t="shared" si="2"/>
        <v>8.6735537190082646</v>
      </c>
      <c r="N32" s="2">
        <f t="shared" si="3"/>
        <v>8.6735537190082646</v>
      </c>
      <c r="P32" s="1"/>
    </row>
    <row r="33" spans="3:16" hidden="1" x14ac:dyDescent="0.3">
      <c r="C33">
        <f t="shared" si="0"/>
        <v>1</v>
      </c>
      <c r="D33" t="str">
        <f t="shared" si="1"/>
        <v>enero</v>
      </c>
      <c r="E33" s="1">
        <v>44225</v>
      </c>
      <c r="F33" s="1" t="s">
        <v>43</v>
      </c>
      <c r="G33" t="s">
        <v>5</v>
      </c>
      <c r="H33" t="s">
        <v>14</v>
      </c>
      <c r="I33" t="s">
        <v>8</v>
      </c>
      <c r="J33" t="s">
        <v>17</v>
      </c>
      <c r="K33" t="s">
        <v>7</v>
      </c>
      <c r="L33" s="2">
        <v>68.586776859504127</v>
      </c>
      <c r="M33" s="2">
        <f t="shared" si="2"/>
        <v>34.293388429752063</v>
      </c>
      <c r="N33" s="2">
        <f t="shared" si="3"/>
        <v>34.293388429752063</v>
      </c>
      <c r="P33" s="1"/>
    </row>
    <row r="34" spans="3:16" hidden="1" x14ac:dyDescent="0.3">
      <c r="C34">
        <f t="shared" si="0"/>
        <v>1</v>
      </c>
      <c r="D34" t="str">
        <f t="shared" si="1"/>
        <v>enero</v>
      </c>
      <c r="E34" s="1">
        <v>44225</v>
      </c>
      <c r="F34" s="1" t="s">
        <v>34</v>
      </c>
      <c r="G34" t="s">
        <v>5</v>
      </c>
      <c r="H34" t="s">
        <v>22</v>
      </c>
      <c r="I34" t="s">
        <v>19</v>
      </c>
      <c r="J34" t="s">
        <v>3</v>
      </c>
      <c r="K34" t="s">
        <v>10</v>
      </c>
      <c r="L34" s="2">
        <v>19</v>
      </c>
      <c r="M34" s="2">
        <f t="shared" si="2"/>
        <v>9.5</v>
      </c>
      <c r="N34" s="2">
        <f t="shared" si="3"/>
        <v>9.5</v>
      </c>
      <c r="P34" s="1"/>
    </row>
    <row r="35" spans="3:16" hidden="1" x14ac:dyDescent="0.3">
      <c r="C35">
        <f t="shared" si="0"/>
        <v>1</v>
      </c>
      <c r="D35" t="str">
        <f t="shared" si="1"/>
        <v>enero</v>
      </c>
      <c r="E35" s="1">
        <v>44225</v>
      </c>
      <c r="F35" s="1" t="s">
        <v>26</v>
      </c>
      <c r="G35" t="s">
        <v>5</v>
      </c>
      <c r="H35" t="s">
        <v>18</v>
      </c>
      <c r="I35" t="s">
        <v>2</v>
      </c>
      <c r="J35" t="s">
        <v>20</v>
      </c>
      <c r="K35" t="s">
        <v>7</v>
      </c>
      <c r="L35" s="2">
        <v>82.63636363636364</v>
      </c>
      <c r="M35" s="2">
        <f t="shared" si="2"/>
        <v>41.31818181818182</v>
      </c>
      <c r="N35" s="2">
        <f t="shared" si="3"/>
        <v>41.31818181818182</v>
      </c>
      <c r="P35" s="1"/>
    </row>
    <row r="36" spans="3:16" hidden="1" x14ac:dyDescent="0.3">
      <c r="C36">
        <f t="shared" si="0"/>
        <v>1</v>
      </c>
      <c r="D36" t="str">
        <f t="shared" si="1"/>
        <v>enero</v>
      </c>
      <c r="E36" s="1">
        <v>44225</v>
      </c>
      <c r="F36" s="1" t="s">
        <v>31</v>
      </c>
      <c r="G36" t="s">
        <v>0</v>
      </c>
      <c r="H36" t="s">
        <v>11</v>
      </c>
      <c r="I36" t="s">
        <v>8</v>
      </c>
      <c r="J36" t="s">
        <v>3</v>
      </c>
      <c r="K36" t="s">
        <v>10</v>
      </c>
      <c r="L36" s="2">
        <v>33.876033057851245</v>
      </c>
      <c r="M36" s="2">
        <f t="shared" si="2"/>
        <v>16.938016528925623</v>
      </c>
      <c r="N36" s="2">
        <f t="shared" si="3"/>
        <v>16.938016528925623</v>
      </c>
      <c r="P36" s="1"/>
    </row>
    <row r="37" spans="3:16" hidden="1" x14ac:dyDescent="0.3">
      <c r="C37">
        <f t="shared" si="0"/>
        <v>1</v>
      </c>
      <c r="D37" t="str">
        <f t="shared" si="1"/>
        <v>enero</v>
      </c>
      <c r="E37" s="1">
        <v>44227</v>
      </c>
      <c r="F37" s="1" t="s">
        <v>36</v>
      </c>
      <c r="G37" t="s">
        <v>5</v>
      </c>
      <c r="H37" t="s">
        <v>1</v>
      </c>
      <c r="I37" t="s">
        <v>19</v>
      </c>
      <c r="J37" t="s">
        <v>3</v>
      </c>
      <c r="K37" t="s">
        <v>7</v>
      </c>
      <c r="L37" s="2">
        <v>14.867768595041321</v>
      </c>
      <c r="M37" s="2">
        <f t="shared" si="2"/>
        <v>7.4338842975206605</v>
      </c>
      <c r="N37" s="2">
        <f t="shared" si="3"/>
        <v>7.4338842975206605</v>
      </c>
      <c r="P37" s="1"/>
    </row>
    <row r="38" spans="3:16" hidden="1" x14ac:dyDescent="0.3">
      <c r="C38">
        <f t="shared" si="0"/>
        <v>1</v>
      </c>
      <c r="D38" t="str">
        <f t="shared" si="1"/>
        <v>enero</v>
      </c>
      <c r="E38" s="1">
        <v>44227</v>
      </c>
      <c r="F38" s="1" t="s">
        <v>25</v>
      </c>
      <c r="G38" t="s">
        <v>5</v>
      </c>
      <c r="H38" t="s">
        <v>1</v>
      </c>
      <c r="I38" t="s">
        <v>19</v>
      </c>
      <c r="J38" t="s">
        <v>20</v>
      </c>
      <c r="K38" t="s">
        <v>10</v>
      </c>
      <c r="L38" s="2">
        <v>9.9090909090909101</v>
      </c>
      <c r="M38" s="2">
        <f t="shared" si="2"/>
        <v>4.954545454545455</v>
      </c>
      <c r="N38" s="2">
        <f t="shared" si="3"/>
        <v>4.954545454545455</v>
      </c>
      <c r="P38" s="1"/>
    </row>
    <row r="39" spans="3:16" hidden="1" x14ac:dyDescent="0.3">
      <c r="C39">
        <f t="shared" si="0"/>
        <v>1</v>
      </c>
      <c r="D39" t="str">
        <f t="shared" si="1"/>
        <v>enero</v>
      </c>
      <c r="E39" s="1">
        <v>44227</v>
      </c>
      <c r="F39" s="1" t="s">
        <v>43</v>
      </c>
      <c r="G39" t="s">
        <v>0</v>
      </c>
      <c r="H39" t="s">
        <v>11</v>
      </c>
      <c r="I39" t="s">
        <v>19</v>
      </c>
      <c r="J39" t="s">
        <v>20</v>
      </c>
      <c r="K39" t="s">
        <v>4</v>
      </c>
      <c r="L39" s="2">
        <v>29.743801652892564</v>
      </c>
      <c r="M39" s="2">
        <f t="shared" si="2"/>
        <v>14.871900826446282</v>
      </c>
      <c r="N39" s="2">
        <f t="shared" si="3"/>
        <v>14.871900826446282</v>
      </c>
      <c r="P39" s="1"/>
    </row>
    <row r="40" spans="3:16" hidden="1" x14ac:dyDescent="0.3">
      <c r="C40">
        <f t="shared" si="0"/>
        <v>2</v>
      </c>
      <c r="D40" t="str">
        <f t="shared" si="1"/>
        <v>febrero</v>
      </c>
      <c r="E40" s="1">
        <v>44228</v>
      </c>
      <c r="F40" s="1" t="s">
        <v>30</v>
      </c>
      <c r="G40" t="s">
        <v>5</v>
      </c>
      <c r="H40" t="s">
        <v>14</v>
      </c>
      <c r="I40" t="s">
        <v>2</v>
      </c>
      <c r="J40" t="s">
        <v>23</v>
      </c>
      <c r="K40" t="s">
        <v>7</v>
      </c>
      <c r="L40" s="2">
        <v>76.024793388429757</v>
      </c>
      <c r="M40" s="2">
        <f t="shared" si="2"/>
        <v>38.012396694214878</v>
      </c>
      <c r="N40" s="2">
        <f t="shared" si="3"/>
        <v>38.012396694214878</v>
      </c>
      <c r="P40" s="1"/>
    </row>
    <row r="41" spans="3:16" hidden="1" x14ac:dyDescent="0.3">
      <c r="C41">
        <f t="shared" si="0"/>
        <v>2</v>
      </c>
      <c r="D41" t="str">
        <f t="shared" si="1"/>
        <v>febrero</v>
      </c>
      <c r="E41" s="1">
        <v>44229</v>
      </c>
      <c r="F41" s="1" t="s">
        <v>31</v>
      </c>
      <c r="G41" t="s">
        <v>0</v>
      </c>
      <c r="H41" t="s">
        <v>18</v>
      </c>
      <c r="I41" t="s">
        <v>8</v>
      </c>
      <c r="J41" t="s">
        <v>17</v>
      </c>
      <c r="K41" t="s">
        <v>4</v>
      </c>
      <c r="L41" s="2">
        <v>99.165289256198349</v>
      </c>
      <c r="M41" s="2">
        <f t="shared" si="2"/>
        <v>49.582644628099175</v>
      </c>
      <c r="N41" s="2">
        <f t="shared" si="3"/>
        <v>49.582644628099175</v>
      </c>
      <c r="P41" s="1"/>
    </row>
    <row r="42" spans="3:16" hidden="1" x14ac:dyDescent="0.3">
      <c r="C42">
        <f t="shared" si="0"/>
        <v>2</v>
      </c>
      <c r="D42" t="str">
        <f t="shared" si="1"/>
        <v>febrero</v>
      </c>
      <c r="E42" s="1">
        <v>44230</v>
      </c>
      <c r="F42" s="1" t="s">
        <v>34</v>
      </c>
      <c r="G42" t="s">
        <v>0</v>
      </c>
      <c r="H42" t="s">
        <v>63</v>
      </c>
      <c r="I42" t="s">
        <v>6</v>
      </c>
      <c r="J42" t="s">
        <v>13</v>
      </c>
      <c r="K42" t="s">
        <v>10</v>
      </c>
      <c r="L42" s="2">
        <v>38.834710743801658</v>
      </c>
      <c r="M42" s="2">
        <f t="shared" si="2"/>
        <v>19.417355371900829</v>
      </c>
      <c r="N42" s="2">
        <f t="shared" si="3"/>
        <v>19.417355371900829</v>
      </c>
      <c r="P42" s="1"/>
    </row>
    <row r="43" spans="3:16" hidden="1" x14ac:dyDescent="0.3">
      <c r="C43">
        <f t="shared" si="0"/>
        <v>2</v>
      </c>
      <c r="D43" t="str">
        <f t="shared" si="1"/>
        <v>febrero</v>
      </c>
      <c r="E43" s="1">
        <v>44230</v>
      </c>
      <c r="F43" s="1" t="s">
        <v>42</v>
      </c>
      <c r="G43" t="s">
        <v>0</v>
      </c>
      <c r="H43" t="s">
        <v>1</v>
      </c>
      <c r="I43" t="s">
        <v>8</v>
      </c>
      <c r="J43" t="s">
        <v>15</v>
      </c>
      <c r="K43" t="s">
        <v>10</v>
      </c>
      <c r="L43" s="2">
        <v>13.214876033057852</v>
      </c>
      <c r="M43" s="2">
        <f t="shared" si="2"/>
        <v>6.6074380165289259</v>
      </c>
      <c r="N43" s="2">
        <f t="shared" si="3"/>
        <v>6.6074380165289259</v>
      </c>
      <c r="P43" s="1"/>
    </row>
    <row r="44" spans="3:16" hidden="1" x14ac:dyDescent="0.3">
      <c r="C44">
        <f t="shared" si="0"/>
        <v>2</v>
      </c>
      <c r="D44" t="str">
        <f t="shared" si="1"/>
        <v>febrero</v>
      </c>
      <c r="E44" s="1">
        <v>44231</v>
      </c>
      <c r="F44" s="1" t="s">
        <v>43</v>
      </c>
      <c r="G44" t="s">
        <v>0</v>
      </c>
      <c r="H44" t="s">
        <v>21</v>
      </c>
      <c r="I44" t="s">
        <v>2</v>
      </c>
      <c r="J44" t="s">
        <v>23</v>
      </c>
      <c r="K44" t="s">
        <v>4</v>
      </c>
      <c r="L44" s="2">
        <v>12.388429752066116</v>
      </c>
      <c r="M44" s="2">
        <f t="shared" si="2"/>
        <v>6.1942148760330582</v>
      </c>
      <c r="N44" s="2">
        <f t="shared" si="3"/>
        <v>6.1942148760330582</v>
      </c>
      <c r="P44" s="1"/>
    </row>
    <row r="45" spans="3:16" hidden="1" x14ac:dyDescent="0.3">
      <c r="C45">
        <f t="shared" si="0"/>
        <v>2</v>
      </c>
      <c r="D45" t="str">
        <f t="shared" si="1"/>
        <v>febrero</v>
      </c>
      <c r="E45" s="1">
        <v>44232</v>
      </c>
      <c r="F45" s="1" t="s">
        <v>25</v>
      </c>
      <c r="G45" t="s">
        <v>0</v>
      </c>
      <c r="H45" t="s">
        <v>1</v>
      </c>
      <c r="I45" t="s">
        <v>6</v>
      </c>
      <c r="J45" t="s">
        <v>9</v>
      </c>
      <c r="K45" t="s">
        <v>4</v>
      </c>
      <c r="L45" s="2">
        <v>12.388429752066116</v>
      </c>
      <c r="M45" s="2">
        <f t="shared" si="2"/>
        <v>6.1942148760330582</v>
      </c>
      <c r="N45" s="2">
        <f t="shared" si="3"/>
        <v>6.1942148760330582</v>
      </c>
      <c r="P45" s="1"/>
    </row>
    <row r="46" spans="3:16" hidden="1" x14ac:dyDescent="0.3">
      <c r="C46">
        <f t="shared" si="0"/>
        <v>2</v>
      </c>
      <c r="D46" t="str">
        <f t="shared" si="1"/>
        <v>febrero</v>
      </c>
      <c r="E46" s="1">
        <v>44234</v>
      </c>
      <c r="F46" s="1" t="s">
        <v>30</v>
      </c>
      <c r="G46" t="s">
        <v>0</v>
      </c>
      <c r="H46" t="s">
        <v>1</v>
      </c>
      <c r="I46" t="s">
        <v>19</v>
      </c>
      <c r="J46" t="s">
        <v>3</v>
      </c>
      <c r="K46" t="s">
        <v>10</v>
      </c>
      <c r="L46" s="2">
        <v>10.735537190082646</v>
      </c>
      <c r="M46" s="2">
        <f t="shared" si="2"/>
        <v>5.3677685950413228</v>
      </c>
      <c r="N46" s="2">
        <f t="shared" si="3"/>
        <v>5.3677685950413228</v>
      </c>
      <c r="P46" s="1"/>
    </row>
    <row r="47" spans="3:16" hidden="1" x14ac:dyDescent="0.3">
      <c r="C47">
        <f t="shared" si="0"/>
        <v>2</v>
      </c>
      <c r="D47" t="str">
        <f t="shared" si="1"/>
        <v>febrero</v>
      </c>
      <c r="E47" s="1">
        <v>44235</v>
      </c>
      <c r="F47" s="1" t="s">
        <v>38</v>
      </c>
      <c r="G47" t="s">
        <v>0</v>
      </c>
      <c r="H47" t="s">
        <v>21</v>
      </c>
      <c r="I47" t="s">
        <v>2</v>
      </c>
      <c r="J47" t="s">
        <v>13</v>
      </c>
      <c r="K47" t="s">
        <v>4</v>
      </c>
      <c r="L47" s="2">
        <v>7.4297520661157028</v>
      </c>
      <c r="M47" s="2">
        <f t="shared" si="2"/>
        <v>3.7148760330578514</v>
      </c>
      <c r="N47" s="2">
        <f t="shared" si="3"/>
        <v>3.7148760330578514</v>
      </c>
      <c r="P47" s="1"/>
    </row>
    <row r="48" spans="3:16" hidden="1" x14ac:dyDescent="0.3">
      <c r="C48">
        <f t="shared" si="0"/>
        <v>2</v>
      </c>
      <c r="D48" t="str">
        <f t="shared" si="1"/>
        <v>febrero</v>
      </c>
      <c r="E48" s="1">
        <v>44235</v>
      </c>
      <c r="F48" s="1" t="s">
        <v>28</v>
      </c>
      <c r="G48" t="s">
        <v>0</v>
      </c>
      <c r="H48" t="s">
        <v>16</v>
      </c>
      <c r="I48" t="s">
        <v>6</v>
      </c>
      <c r="J48" t="s">
        <v>13</v>
      </c>
      <c r="K48" t="s">
        <v>10</v>
      </c>
      <c r="L48" s="2">
        <v>40.487603305785129</v>
      </c>
      <c r="M48" s="2">
        <f t="shared" si="2"/>
        <v>20.243801652892564</v>
      </c>
      <c r="N48" s="2">
        <f t="shared" si="3"/>
        <v>20.243801652892564</v>
      </c>
      <c r="P48" s="1"/>
    </row>
    <row r="49" spans="3:16" hidden="1" x14ac:dyDescent="0.3">
      <c r="C49">
        <f t="shared" si="0"/>
        <v>2</v>
      </c>
      <c r="D49" t="str">
        <f t="shared" si="1"/>
        <v>febrero</v>
      </c>
      <c r="E49" s="1">
        <v>44237</v>
      </c>
      <c r="F49" s="1" t="s">
        <v>28</v>
      </c>
      <c r="G49" t="s">
        <v>0</v>
      </c>
      <c r="H49" t="s">
        <v>1</v>
      </c>
      <c r="I49" t="s">
        <v>8</v>
      </c>
      <c r="J49" t="s">
        <v>23</v>
      </c>
      <c r="K49" t="s">
        <v>4</v>
      </c>
      <c r="L49" s="2">
        <v>9.9090909090909101</v>
      </c>
      <c r="M49" s="2">
        <f t="shared" si="2"/>
        <v>4.954545454545455</v>
      </c>
      <c r="N49" s="2">
        <f t="shared" si="3"/>
        <v>4.954545454545455</v>
      </c>
      <c r="P49" s="1"/>
    </row>
    <row r="50" spans="3:16" hidden="1" x14ac:dyDescent="0.3">
      <c r="C50">
        <f t="shared" si="0"/>
        <v>2</v>
      </c>
      <c r="D50" t="str">
        <f t="shared" si="1"/>
        <v>febrero</v>
      </c>
      <c r="E50" s="1">
        <v>44237</v>
      </c>
      <c r="F50" s="1" t="s">
        <v>31</v>
      </c>
      <c r="G50" t="s">
        <v>5</v>
      </c>
      <c r="H50" t="s">
        <v>18</v>
      </c>
      <c r="I50" t="s">
        <v>8</v>
      </c>
      <c r="J50" t="s">
        <v>3</v>
      </c>
      <c r="K50" t="s">
        <v>7</v>
      </c>
      <c r="L50" s="2">
        <v>56.190082644628099</v>
      </c>
      <c r="M50" s="2">
        <f t="shared" si="2"/>
        <v>28.095041322314049</v>
      </c>
      <c r="N50" s="2">
        <f t="shared" si="3"/>
        <v>28.095041322314049</v>
      </c>
      <c r="P50" s="1"/>
    </row>
    <row r="51" spans="3:16" hidden="1" x14ac:dyDescent="0.3">
      <c r="C51">
        <f t="shared" si="0"/>
        <v>2</v>
      </c>
      <c r="D51" t="str">
        <f t="shared" si="1"/>
        <v>febrero</v>
      </c>
      <c r="E51" s="1">
        <v>44240</v>
      </c>
      <c r="F51" s="1" t="s">
        <v>26</v>
      </c>
      <c r="G51" t="s">
        <v>0</v>
      </c>
      <c r="H51" t="s">
        <v>1</v>
      </c>
      <c r="I51" t="s">
        <v>8</v>
      </c>
      <c r="J51" t="s">
        <v>17</v>
      </c>
      <c r="K51" t="s">
        <v>4</v>
      </c>
      <c r="L51" s="2">
        <v>14.041322314049586</v>
      </c>
      <c r="M51" s="2">
        <f t="shared" si="2"/>
        <v>7.0206611570247928</v>
      </c>
      <c r="N51" s="2">
        <f t="shared" si="3"/>
        <v>7.0206611570247928</v>
      </c>
      <c r="P51" s="1"/>
    </row>
    <row r="52" spans="3:16" hidden="1" x14ac:dyDescent="0.3">
      <c r="C52">
        <f t="shared" si="0"/>
        <v>2</v>
      </c>
      <c r="D52" t="str">
        <f t="shared" si="1"/>
        <v>febrero</v>
      </c>
      <c r="E52" s="1">
        <v>44240</v>
      </c>
      <c r="F52" s="1" t="s">
        <v>42</v>
      </c>
      <c r="G52" t="s">
        <v>0</v>
      </c>
      <c r="H52" t="s">
        <v>16</v>
      </c>
      <c r="I52" t="s">
        <v>8</v>
      </c>
      <c r="J52" t="s">
        <v>17</v>
      </c>
      <c r="K52" t="s">
        <v>4</v>
      </c>
      <c r="L52" s="2">
        <v>38.834710743801658</v>
      </c>
      <c r="M52" s="2">
        <f t="shared" si="2"/>
        <v>19.417355371900829</v>
      </c>
      <c r="N52" s="2">
        <f t="shared" si="3"/>
        <v>19.417355371900829</v>
      </c>
      <c r="P52" s="1"/>
    </row>
    <row r="53" spans="3:16" hidden="1" x14ac:dyDescent="0.3">
      <c r="C53">
        <f t="shared" si="0"/>
        <v>2</v>
      </c>
      <c r="D53" t="str">
        <f t="shared" si="1"/>
        <v>febrero</v>
      </c>
      <c r="E53" s="1">
        <v>44240</v>
      </c>
      <c r="F53" s="1" t="s">
        <v>26</v>
      </c>
      <c r="G53" t="s">
        <v>5</v>
      </c>
      <c r="H53" t="s">
        <v>1</v>
      </c>
      <c r="I53" t="s">
        <v>6</v>
      </c>
      <c r="J53" t="s">
        <v>15</v>
      </c>
      <c r="K53" t="s">
        <v>7</v>
      </c>
      <c r="L53" s="2">
        <v>13.214876033057852</v>
      </c>
      <c r="M53" s="2">
        <f t="shared" si="2"/>
        <v>6.6074380165289259</v>
      </c>
      <c r="N53" s="2">
        <f t="shared" si="3"/>
        <v>6.6074380165289259</v>
      </c>
      <c r="P53" s="1"/>
    </row>
    <row r="54" spans="3:16" hidden="1" x14ac:dyDescent="0.3">
      <c r="C54">
        <f t="shared" si="0"/>
        <v>2</v>
      </c>
      <c r="D54" t="str">
        <f t="shared" si="1"/>
        <v>febrero</v>
      </c>
      <c r="E54" s="1">
        <v>44241</v>
      </c>
      <c r="F54" s="1" t="s">
        <v>30</v>
      </c>
      <c r="G54" t="s">
        <v>0</v>
      </c>
      <c r="H54" t="s">
        <v>11</v>
      </c>
      <c r="I54" t="s">
        <v>8</v>
      </c>
      <c r="J54" t="s">
        <v>20</v>
      </c>
      <c r="K54" t="s">
        <v>4</v>
      </c>
      <c r="L54" s="2">
        <v>18.173553719008265</v>
      </c>
      <c r="M54" s="2">
        <f t="shared" si="2"/>
        <v>9.0867768595041323</v>
      </c>
      <c r="N54" s="2">
        <f t="shared" si="3"/>
        <v>9.0867768595041323</v>
      </c>
      <c r="P54" s="1"/>
    </row>
    <row r="55" spans="3:16" hidden="1" x14ac:dyDescent="0.3">
      <c r="C55">
        <f t="shared" si="0"/>
        <v>2</v>
      </c>
      <c r="D55" t="str">
        <f t="shared" si="1"/>
        <v>febrero</v>
      </c>
      <c r="E55" s="1">
        <v>44242</v>
      </c>
      <c r="F55" s="1" t="s">
        <v>25</v>
      </c>
      <c r="G55" t="s">
        <v>5</v>
      </c>
      <c r="H55" t="s">
        <v>14</v>
      </c>
      <c r="I55" t="s">
        <v>19</v>
      </c>
      <c r="J55" t="s">
        <v>23</v>
      </c>
      <c r="K55" t="s">
        <v>7</v>
      </c>
      <c r="L55" s="2">
        <v>90.074380165289256</v>
      </c>
      <c r="M55" s="2">
        <f t="shared" si="2"/>
        <v>45.037190082644628</v>
      </c>
      <c r="N55" s="2">
        <f t="shared" si="3"/>
        <v>45.037190082644628</v>
      </c>
      <c r="P55" s="1"/>
    </row>
    <row r="56" spans="3:16" hidden="1" x14ac:dyDescent="0.3">
      <c r="C56">
        <f t="shared" si="0"/>
        <v>2</v>
      </c>
      <c r="D56" t="str">
        <f t="shared" si="1"/>
        <v>febrero</v>
      </c>
      <c r="E56" s="1">
        <v>44242</v>
      </c>
      <c r="F56" s="1" t="s">
        <v>28</v>
      </c>
      <c r="G56" t="s">
        <v>0</v>
      </c>
      <c r="H56" t="s">
        <v>1</v>
      </c>
      <c r="I56" t="s">
        <v>19</v>
      </c>
      <c r="J56" t="s">
        <v>23</v>
      </c>
      <c r="K56" t="s">
        <v>10</v>
      </c>
      <c r="L56" s="2">
        <v>14.867768595041321</v>
      </c>
      <c r="M56" s="2">
        <f t="shared" si="2"/>
        <v>7.4338842975206605</v>
      </c>
      <c r="N56" s="2">
        <f t="shared" si="3"/>
        <v>7.4338842975206605</v>
      </c>
      <c r="P56" s="1"/>
    </row>
    <row r="57" spans="3:16" hidden="1" x14ac:dyDescent="0.3">
      <c r="C57">
        <f t="shared" si="0"/>
        <v>2</v>
      </c>
      <c r="D57" t="str">
        <f t="shared" si="1"/>
        <v>febrero</v>
      </c>
      <c r="E57" s="1">
        <v>44242</v>
      </c>
      <c r="F57" s="1" t="s">
        <v>32</v>
      </c>
      <c r="G57" t="s">
        <v>0</v>
      </c>
      <c r="H57" t="s">
        <v>63</v>
      </c>
      <c r="I57" t="s">
        <v>6</v>
      </c>
      <c r="J57" t="s">
        <v>15</v>
      </c>
      <c r="K57" t="s">
        <v>10</v>
      </c>
      <c r="L57" s="2">
        <v>23.132231404958677</v>
      </c>
      <c r="M57" s="2">
        <f t="shared" si="2"/>
        <v>11.566115702479339</v>
      </c>
      <c r="N57" s="2">
        <f t="shared" si="3"/>
        <v>11.566115702479339</v>
      </c>
      <c r="P57" s="1"/>
    </row>
    <row r="58" spans="3:16" hidden="1" x14ac:dyDescent="0.3">
      <c r="C58">
        <f t="shared" si="0"/>
        <v>2</v>
      </c>
      <c r="D58" t="str">
        <f t="shared" si="1"/>
        <v>febrero</v>
      </c>
      <c r="E58" s="1">
        <v>44243</v>
      </c>
      <c r="F58" s="1" t="s">
        <v>42</v>
      </c>
      <c r="G58" t="s">
        <v>5</v>
      </c>
      <c r="H58" t="s">
        <v>63</v>
      </c>
      <c r="I58" t="s">
        <v>19</v>
      </c>
      <c r="J58" t="s">
        <v>3</v>
      </c>
      <c r="K58" t="s">
        <v>10</v>
      </c>
      <c r="L58" s="2">
        <v>35.528925619834716</v>
      </c>
      <c r="M58" s="2">
        <f t="shared" si="2"/>
        <v>17.764462809917358</v>
      </c>
      <c r="N58" s="2">
        <f t="shared" si="3"/>
        <v>17.764462809917358</v>
      </c>
      <c r="P58" s="1"/>
    </row>
    <row r="59" spans="3:16" hidden="1" x14ac:dyDescent="0.3">
      <c r="C59">
        <f t="shared" si="0"/>
        <v>2</v>
      </c>
      <c r="D59" t="str">
        <f t="shared" si="1"/>
        <v>febrero</v>
      </c>
      <c r="E59" s="1">
        <v>44243</v>
      </c>
      <c r="F59" s="1" t="s">
        <v>25</v>
      </c>
      <c r="G59" t="s">
        <v>5</v>
      </c>
      <c r="H59" t="s">
        <v>1</v>
      </c>
      <c r="I59" t="s">
        <v>19</v>
      </c>
      <c r="J59" t="s">
        <v>13</v>
      </c>
      <c r="K59" t="s">
        <v>7</v>
      </c>
      <c r="L59" s="2">
        <v>10.735537190082646</v>
      </c>
      <c r="M59" s="2">
        <f t="shared" si="2"/>
        <v>5.3677685950413228</v>
      </c>
      <c r="N59" s="2">
        <f t="shared" si="3"/>
        <v>5.3677685950413228</v>
      </c>
      <c r="P59" s="1"/>
    </row>
    <row r="60" spans="3:16" hidden="1" x14ac:dyDescent="0.3">
      <c r="C60">
        <f t="shared" si="0"/>
        <v>2</v>
      </c>
      <c r="D60" t="str">
        <f t="shared" si="1"/>
        <v>febrero</v>
      </c>
      <c r="E60" s="1">
        <v>44244</v>
      </c>
      <c r="F60" s="1" t="s">
        <v>28</v>
      </c>
      <c r="G60" t="s">
        <v>5</v>
      </c>
      <c r="H60" t="s">
        <v>14</v>
      </c>
      <c r="I60" t="s">
        <v>8</v>
      </c>
      <c r="J60" t="s">
        <v>13</v>
      </c>
      <c r="K60" t="s">
        <v>7</v>
      </c>
      <c r="L60" s="2">
        <v>66.933884297520663</v>
      </c>
      <c r="M60" s="2">
        <f t="shared" si="2"/>
        <v>33.466942148760332</v>
      </c>
      <c r="N60" s="2">
        <f t="shared" si="3"/>
        <v>33.466942148760332</v>
      </c>
      <c r="P60" s="1"/>
    </row>
    <row r="61" spans="3:16" hidden="1" x14ac:dyDescent="0.3">
      <c r="C61">
        <f t="shared" si="0"/>
        <v>2</v>
      </c>
      <c r="D61" t="str">
        <f t="shared" si="1"/>
        <v>febrero</v>
      </c>
      <c r="E61" s="1">
        <v>44246</v>
      </c>
      <c r="F61" s="1" t="s">
        <v>27</v>
      </c>
      <c r="G61" t="s">
        <v>0</v>
      </c>
      <c r="H61" t="s">
        <v>21</v>
      </c>
      <c r="I61" t="s">
        <v>8</v>
      </c>
      <c r="J61" t="s">
        <v>23</v>
      </c>
      <c r="K61" t="s">
        <v>10</v>
      </c>
      <c r="L61" s="2">
        <v>6.6033057851239674</v>
      </c>
      <c r="M61" s="2">
        <f t="shared" si="2"/>
        <v>3.3016528925619837</v>
      </c>
      <c r="N61" s="2">
        <f t="shared" si="3"/>
        <v>3.3016528925619837</v>
      </c>
      <c r="P61" s="1"/>
    </row>
    <row r="62" spans="3:16" hidden="1" x14ac:dyDescent="0.3">
      <c r="C62">
        <f t="shared" si="0"/>
        <v>2</v>
      </c>
      <c r="D62" t="str">
        <f t="shared" si="1"/>
        <v>febrero</v>
      </c>
      <c r="E62" s="1">
        <v>44249</v>
      </c>
      <c r="F62" s="1" t="s">
        <v>26</v>
      </c>
      <c r="G62" t="s">
        <v>5</v>
      </c>
      <c r="H62" t="s">
        <v>18</v>
      </c>
      <c r="I62" t="s">
        <v>8</v>
      </c>
      <c r="J62" t="s">
        <v>20</v>
      </c>
      <c r="K62" t="s">
        <v>7</v>
      </c>
      <c r="L62" s="2">
        <v>90.074380165289256</v>
      </c>
      <c r="M62" s="2">
        <f t="shared" si="2"/>
        <v>45.037190082644628</v>
      </c>
      <c r="N62" s="2">
        <f t="shared" si="3"/>
        <v>45.037190082644628</v>
      </c>
      <c r="P62" s="1"/>
    </row>
    <row r="63" spans="3:16" hidden="1" x14ac:dyDescent="0.3">
      <c r="C63">
        <f t="shared" si="0"/>
        <v>2</v>
      </c>
      <c r="D63" t="str">
        <f t="shared" si="1"/>
        <v>febrero</v>
      </c>
      <c r="E63" s="1">
        <v>44250</v>
      </c>
      <c r="F63" s="1" t="s">
        <v>30</v>
      </c>
      <c r="G63" t="s">
        <v>0</v>
      </c>
      <c r="H63" t="s">
        <v>22</v>
      </c>
      <c r="I63" t="s">
        <v>19</v>
      </c>
      <c r="J63" t="s">
        <v>9</v>
      </c>
      <c r="K63" t="s">
        <v>10</v>
      </c>
      <c r="L63" s="2">
        <v>15.694214876033056</v>
      </c>
      <c r="M63" s="2">
        <f t="shared" si="2"/>
        <v>7.8471074380165282</v>
      </c>
      <c r="N63" s="2">
        <f t="shared" si="3"/>
        <v>7.8471074380165282</v>
      </c>
      <c r="P63" s="1"/>
    </row>
    <row r="64" spans="3:16" hidden="1" x14ac:dyDescent="0.3">
      <c r="C64">
        <f t="shared" si="0"/>
        <v>2</v>
      </c>
      <c r="D64" t="str">
        <f t="shared" si="1"/>
        <v>febrero</v>
      </c>
      <c r="E64" s="1">
        <v>44250</v>
      </c>
      <c r="F64" s="1" t="s">
        <v>29</v>
      </c>
      <c r="G64" t="s">
        <v>0</v>
      </c>
      <c r="H64" t="s">
        <v>21</v>
      </c>
      <c r="I64" t="s">
        <v>6</v>
      </c>
      <c r="J64" t="s">
        <v>9</v>
      </c>
      <c r="K64" t="s">
        <v>10</v>
      </c>
      <c r="L64" s="2">
        <v>14.041322314049586</v>
      </c>
      <c r="M64" s="2">
        <f t="shared" si="2"/>
        <v>7.0206611570247928</v>
      </c>
      <c r="N64" s="2">
        <f t="shared" si="3"/>
        <v>7.0206611570247928</v>
      </c>
      <c r="P64" s="1"/>
    </row>
    <row r="65" spans="3:16" hidden="1" x14ac:dyDescent="0.3">
      <c r="C65">
        <f t="shared" si="0"/>
        <v>2</v>
      </c>
      <c r="D65" t="str">
        <f t="shared" si="1"/>
        <v>febrero</v>
      </c>
      <c r="E65" s="1">
        <v>44252</v>
      </c>
      <c r="F65" s="1" t="s">
        <v>43</v>
      </c>
      <c r="G65" t="s">
        <v>0</v>
      </c>
      <c r="H65" t="s">
        <v>1</v>
      </c>
      <c r="I65" t="s">
        <v>8</v>
      </c>
      <c r="J65" t="s">
        <v>9</v>
      </c>
      <c r="K65" t="s">
        <v>10</v>
      </c>
      <c r="L65" s="2">
        <v>14.867768595041321</v>
      </c>
      <c r="M65" s="2">
        <f t="shared" si="2"/>
        <v>7.4338842975206605</v>
      </c>
      <c r="N65" s="2">
        <f t="shared" si="3"/>
        <v>7.4338842975206605</v>
      </c>
      <c r="P65" s="1"/>
    </row>
    <row r="66" spans="3:16" hidden="1" x14ac:dyDescent="0.3">
      <c r="C66">
        <f t="shared" si="0"/>
        <v>2</v>
      </c>
      <c r="D66" t="str">
        <f t="shared" si="1"/>
        <v>febrero</v>
      </c>
      <c r="E66" s="1">
        <v>44253</v>
      </c>
      <c r="F66" s="1" t="s">
        <v>40</v>
      </c>
      <c r="G66" t="s">
        <v>0</v>
      </c>
      <c r="H66" t="s">
        <v>11</v>
      </c>
      <c r="I66" t="s">
        <v>6</v>
      </c>
      <c r="J66" t="s">
        <v>9</v>
      </c>
      <c r="K66" t="s">
        <v>10</v>
      </c>
      <c r="L66" s="2">
        <v>26.438016528925619</v>
      </c>
      <c r="M66" s="2">
        <f t="shared" si="2"/>
        <v>13.21900826446281</v>
      </c>
      <c r="N66" s="2">
        <f t="shared" si="3"/>
        <v>13.21900826446281</v>
      </c>
      <c r="P66" s="1"/>
    </row>
    <row r="67" spans="3:16" hidden="1" x14ac:dyDescent="0.3">
      <c r="C67">
        <f t="shared" si="0"/>
        <v>2</v>
      </c>
      <c r="D67" t="str">
        <f t="shared" si="1"/>
        <v>febrero</v>
      </c>
      <c r="E67" s="1">
        <v>44253</v>
      </c>
      <c r="F67" s="1" t="s">
        <v>27</v>
      </c>
      <c r="G67" t="s">
        <v>5</v>
      </c>
      <c r="H67" t="s">
        <v>14</v>
      </c>
      <c r="I67" t="s">
        <v>6</v>
      </c>
      <c r="J67" t="s">
        <v>3</v>
      </c>
      <c r="K67" t="s">
        <v>10</v>
      </c>
      <c r="L67" s="2">
        <v>72.719008264462815</v>
      </c>
      <c r="M67" s="2">
        <f t="shared" si="2"/>
        <v>36.359504132231407</v>
      </c>
      <c r="N67" s="2">
        <f t="shared" si="3"/>
        <v>36.359504132231407</v>
      </c>
      <c r="P67" s="1"/>
    </row>
    <row r="68" spans="3:16" hidden="1" x14ac:dyDescent="0.3">
      <c r="C68">
        <f t="shared" si="0"/>
        <v>2</v>
      </c>
      <c r="D68" t="str">
        <f t="shared" si="1"/>
        <v>febrero</v>
      </c>
      <c r="E68" s="1">
        <v>44253</v>
      </c>
      <c r="F68" s="1" t="s">
        <v>33</v>
      </c>
      <c r="G68" t="s">
        <v>5</v>
      </c>
      <c r="H68" t="s">
        <v>22</v>
      </c>
      <c r="I68" t="s">
        <v>2</v>
      </c>
      <c r="J68" t="s">
        <v>13</v>
      </c>
      <c r="K68" t="s">
        <v>7</v>
      </c>
      <c r="L68" s="2">
        <v>23.132231404958677</v>
      </c>
      <c r="M68" s="2">
        <f t="shared" si="2"/>
        <v>11.566115702479339</v>
      </c>
      <c r="N68" s="2">
        <f t="shared" si="3"/>
        <v>11.566115702479339</v>
      </c>
      <c r="P68" s="1"/>
    </row>
    <row r="69" spans="3:16" hidden="1" x14ac:dyDescent="0.3">
      <c r="C69">
        <f t="shared" ref="C69:C132" si="4">MONTH(E69)</f>
        <v>2</v>
      </c>
      <c r="D69" t="str">
        <f t="shared" ref="D69:D132" si="5">TEXT(E69,"MMMM")</f>
        <v>febrero</v>
      </c>
      <c r="E69" s="1">
        <v>44254</v>
      </c>
      <c r="F69" s="1" t="s">
        <v>26</v>
      </c>
      <c r="G69" t="s">
        <v>5</v>
      </c>
      <c r="H69" t="s">
        <v>18</v>
      </c>
      <c r="I69" t="s">
        <v>6</v>
      </c>
      <c r="J69" t="s">
        <v>20</v>
      </c>
      <c r="K69" t="s">
        <v>10</v>
      </c>
      <c r="L69" s="2">
        <v>97.512396694214871</v>
      </c>
      <c r="M69" s="2">
        <f t="shared" ref="M69:M132" si="6">L69*0.5</f>
        <v>48.756198347107436</v>
      </c>
      <c r="N69" s="2">
        <f t="shared" ref="N69:N132" si="7">L69-M69</f>
        <v>48.756198347107436</v>
      </c>
      <c r="P69" s="1"/>
    </row>
    <row r="70" spans="3:16" hidden="1" x14ac:dyDescent="0.3">
      <c r="C70">
        <f t="shared" si="4"/>
        <v>2</v>
      </c>
      <c r="D70" t="str">
        <f t="shared" si="5"/>
        <v>febrero</v>
      </c>
      <c r="E70" s="1">
        <v>44255</v>
      </c>
      <c r="F70" s="1" t="s">
        <v>43</v>
      </c>
      <c r="G70" t="s">
        <v>5</v>
      </c>
      <c r="H70" t="s">
        <v>1</v>
      </c>
      <c r="I70" t="s">
        <v>8</v>
      </c>
      <c r="J70" t="s">
        <v>23</v>
      </c>
      <c r="K70" t="s">
        <v>7</v>
      </c>
      <c r="L70" s="2">
        <v>9.9090909090909101</v>
      </c>
      <c r="M70" s="2">
        <f t="shared" si="6"/>
        <v>4.954545454545455</v>
      </c>
      <c r="N70" s="2">
        <f t="shared" si="7"/>
        <v>4.954545454545455</v>
      </c>
      <c r="P70" s="1"/>
    </row>
    <row r="71" spans="3:16" hidden="1" x14ac:dyDescent="0.3">
      <c r="C71">
        <f t="shared" si="4"/>
        <v>3</v>
      </c>
      <c r="D71" t="str">
        <f t="shared" si="5"/>
        <v>marzo</v>
      </c>
      <c r="E71" s="1">
        <v>44256</v>
      </c>
      <c r="F71" s="1" t="s">
        <v>41</v>
      </c>
      <c r="G71" t="s">
        <v>5</v>
      </c>
      <c r="H71" t="s">
        <v>1</v>
      </c>
      <c r="I71" t="s">
        <v>19</v>
      </c>
      <c r="J71" t="s">
        <v>9</v>
      </c>
      <c r="K71" t="s">
        <v>10</v>
      </c>
      <c r="L71" s="2">
        <v>9.0826446280991746</v>
      </c>
      <c r="M71" s="2">
        <f t="shared" si="6"/>
        <v>4.5413223140495873</v>
      </c>
      <c r="N71" s="2">
        <f t="shared" si="7"/>
        <v>4.5413223140495873</v>
      </c>
      <c r="P71" s="1"/>
    </row>
    <row r="72" spans="3:16" hidden="1" x14ac:dyDescent="0.3">
      <c r="C72">
        <f t="shared" si="4"/>
        <v>3</v>
      </c>
      <c r="D72" t="str">
        <f t="shared" si="5"/>
        <v>marzo</v>
      </c>
      <c r="E72" s="1">
        <v>44256</v>
      </c>
      <c r="F72" s="1" t="s">
        <v>36</v>
      </c>
      <c r="G72" t="s">
        <v>5</v>
      </c>
      <c r="H72" t="s">
        <v>63</v>
      </c>
      <c r="I72" t="s">
        <v>6</v>
      </c>
      <c r="J72" t="s">
        <v>13</v>
      </c>
      <c r="K72" t="s">
        <v>7</v>
      </c>
      <c r="L72" s="2">
        <v>28.917355371900829</v>
      </c>
      <c r="M72" s="2">
        <f t="shared" si="6"/>
        <v>14.458677685950414</v>
      </c>
      <c r="N72" s="2">
        <f t="shared" si="7"/>
        <v>14.458677685950414</v>
      </c>
      <c r="P72" s="1"/>
    </row>
    <row r="73" spans="3:16" hidden="1" x14ac:dyDescent="0.3">
      <c r="C73">
        <f t="shared" si="4"/>
        <v>3</v>
      </c>
      <c r="D73" t="str">
        <f t="shared" si="5"/>
        <v>marzo</v>
      </c>
      <c r="E73" s="1">
        <v>44263</v>
      </c>
      <c r="F73" s="1" t="s">
        <v>38</v>
      </c>
      <c r="G73" t="s">
        <v>5</v>
      </c>
      <c r="H73" t="s">
        <v>11</v>
      </c>
      <c r="I73" t="s">
        <v>19</v>
      </c>
      <c r="J73" t="s">
        <v>23</v>
      </c>
      <c r="K73" t="s">
        <v>10</v>
      </c>
      <c r="L73" s="2">
        <v>23.958677685950413</v>
      </c>
      <c r="M73" s="2">
        <f t="shared" si="6"/>
        <v>11.979338842975206</v>
      </c>
      <c r="N73" s="2">
        <f t="shared" si="7"/>
        <v>11.979338842975206</v>
      </c>
      <c r="P73" s="1"/>
    </row>
    <row r="74" spans="3:16" hidden="1" x14ac:dyDescent="0.3">
      <c r="C74">
        <f t="shared" si="4"/>
        <v>3</v>
      </c>
      <c r="D74" t="str">
        <f t="shared" si="5"/>
        <v>marzo</v>
      </c>
      <c r="E74" s="1">
        <v>44264</v>
      </c>
      <c r="F74" s="1" t="s">
        <v>29</v>
      </c>
      <c r="G74" t="s">
        <v>0</v>
      </c>
      <c r="H74" t="s">
        <v>63</v>
      </c>
      <c r="I74" t="s">
        <v>8</v>
      </c>
      <c r="J74" t="s">
        <v>13</v>
      </c>
      <c r="K74" t="s">
        <v>4</v>
      </c>
      <c r="L74" s="2">
        <v>34.702479338842977</v>
      </c>
      <c r="M74" s="2">
        <f t="shared" si="6"/>
        <v>17.351239669421489</v>
      </c>
      <c r="N74" s="2">
        <f t="shared" si="7"/>
        <v>17.351239669421489</v>
      </c>
      <c r="P74" s="1"/>
    </row>
    <row r="75" spans="3:16" hidden="1" x14ac:dyDescent="0.3">
      <c r="C75">
        <f t="shared" si="4"/>
        <v>3</v>
      </c>
      <c r="D75" t="str">
        <f t="shared" si="5"/>
        <v>marzo</v>
      </c>
      <c r="E75" s="1">
        <v>44265</v>
      </c>
      <c r="F75" s="1" t="s">
        <v>32</v>
      </c>
      <c r="G75" t="s">
        <v>0</v>
      </c>
      <c r="H75" t="s">
        <v>21</v>
      </c>
      <c r="I75" t="s">
        <v>2</v>
      </c>
      <c r="J75" t="s">
        <v>3</v>
      </c>
      <c r="K75" t="s">
        <v>4</v>
      </c>
      <c r="L75" s="2">
        <v>8.2561983471074392</v>
      </c>
      <c r="M75" s="2">
        <f t="shared" si="6"/>
        <v>4.1280991735537196</v>
      </c>
      <c r="N75" s="2">
        <f t="shared" si="7"/>
        <v>4.1280991735537196</v>
      </c>
      <c r="P75" s="1"/>
    </row>
    <row r="76" spans="3:16" hidden="1" x14ac:dyDescent="0.3">
      <c r="C76">
        <f t="shared" si="4"/>
        <v>3</v>
      </c>
      <c r="D76" t="str">
        <f t="shared" si="5"/>
        <v>marzo</v>
      </c>
      <c r="E76" s="1">
        <v>44266</v>
      </c>
      <c r="F76" s="1" t="s">
        <v>35</v>
      </c>
      <c r="G76" t="s">
        <v>0</v>
      </c>
      <c r="H76" t="s">
        <v>18</v>
      </c>
      <c r="I76" t="s">
        <v>2</v>
      </c>
      <c r="J76" t="s">
        <v>3</v>
      </c>
      <c r="K76" t="s">
        <v>4</v>
      </c>
      <c r="L76" s="2">
        <v>120</v>
      </c>
      <c r="M76" s="2">
        <f t="shared" si="6"/>
        <v>60</v>
      </c>
      <c r="N76" s="2">
        <f t="shared" si="7"/>
        <v>60</v>
      </c>
      <c r="P76" s="1"/>
    </row>
    <row r="77" spans="3:16" hidden="1" x14ac:dyDescent="0.3">
      <c r="C77">
        <f t="shared" si="4"/>
        <v>3</v>
      </c>
      <c r="D77" t="str">
        <f t="shared" si="5"/>
        <v>marzo</v>
      </c>
      <c r="E77" s="1">
        <v>44265</v>
      </c>
      <c r="F77" s="1" t="s">
        <v>33</v>
      </c>
      <c r="G77" t="s">
        <v>5</v>
      </c>
      <c r="H77" t="s">
        <v>63</v>
      </c>
      <c r="I77" t="s">
        <v>2</v>
      </c>
      <c r="J77" t="s">
        <v>23</v>
      </c>
      <c r="K77" t="s">
        <v>7</v>
      </c>
      <c r="L77" s="2">
        <v>35.528925619834716</v>
      </c>
      <c r="M77" s="2">
        <f t="shared" si="6"/>
        <v>17.764462809917358</v>
      </c>
      <c r="N77" s="2">
        <f t="shared" si="7"/>
        <v>17.764462809917358</v>
      </c>
      <c r="P77" s="1"/>
    </row>
    <row r="78" spans="3:16" hidden="1" x14ac:dyDescent="0.3">
      <c r="C78">
        <f t="shared" si="4"/>
        <v>3</v>
      </c>
      <c r="D78" t="str">
        <f t="shared" si="5"/>
        <v>marzo</v>
      </c>
      <c r="E78" s="1">
        <v>44268</v>
      </c>
      <c r="F78" s="1" t="s">
        <v>25</v>
      </c>
      <c r="G78" t="s">
        <v>0</v>
      </c>
      <c r="H78" t="s">
        <v>1</v>
      </c>
      <c r="I78" t="s">
        <v>6</v>
      </c>
      <c r="J78" t="s">
        <v>23</v>
      </c>
      <c r="K78" t="s">
        <v>10</v>
      </c>
      <c r="L78" s="2">
        <v>9.9090909090909101</v>
      </c>
      <c r="M78" s="2">
        <f t="shared" si="6"/>
        <v>4.954545454545455</v>
      </c>
      <c r="N78" s="2">
        <f t="shared" si="7"/>
        <v>4.954545454545455</v>
      </c>
      <c r="P78" s="1"/>
    </row>
    <row r="79" spans="3:16" hidden="1" x14ac:dyDescent="0.3">
      <c r="C79">
        <f t="shared" si="4"/>
        <v>3</v>
      </c>
      <c r="D79" t="str">
        <f t="shared" si="5"/>
        <v>marzo</v>
      </c>
      <c r="E79" s="1">
        <v>44268</v>
      </c>
      <c r="F79" s="1" t="s">
        <v>40</v>
      </c>
      <c r="G79" t="s">
        <v>5</v>
      </c>
      <c r="H79" t="s">
        <v>14</v>
      </c>
      <c r="I79" t="s">
        <v>6</v>
      </c>
      <c r="J79" t="s">
        <v>13</v>
      </c>
      <c r="K79" t="s">
        <v>7</v>
      </c>
      <c r="L79" s="2">
        <v>65.280991735537185</v>
      </c>
      <c r="M79" s="2">
        <f t="shared" si="6"/>
        <v>32.640495867768593</v>
      </c>
      <c r="N79" s="2">
        <f t="shared" si="7"/>
        <v>32.640495867768593</v>
      </c>
      <c r="P79" s="1"/>
    </row>
    <row r="80" spans="3:16" hidden="1" x14ac:dyDescent="0.3">
      <c r="C80">
        <f t="shared" si="4"/>
        <v>3</v>
      </c>
      <c r="D80" t="str">
        <f t="shared" si="5"/>
        <v>marzo</v>
      </c>
      <c r="E80" s="1">
        <v>44271</v>
      </c>
      <c r="F80" s="1" t="s">
        <v>31</v>
      </c>
      <c r="G80" t="s">
        <v>0</v>
      </c>
      <c r="H80" t="s">
        <v>16</v>
      </c>
      <c r="I80" t="s">
        <v>8</v>
      </c>
      <c r="J80" t="s">
        <v>23</v>
      </c>
      <c r="K80" t="s">
        <v>4</v>
      </c>
      <c r="L80" s="2">
        <v>22.305785123966942</v>
      </c>
      <c r="M80" s="2">
        <f t="shared" si="6"/>
        <v>11.152892561983471</v>
      </c>
      <c r="N80" s="2">
        <f t="shared" si="7"/>
        <v>11.152892561983471</v>
      </c>
      <c r="P80" s="1"/>
    </row>
    <row r="81" spans="3:16" hidden="1" x14ac:dyDescent="0.3">
      <c r="C81">
        <f t="shared" si="4"/>
        <v>3</v>
      </c>
      <c r="D81" t="str">
        <f t="shared" si="5"/>
        <v>marzo</v>
      </c>
      <c r="E81" s="1">
        <v>44272</v>
      </c>
      <c r="F81" s="1" t="s">
        <v>30</v>
      </c>
      <c r="G81" t="s">
        <v>5</v>
      </c>
      <c r="H81" t="s">
        <v>1</v>
      </c>
      <c r="I81" t="s">
        <v>6</v>
      </c>
      <c r="J81" t="s">
        <v>9</v>
      </c>
      <c r="K81" t="s">
        <v>7</v>
      </c>
      <c r="L81" s="2">
        <v>14.041322314049586</v>
      </c>
      <c r="M81" s="2">
        <f t="shared" si="6"/>
        <v>7.0206611570247928</v>
      </c>
      <c r="N81" s="2">
        <f t="shared" si="7"/>
        <v>7.0206611570247928</v>
      </c>
      <c r="P81" s="1"/>
    </row>
    <row r="82" spans="3:16" hidden="1" x14ac:dyDescent="0.3">
      <c r="C82">
        <f t="shared" si="4"/>
        <v>3</v>
      </c>
      <c r="D82" t="str">
        <f t="shared" si="5"/>
        <v>marzo</v>
      </c>
      <c r="E82" s="1">
        <v>44274</v>
      </c>
      <c r="F82" s="1" t="s">
        <v>25</v>
      </c>
      <c r="G82" t="s">
        <v>0</v>
      </c>
      <c r="H82" t="s">
        <v>16</v>
      </c>
      <c r="I82" t="s">
        <v>6</v>
      </c>
      <c r="J82" t="s">
        <v>23</v>
      </c>
      <c r="K82" t="s">
        <v>4</v>
      </c>
      <c r="L82" s="2">
        <v>21</v>
      </c>
      <c r="M82" s="2">
        <f t="shared" si="6"/>
        <v>10.5</v>
      </c>
      <c r="N82" s="2">
        <f t="shared" si="7"/>
        <v>10.5</v>
      </c>
      <c r="P82" s="1"/>
    </row>
    <row r="83" spans="3:16" hidden="1" x14ac:dyDescent="0.3">
      <c r="C83">
        <f t="shared" si="4"/>
        <v>3</v>
      </c>
      <c r="D83" t="str">
        <f t="shared" si="5"/>
        <v>marzo</v>
      </c>
      <c r="E83" s="1">
        <v>44276</v>
      </c>
      <c r="F83" s="1" t="s">
        <v>36</v>
      </c>
      <c r="G83" t="s">
        <v>0</v>
      </c>
      <c r="H83" t="s">
        <v>1</v>
      </c>
      <c r="I83" t="s">
        <v>8</v>
      </c>
      <c r="J83" t="s">
        <v>3</v>
      </c>
      <c r="K83" t="s">
        <v>4</v>
      </c>
      <c r="L83" s="2">
        <v>17.347107438016529</v>
      </c>
      <c r="M83" s="2">
        <f t="shared" si="6"/>
        <v>8.6735537190082646</v>
      </c>
      <c r="N83" s="2">
        <f t="shared" si="7"/>
        <v>8.6735537190082646</v>
      </c>
      <c r="P83" s="1"/>
    </row>
    <row r="84" spans="3:16" hidden="1" x14ac:dyDescent="0.3">
      <c r="C84">
        <f t="shared" si="4"/>
        <v>3</v>
      </c>
      <c r="D84" t="str">
        <f t="shared" si="5"/>
        <v>marzo</v>
      </c>
      <c r="E84" s="1">
        <v>44276</v>
      </c>
      <c r="F84" s="1" t="s">
        <v>25</v>
      </c>
      <c r="G84" t="s">
        <v>5</v>
      </c>
      <c r="H84" t="s">
        <v>63</v>
      </c>
      <c r="I84" t="s">
        <v>6</v>
      </c>
      <c r="J84" t="s">
        <v>15</v>
      </c>
      <c r="K84" t="s">
        <v>7</v>
      </c>
      <c r="L84" s="2">
        <v>29.743801652892564</v>
      </c>
      <c r="M84" s="2">
        <f t="shared" si="6"/>
        <v>14.871900826446282</v>
      </c>
      <c r="N84" s="2">
        <f t="shared" si="7"/>
        <v>14.871900826446282</v>
      </c>
      <c r="P84" s="1"/>
    </row>
    <row r="85" spans="3:16" hidden="1" x14ac:dyDescent="0.3">
      <c r="C85">
        <f t="shared" si="4"/>
        <v>3</v>
      </c>
      <c r="D85" t="str">
        <f t="shared" si="5"/>
        <v>marzo</v>
      </c>
      <c r="E85" s="1">
        <v>44280</v>
      </c>
      <c r="F85" s="1" t="s">
        <v>31</v>
      </c>
      <c r="G85" t="s">
        <v>5</v>
      </c>
      <c r="H85" t="s">
        <v>11</v>
      </c>
      <c r="I85" t="s">
        <v>8</v>
      </c>
      <c r="J85" t="s">
        <v>12</v>
      </c>
      <c r="K85" t="s">
        <v>7</v>
      </c>
      <c r="L85" s="2">
        <v>18.173553719008265</v>
      </c>
      <c r="M85" s="2">
        <f t="shared" si="6"/>
        <v>9.0867768595041323</v>
      </c>
      <c r="N85" s="2">
        <f t="shared" si="7"/>
        <v>9.0867768595041323</v>
      </c>
      <c r="P85" s="1"/>
    </row>
    <row r="86" spans="3:16" hidden="1" x14ac:dyDescent="0.3">
      <c r="C86">
        <f t="shared" si="4"/>
        <v>3</v>
      </c>
      <c r="D86" t="str">
        <f t="shared" si="5"/>
        <v>marzo</v>
      </c>
      <c r="E86" s="1">
        <v>44280</v>
      </c>
      <c r="F86" s="1" t="s">
        <v>31</v>
      </c>
      <c r="G86" t="s">
        <v>0</v>
      </c>
      <c r="H86" t="s">
        <v>16</v>
      </c>
      <c r="I86" t="s">
        <v>6</v>
      </c>
      <c r="J86" t="s">
        <v>9</v>
      </c>
      <c r="K86" t="s">
        <v>4</v>
      </c>
      <c r="L86" s="2">
        <v>21</v>
      </c>
      <c r="M86" s="2">
        <f t="shared" si="6"/>
        <v>10.5</v>
      </c>
      <c r="N86" s="2">
        <f t="shared" si="7"/>
        <v>10.5</v>
      </c>
      <c r="P86" s="1"/>
    </row>
    <row r="87" spans="3:16" hidden="1" x14ac:dyDescent="0.3">
      <c r="C87">
        <f t="shared" si="4"/>
        <v>3</v>
      </c>
      <c r="D87" t="str">
        <f t="shared" si="5"/>
        <v>marzo</v>
      </c>
      <c r="E87" s="1">
        <v>44281</v>
      </c>
      <c r="F87" s="1" t="s">
        <v>33</v>
      </c>
      <c r="G87" t="s">
        <v>5</v>
      </c>
      <c r="H87" t="s">
        <v>21</v>
      </c>
      <c r="I87" t="s">
        <v>19</v>
      </c>
      <c r="J87" t="s">
        <v>13</v>
      </c>
      <c r="K87" t="s">
        <v>10</v>
      </c>
      <c r="L87" s="2">
        <v>3.2975206611570251</v>
      </c>
      <c r="M87" s="2">
        <f t="shared" si="6"/>
        <v>1.6487603305785126</v>
      </c>
      <c r="N87" s="2">
        <f t="shared" si="7"/>
        <v>1.6487603305785126</v>
      </c>
      <c r="P87" s="1"/>
    </row>
    <row r="88" spans="3:16" hidden="1" x14ac:dyDescent="0.3">
      <c r="C88">
        <f t="shared" si="4"/>
        <v>3</v>
      </c>
      <c r="D88" t="str">
        <f t="shared" si="5"/>
        <v>marzo</v>
      </c>
      <c r="E88" s="1">
        <v>44282</v>
      </c>
      <c r="F88" s="1" t="s">
        <v>27</v>
      </c>
      <c r="G88" t="s">
        <v>5</v>
      </c>
      <c r="H88" t="s">
        <v>63</v>
      </c>
      <c r="I88" t="s">
        <v>2</v>
      </c>
      <c r="J88" t="s">
        <v>3</v>
      </c>
      <c r="K88" t="s">
        <v>7</v>
      </c>
      <c r="L88" s="2">
        <v>21.479338842975206</v>
      </c>
      <c r="M88" s="2">
        <f t="shared" si="6"/>
        <v>10.739669421487603</v>
      </c>
      <c r="N88" s="2">
        <f t="shared" si="7"/>
        <v>10.739669421487603</v>
      </c>
      <c r="P88" s="1"/>
    </row>
    <row r="89" spans="3:16" hidden="1" x14ac:dyDescent="0.3">
      <c r="C89">
        <f t="shared" si="4"/>
        <v>3</v>
      </c>
      <c r="D89" t="str">
        <f t="shared" si="5"/>
        <v>marzo</v>
      </c>
      <c r="E89" s="1">
        <v>44283</v>
      </c>
      <c r="F89" s="1" t="s">
        <v>40</v>
      </c>
      <c r="G89" t="s">
        <v>0</v>
      </c>
      <c r="H89" t="s">
        <v>22</v>
      </c>
      <c r="I89" t="s">
        <v>8</v>
      </c>
      <c r="J89" t="s">
        <v>9</v>
      </c>
      <c r="K89" t="s">
        <v>10</v>
      </c>
      <c r="L89" s="2">
        <v>21.479338842975206</v>
      </c>
      <c r="M89" s="2">
        <f t="shared" si="6"/>
        <v>10.739669421487603</v>
      </c>
      <c r="N89" s="2">
        <f t="shared" si="7"/>
        <v>10.739669421487603</v>
      </c>
      <c r="P89" s="1"/>
    </row>
    <row r="90" spans="3:16" hidden="1" x14ac:dyDescent="0.3">
      <c r="C90">
        <f t="shared" si="4"/>
        <v>3</v>
      </c>
      <c r="D90" t="str">
        <f t="shared" si="5"/>
        <v>marzo</v>
      </c>
      <c r="E90" s="1">
        <v>44286</v>
      </c>
      <c r="F90" s="1" t="s">
        <v>25</v>
      </c>
      <c r="G90" t="s">
        <v>0</v>
      </c>
      <c r="H90" t="s">
        <v>16</v>
      </c>
      <c r="I90" t="s">
        <v>2</v>
      </c>
      <c r="J90" t="s">
        <v>20</v>
      </c>
      <c r="K90" t="s">
        <v>10</v>
      </c>
      <c r="L90" s="2">
        <v>26.438016528925619</v>
      </c>
      <c r="M90" s="2">
        <f t="shared" si="6"/>
        <v>13.21900826446281</v>
      </c>
      <c r="N90" s="2">
        <f t="shared" si="7"/>
        <v>13.21900826446281</v>
      </c>
      <c r="P90" s="1"/>
    </row>
    <row r="91" spans="3:16" hidden="1" x14ac:dyDescent="0.3">
      <c r="C91">
        <f t="shared" si="4"/>
        <v>4</v>
      </c>
      <c r="D91" t="str">
        <f t="shared" si="5"/>
        <v>abril</v>
      </c>
      <c r="E91" s="1">
        <v>44288</v>
      </c>
      <c r="F91" s="1" t="s">
        <v>26</v>
      </c>
      <c r="G91" t="s">
        <v>5</v>
      </c>
      <c r="H91" t="s">
        <v>14</v>
      </c>
      <c r="I91" t="s">
        <v>8</v>
      </c>
      <c r="J91" t="s">
        <v>15</v>
      </c>
      <c r="K91" t="s">
        <v>7</v>
      </c>
      <c r="L91" s="2">
        <v>85.942148760330582</v>
      </c>
      <c r="M91" s="2">
        <f t="shared" si="6"/>
        <v>42.971074380165291</v>
      </c>
      <c r="N91" s="2">
        <f t="shared" si="7"/>
        <v>42.971074380165291</v>
      </c>
      <c r="P91" s="1"/>
    </row>
    <row r="92" spans="3:16" hidden="1" x14ac:dyDescent="0.3">
      <c r="C92">
        <f t="shared" si="4"/>
        <v>4</v>
      </c>
      <c r="D92" t="str">
        <f t="shared" si="5"/>
        <v>abril</v>
      </c>
      <c r="E92" s="1">
        <v>44288</v>
      </c>
      <c r="F92" s="1" t="s">
        <v>43</v>
      </c>
      <c r="G92" t="s">
        <v>0</v>
      </c>
      <c r="H92" t="s">
        <v>16</v>
      </c>
      <c r="I92" t="s">
        <v>8</v>
      </c>
      <c r="J92" t="s">
        <v>23</v>
      </c>
      <c r="K92" t="s">
        <v>4</v>
      </c>
      <c r="L92" s="2">
        <v>24</v>
      </c>
      <c r="M92" s="2">
        <f t="shared" si="6"/>
        <v>12</v>
      </c>
      <c r="N92" s="2">
        <f t="shared" si="7"/>
        <v>12</v>
      </c>
      <c r="P92" s="1"/>
    </row>
    <row r="93" spans="3:16" hidden="1" x14ac:dyDescent="0.3">
      <c r="C93">
        <f t="shared" si="4"/>
        <v>4</v>
      </c>
      <c r="D93" t="str">
        <f t="shared" si="5"/>
        <v>abril</v>
      </c>
      <c r="E93" s="1">
        <v>44288</v>
      </c>
      <c r="F93" s="1" t="s">
        <v>28</v>
      </c>
      <c r="G93" t="s">
        <v>5</v>
      </c>
      <c r="H93" t="s">
        <v>22</v>
      </c>
      <c r="I93" t="s">
        <v>2</v>
      </c>
      <c r="J93" t="s">
        <v>15</v>
      </c>
      <c r="K93" t="s">
        <v>10</v>
      </c>
      <c r="L93" s="2">
        <v>16.520661157024794</v>
      </c>
      <c r="M93" s="2">
        <f t="shared" si="6"/>
        <v>8.2603305785123968</v>
      </c>
      <c r="N93" s="2">
        <f t="shared" si="7"/>
        <v>8.2603305785123968</v>
      </c>
      <c r="P93" s="1"/>
    </row>
    <row r="94" spans="3:16" hidden="1" x14ac:dyDescent="0.3">
      <c r="C94">
        <f t="shared" si="4"/>
        <v>4</v>
      </c>
      <c r="D94" t="str">
        <f t="shared" si="5"/>
        <v>abril</v>
      </c>
      <c r="E94" s="1">
        <v>44289</v>
      </c>
      <c r="F94" s="1" t="s">
        <v>35</v>
      </c>
      <c r="G94" t="s">
        <v>0</v>
      </c>
      <c r="H94" t="s">
        <v>18</v>
      </c>
      <c r="I94" t="s">
        <v>8</v>
      </c>
      <c r="J94" t="s">
        <v>20</v>
      </c>
      <c r="K94" t="s">
        <v>4</v>
      </c>
      <c r="L94" s="2">
        <v>63.628099173553714</v>
      </c>
      <c r="M94" s="2">
        <f t="shared" si="6"/>
        <v>31.814049586776857</v>
      </c>
      <c r="N94" s="2">
        <f t="shared" si="7"/>
        <v>31.814049586776857</v>
      </c>
      <c r="P94" s="1"/>
    </row>
    <row r="95" spans="3:16" hidden="1" x14ac:dyDescent="0.3">
      <c r="C95">
        <f t="shared" si="4"/>
        <v>4</v>
      </c>
      <c r="D95" t="str">
        <f t="shared" si="5"/>
        <v>abril</v>
      </c>
      <c r="E95" s="1">
        <v>44291</v>
      </c>
      <c r="F95" s="1" t="s">
        <v>35</v>
      </c>
      <c r="G95" t="s">
        <v>0</v>
      </c>
      <c r="H95" t="s">
        <v>21</v>
      </c>
      <c r="I95" t="s">
        <v>2</v>
      </c>
      <c r="J95" t="s">
        <v>20</v>
      </c>
      <c r="K95" t="s">
        <v>10</v>
      </c>
      <c r="L95" s="2">
        <v>3.2975206611570251</v>
      </c>
      <c r="M95" s="2">
        <f t="shared" si="6"/>
        <v>1.6487603305785126</v>
      </c>
      <c r="N95" s="2">
        <f t="shared" si="7"/>
        <v>1.6487603305785126</v>
      </c>
      <c r="P95" s="1"/>
    </row>
    <row r="96" spans="3:16" hidden="1" x14ac:dyDescent="0.3">
      <c r="C96">
        <f t="shared" si="4"/>
        <v>4</v>
      </c>
      <c r="D96" t="str">
        <f t="shared" si="5"/>
        <v>abril</v>
      </c>
      <c r="E96" s="1">
        <v>44292</v>
      </c>
      <c r="F96" s="1" t="s">
        <v>43</v>
      </c>
      <c r="G96" t="s">
        <v>5</v>
      </c>
      <c r="H96" t="s">
        <v>22</v>
      </c>
      <c r="I96" t="s">
        <v>19</v>
      </c>
      <c r="J96" t="s">
        <v>3</v>
      </c>
      <c r="K96" t="s">
        <v>7</v>
      </c>
      <c r="L96" s="2">
        <v>18.173553719008265</v>
      </c>
      <c r="M96" s="2">
        <f t="shared" si="6"/>
        <v>9.0867768595041323</v>
      </c>
      <c r="N96" s="2">
        <f t="shared" si="7"/>
        <v>9.0867768595041323</v>
      </c>
      <c r="P96" s="1"/>
    </row>
    <row r="97" spans="3:16" hidden="1" x14ac:dyDescent="0.3">
      <c r="C97">
        <f t="shared" si="4"/>
        <v>4</v>
      </c>
      <c r="D97" t="str">
        <f t="shared" si="5"/>
        <v>abril</v>
      </c>
      <c r="E97" s="1">
        <v>44293</v>
      </c>
      <c r="F97" s="1" t="s">
        <v>41</v>
      </c>
      <c r="G97" t="s">
        <v>5</v>
      </c>
      <c r="H97" t="s">
        <v>22</v>
      </c>
      <c r="I97" t="s">
        <v>2</v>
      </c>
      <c r="J97" t="s">
        <v>12</v>
      </c>
      <c r="K97" t="s">
        <v>7</v>
      </c>
      <c r="L97" s="2">
        <v>17.347107438016529</v>
      </c>
      <c r="M97" s="2">
        <f t="shared" si="6"/>
        <v>8.6735537190082646</v>
      </c>
      <c r="N97" s="2">
        <f t="shared" si="7"/>
        <v>8.6735537190082646</v>
      </c>
      <c r="P97" s="1"/>
    </row>
    <row r="98" spans="3:16" hidden="1" x14ac:dyDescent="0.3">
      <c r="C98">
        <f t="shared" si="4"/>
        <v>4</v>
      </c>
      <c r="D98" t="str">
        <f t="shared" si="5"/>
        <v>abril</v>
      </c>
      <c r="E98" s="1">
        <v>44296</v>
      </c>
      <c r="F98" s="1" t="s">
        <v>35</v>
      </c>
      <c r="G98" t="s">
        <v>0</v>
      </c>
      <c r="H98" t="s">
        <v>16</v>
      </c>
      <c r="I98" t="s">
        <v>6</v>
      </c>
      <c r="J98" t="s">
        <v>15</v>
      </c>
      <c r="K98" t="s">
        <v>4</v>
      </c>
      <c r="L98" s="2">
        <v>25</v>
      </c>
      <c r="M98" s="2">
        <f t="shared" si="6"/>
        <v>12.5</v>
      </c>
      <c r="N98" s="2">
        <f t="shared" si="7"/>
        <v>12.5</v>
      </c>
      <c r="P98" s="1"/>
    </row>
    <row r="99" spans="3:16" hidden="1" x14ac:dyDescent="0.3">
      <c r="C99">
        <f t="shared" si="4"/>
        <v>4</v>
      </c>
      <c r="D99" t="str">
        <f t="shared" si="5"/>
        <v>abril</v>
      </c>
      <c r="E99" s="1">
        <v>44297</v>
      </c>
      <c r="F99" s="1" t="s">
        <v>38</v>
      </c>
      <c r="G99" t="s">
        <v>5</v>
      </c>
      <c r="H99" t="s">
        <v>18</v>
      </c>
      <c r="I99" t="s">
        <v>19</v>
      </c>
      <c r="J99" t="s">
        <v>23</v>
      </c>
      <c r="K99" t="s">
        <v>10</v>
      </c>
      <c r="L99" s="2">
        <v>90.074380165289256</v>
      </c>
      <c r="M99" s="2">
        <f t="shared" si="6"/>
        <v>45.037190082644628</v>
      </c>
      <c r="N99" s="2">
        <f t="shared" si="7"/>
        <v>45.037190082644628</v>
      </c>
      <c r="P99" s="1"/>
    </row>
    <row r="100" spans="3:16" hidden="1" x14ac:dyDescent="0.3">
      <c r="C100">
        <f t="shared" si="4"/>
        <v>4</v>
      </c>
      <c r="D100" t="str">
        <f t="shared" si="5"/>
        <v>abril</v>
      </c>
      <c r="E100" s="1">
        <v>44297</v>
      </c>
      <c r="F100" s="1" t="s">
        <v>36</v>
      </c>
      <c r="G100" t="s">
        <v>5</v>
      </c>
      <c r="H100" t="s">
        <v>11</v>
      </c>
      <c r="I100" t="s">
        <v>6</v>
      </c>
      <c r="J100" t="s">
        <v>12</v>
      </c>
      <c r="K100" t="s">
        <v>7</v>
      </c>
      <c r="L100" s="2">
        <v>19</v>
      </c>
      <c r="M100" s="2">
        <f t="shared" si="6"/>
        <v>9.5</v>
      </c>
      <c r="N100" s="2">
        <f t="shared" si="7"/>
        <v>9.5</v>
      </c>
      <c r="P100" s="1"/>
    </row>
    <row r="101" spans="3:16" hidden="1" x14ac:dyDescent="0.3">
      <c r="C101">
        <f t="shared" si="4"/>
        <v>4</v>
      </c>
      <c r="D101" t="str">
        <f t="shared" si="5"/>
        <v>abril</v>
      </c>
      <c r="E101" s="1">
        <v>44298</v>
      </c>
      <c r="F101" s="1" t="s">
        <v>40</v>
      </c>
      <c r="G101" t="s">
        <v>0</v>
      </c>
      <c r="H101" t="s">
        <v>16</v>
      </c>
      <c r="I101" t="s">
        <v>19</v>
      </c>
      <c r="J101" t="s">
        <v>3</v>
      </c>
      <c r="K101" t="s">
        <v>4</v>
      </c>
      <c r="L101" s="2">
        <v>19</v>
      </c>
      <c r="M101" s="2">
        <f t="shared" si="6"/>
        <v>9.5</v>
      </c>
      <c r="N101" s="2">
        <f t="shared" si="7"/>
        <v>9.5</v>
      </c>
      <c r="P101" s="1"/>
    </row>
    <row r="102" spans="3:16" hidden="1" x14ac:dyDescent="0.3">
      <c r="C102">
        <f t="shared" si="4"/>
        <v>4</v>
      </c>
      <c r="D102" t="str">
        <f t="shared" si="5"/>
        <v>abril</v>
      </c>
      <c r="E102" s="1">
        <v>44300</v>
      </c>
      <c r="F102" s="1" t="s">
        <v>26</v>
      </c>
      <c r="G102" t="s">
        <v>0</v>
      </c>
      <c r="H102" t="s">
        <v>16</v>
      </c>
      <c r="I102" t="s">
        <v>19</v>
      </c>
      <c r="J102" t="s">
        <v>20</v>
      </c>
      <c r="K102" t="s">
        <v>4</v>
      </c>
      <c r="L102" s="2">
        <v>25</v>
      </c>
      <c r="M102" s="2">
        <f t="shared" si="6"/>
        <v>12.5</v>
      </c>
      <c r="N102" s="2">
        <f t="shared" si="7"/>
        <v>12.5</v>
      </c>
      <c r="P102" s="1"/>
    </row>
    <row r="103" spans="3:16" hidden="1" x14ac:dyDescent="0.3">
      <c r="C103">
        <f t="shared" si="4"/>
        <v>4</v>
      </c>
      <c r="D103" t="str">
        <f t="shared" si="5"/>
        <v>abril</v>
      </c>
      <c r="E103" s="1">
        <v>44301</v>
      </c>
      <c r="F103" s="1" t="s">
        <v>43</v>
      </c>
      <c r="G103" t="s">
        <v>0</v>
      </c>
      <c r="H103" t="s">
        <v>21</v>
      </c>
      <c r="I103" t="s">
        <v>2</v>
      </c>
      <c r="J103" t="s">
        <v>12</v>
      </c>
      <c r="K103" t="s">
        <v>4</v>
      </c>
      <c r="L103" s="2">
        <v>3.2975206611570251</v>
      </c>
      <c r="M103" s="2">
        <f t="shared" si="6"/>
        <v>1.6487603305785126</v>
      </c>
      <c r="N103" s="2">
        <f t="shared" si="7"/>
        <v>1.6487603305785126</v>
      </c>
      <c r="P103" s="1"/>
    </row>
    <row r="104" spans="3:16" hidden="1" x14ac:dyDescent="0.3">
      <c r="C104">
        <f t="shared" si="4"/>
        <v>4</v>
      </c>
      <c r="D104" t="str">
        <f t="shared" si="5"/>
        <v>abril</v>
      </c>
      <c r="E104" s="1">
        <v>44301</v>
      </c>
      <c r="F104" s="1" t="s">
        <v>29</v>
      </c>
      <c r="G104" t="s">
        <v>5</v>
      </c>
      <c r="H104" t="s">
        <v>22</v>
      </c>
      <c r="I104" t="s">
        <v>6</v>
      </c>
      <c r="J104" t="s">
        <v>15</v>
      </c>
      <c r="K104" t="s">
        <v>10</v>
      </c>
      <c r="L104" s="2">
        <v>11.561983471074381</v>
      </c>
      <c r="M104" s="2">
        <f t="shared" si="6"/>
        <v>5.7809917355371905</v>
      </c>
      <c r="N104" s="2">
        <f t="shared" si="7"/>
        <v>5.7809917355371905</v>
      </c>
      <c r="P104" s="1"/>
    </row>
    <row r="105" spans="3:16" hidden="1" x14ac:dyDescent="0.3">
      <c r="C105">
        <f t="shared" si="4"/>
        <v>4</v>
      </c>
      <c r="D105" t="str">
        <f t="shared" si="5"/>
        <v>abril</v>
      </c>
      <c r="E105" s="1">
        <v>44302</v>
      </c>
      <c r="F105" s="1" t="s">
        <v>31</v>
      </c>
      <c r="G105" t="s">
        <v>0</v>
      </c>
      <c r="H105" t="s">
        <v>16</v>
      </c>
      <c r="I105" t="s">
        <v>2</v>
      </c>
      <c r="J105" t="s">
        <v>15</v>
      </c>
      <c r="K105" t="s">
        <v>10</v>
      </c>
      <c r="L105" s="2">
        <v>28.090909090909093</v>
      </c>
      <c r="M105" s="2">
        <f t="shared" si="6"/>
        <v>14.045454545454547</v>
      </c>
      <c r="N105" s="2">
        <f t="shared" si="7"/>
        <v>14.045454545454547</v>
      </c>
      <c r="P105" s="1"/>
    </row>
    <row r="106" spans="3:16" hidden="1" x14ac:dyDescent="0.3">
      <c r="C106">
        <f t="shared" si="4"/>
        <v>4</v>
      </c>
      <c r="D106" t="str">
        <f t="shared" si="5"/>
        <v>abril</v>
      </c>
      <c r="E106" s="1">
        <v>44302</v>
      </c>
      <c r="F106" s="1" t="s">
        <v>41</v>
      </c>
      <c r="G106" t="s">
        <v>5</v>
      </c>
      <c r="H106" t="s">
        <v>18</v>
      </c>
      <c r="I106" t="s">
        <v>6</v>
      </c>
      <c r="J106" t="s">
        <v>12</v>
      </c>
      <c r="K106" t="s">
        <v>10</v>
      </c>
      <c r="L106" s="2">
        <v>79.330578512396698</v>
      </c>
      <c r="M106" s="2">
        <f t="shared" si="6"/>
        <v>39.665289256198349</v>
      </c>
      <c r="N106" s="2">
        <f t="shared" si="7"/>
        <v>39.665289256198349</v>
      </c>
      <c r="P106" s="1"/>
    </row>
    <row r="107" spans="3:16" hidden="1" x14ac:dyDescent="0.3">
      <c r="C107">
        <f t="shared" si="4"/>
        <v>4</v>
      </c>
      <c r="D107" t="str">
        <f t="shared" si="5"/>
        <v>abril</v>
      </c>
      <c r="E107" s="1">
        <v>44302</v>
      </c>
      <c r="F107" s="1" t="s">
        <v>42</v>
      </c>
      <c r="G107" t="s">
        <v>0</v>
      </c>
      <c r="H107" t="s">
        <v>63</v>
      </c>
      <c r="I107" t="s">
        <v>8</v>
      </c>
      <c r="J107" t="s">
        <v>20</v>
      </c>
      <c r="K107" t="s">
        <v>4</v>
      </c>
      <c r="L107" s="2">
        <v>24.785123966942148</v>
      </c>
      <c r="M107" s="2">
        <f t="shared" si="6"/>
        <v>12.392561983471074</v>
      </c>
      <c r="N107" s="2">
        <f t="shared" si="7"/>
        <v>12.392561983471074</v>
      </c>
      <c r="P107" s="1"/>
    </row>
    <row r="108" spans="3:16" hidden="1" x14ac:dyDescent="0.3">
      <c r="C108">
        <f t="shared" si="4"/>
        <v>4</v>
      </c>
      <c r="D108" t="str">
        <f t="shared" si="5"/>
        <v>abril</v>
      </c>
      <c r="E108" s="1">
        <v>44303</v>
      </c>
      <c r="F108" s="1" t="s">
        <v>26</v>
      </c>
      <c r="G108" t="s">
        <v>0</v>
      </c>
      <c r="H108" t="s">
        <v>1</v>
      </c>
      <c r="I108" t="s">
        <v>19</v>
      </c>
      <c r="J108" t="s">
        <v>9</v>
      </c>
      <c r="K108" t="s">
        <v>4</v>
      </c>
      <c r="L108" s="2">
        <v>13.214876033057852</v>
      </c>
      <c r="M108" s="2">
        <f t="shared" si="6"/>
        <v>6.6074380165289259</v>
      </c>
      <c r="N108" s="2">
        <f t="shared" si="7"/>
        <v>6.6074380165289259</v>
      </c>
      <c r="P108" s="1"/>
    </row>
    <row r="109" spans="3:16" hidden="1" x14ac:dyDescent="0.3">
      <c r="C109">
        <f t="shared" si="4"/>
        <v>4</v>
      </c>
      <c r="D109" t="str">
        <f t="shared" si="5"/>
        <v>abril</v>
      </c>
      <c r="E109" s="1">
        <v>44305</v>
      </c>
      <c r="F109" s="1" t="s">
        <v>31</v>
      </c>
      <c r="G109" t="s">
        <v>5</v>
      </c>
      <c r="H109" t="s">
        <v>22</v>
      </c>
      <c r="I109" t="s">
        <v>19</v>
      </c>
      <c r="J109" t="s">
        <v>17</v>
      </c>
      <c r="K109" t="s">
        <v>10</v>
      </c>
      <c r="L109" s="2">
        <v>19</v>
      </c>
      <c r="M109" s="2">
        <f t="shared" si="6"/>
        <v>9.5</v>
      </c>
      <c r="N109" s="2">
        <f t="shared" si="7"/>
        <v>9.5</v>
      </c>
      <c r="P109" s="1"/>
    </row>
    <row r="110" spans="3:16" hidden="1" x14ac:dyDescent="0.3">
      <c r="C110">
        <f t="shared" si="4"/>
        <v>4</v>
      </c>
      <c r="D110" t="str">
        <f t="shared" si="5"/>
        <v>abril</v>
      </c>
      <c r="E110" s="1">
        <v>44305</v>
      </c>
      <c r="F110" s="1" t="s">
        <v>35</v>
      </c>
      <c r="G110" t="s">
        <v>0</v>
      </c>
      <c r="H110" t="s">
        <v>21</v>
      </c>
      <c r="I110" t="s">
        <v>19</v>
      </c>
      <c r="J110" t="s">
        <v>9</v>
      </c>
      <c r="K110" t="s">
        <v>4</v>
      </c>
      <c r="L110" s="2">
        <v>14.867768595041321</v>
      </c>
      <c r="M110" s="2">
        <f t="shared" si="6"/>
        <v>7.4338842975206605</v>
      </c>
      <c r="N110" s="2">
        <f t="shared" si="7"/>
        <v>7.4338842975206605</v>
      </c>
      <c r="P110" s="1"/>
    </row>
    <row r="111" spans="3:16" hidden="1" x14ac:dyDescent="0.3">
      <c r="C111">
        <f t="shared" si="4"/>
        <v>4</v>
      </c>
      <c r="D111" t="str">
        <f t="shared" si="5"/>
        <v>abril</v>
      </c>
      <c r="E111" s="1">
        <v>44306</v>
      </c>
      <c r="F111" s="1" t="s">
        <v>35</v>
      </c>
      <c r="G111" t="s">
        <v>5</v>
      </c>
      <c r="H111" t="s">
        <v>22</v>
      </c>
      <c r="I111" t="s">
        <v>6</v>
      </c>
      <c r="J111" t="s">
        <v>13</v>
      </c>
      <c r="K111" t="s">
        <v>10</v>
      </c>
      <c r="L111" s="2">
        <v>23.132231404958677</v>
      </c>
      <c r="M111" s="2">
        <f t="shared" si="6"/>
        <v>11.566115702479339</v>
      </c>
      <c r="N111" s="2">
        <f t="shared" si="7"/>
        <v>11.566115702479339</v>
      </c>
      <c r="P111" s="1"/>
    </row>
    <row r="112" spans="3:16" hidden="1" x14ac:dyDescent="0.3">
      <c r="C112">
        <f t="shared" si="4"/>
        <v>4</v>
      </c>
      <c r="D112" t="str">
        <f t="shared" si="5"/>
        <v>abril</v>
      </c>
      <c r="E112" s="1">
        <v>44308</v>
      </c>
      <c r="F112" s="1" t="s">
        <v>34</v>
      </c>
      <c r="G112" t="s">
        <v>0</v>
      </c>
      <c r="H112" t="s">
        <v>24</v>
      </c>
      <c r="I112" t="s">
        <v>8</v>
      </c>
      <c r="J112" t="s">
        <v>3</v>
      </c>
      <c r="K112" t="s">
        <v>10</v>
      </c>
      <c r="L112" s="2">
        <v>23.132231404958677</v>
      </c>
      <c r="M112" s="2">
        <f t="shared" si="6"/>
        <v>11.566115702479339</v>
      </c>
      <c r="N112" s="2">
        <f t="shared" si="7"/>
        <v>11.566115702479339</v>
      </c>
      <c r="P112" s="1"/>
    </row>
    <row r="113" spans="3:16" hidden="1" x14ac:dyDescent="0.3">
      <c r="C113">
        <f t="shared" si="4"/>
        <v>4</v>
      </c>
      <c r="D113" t="str">
        <f t="shared" si="5"/>
        <v>abril</v>
      </c>
      <c r="E113" s="1">
        <v>44309</v>
      </c>
      <c r="F113" s="1" t="s">
        <v>30</v>
      </c>
      <c r="G113" t="s">
        <v>5</v>
      </c>
      <c r="H113" t="s">
        <v>22</v>
      </c>
      <c r="I113" t="s">
        <v>8</v>
      </c>
      <c r="J113" t="s">
        <v>17</v>
      </c>
      <c r="K113" t="s">
        <v>10</v>
      </c>
      <c r="L113" s="2">
        <v>31.396694214876035</v>
      </c>
      <c r="M113" s="2">
        <f t="shared" si="6"/>
        <v>15.698347107438018</v>
      </c>
      <c r="N113" s="2">
        <f t="shared" si="7"/>
        <v>15.698347107438018</v>
      </c>
      <c r="P113" s="1"/>
    </row>
    <row r="114" spans="3:16" hidden="1" x14ac:dyDescent="0.3">
      <c r="C114">
        <f t="shared" si="4"/>
        <v>4</v>
      </c>
      <c r="D114" t="str">
        <f t="shared" si="5"/>
        <v>abril</v>
      </c>
      <c r="E114" s="1">
        <v>44312</v>
      </c>
      <c r="F114" s="1" t="s">
        <v>27</v>
      </c>
      <c r="G114" t="s">
        <v>5</v>
      </c>
      <c r="H114" t="s">
        <v>11</v>
      </c>
      <c r="I114" t="s">
        <v>8</v>
      </c>
      <c r="J114" t="s">
        <v>20</v>
      </c>
      <c r="K114" t="s">
        <v>10</v>
      </c>
      <c r="L114" s="2">
        <v>23.132231404958677</v>
      </c>
      <c r="M114" s="2">
        <f t="shared" si="6"/>
        <v>11.566115702479339</v>
      </c>
      <c r="N114" s="2">
        <f t="shared" si="7"/>
        <v>11.566115702479339</v>
      </c>
      <c r="P114" s="1"/>
    </row>
    <row r="115" spans="3:16" hidden="1" x14ac:dyDescent="0.3">
      <c r="C115">
        <f t="shared" si="4"/>
        <v>4</v>
      </c>
      <c r="D115" t="str">
        <f t="shared" si="5"/>
        <v>abril</v>
      </c>
      <c r="E115" s="1">
        <v>44313</v>
      </c>
      <c r="F115" s="1" t="s">
        <v>36</v>
      </c>
      <c r="G115" t="s">
        <v>5</v>
      </c>
      <c r="H115" t="s">
        <v>63</v>
      </c>
      <c r="I115" t="s">
        <v>6</v>
      </c>
      <c r="J115" t="s">
        <v>17</v>
      </c>
      <c r="K115" t="s">
        <v>7</v>
      </c>
      <c r="L115" s="2">
        <v>41.314049586776861</v>
      </c>
      <c r="M115" s="2">
        <f t="shared" si="6"/>
        <v>20.65702479338843</v>
      </c>
      <c r="N115" s="2">
        <f t="shared" si="7"/>
        <v>20.65702479338843</v>
      </c>
      <c r="P115" s="1"/>
    </row>
    <row r="116" spans="3:16" hidden="1" x14ac:dyDescent="0.3">
      <c r="C116">
        <f t="shared" si="4"/>
        <v>4</v>
      </c>
      <c r="D116" t="str">
        <f t="shared" si="5"/>
        <v>abril</v>
      </c>
      <c r="E116" s="1">
        <v>44313</v>
      </c>
      <c r="F116" s="1" t="s">
        <v>26</v>
      </c>
      <c r="G116" t="s">
        <v>0</v>
      </c>
      <c r="H116" t="s">
        <v>24</v>
      </c>
      <c r="I116" t="s">
        <v>19</v>
      </c>
      <c r="J116" t="s">
        <v>20</v>
      </c>
      <c r="K116" t="s">
        <v>4</v>
      </c>
      <c r="L116" s="2">
        <v>20.652892561983471</v>
      </c>
      <c r="M116" s="2">
        <f t="shared" si="6"/>
        <v>10.326446280991735</v>
      </c>
      <c r="N116" s="2">
        <f t="shared" si="7"/>
        <v>10.326446280991735</v>
      </c>
      <c r="P116" s="1"/>
    </row>
    <row r="117" spans="3:16" hidden="1" x14ac:dyDescent="0.3">
      <c r="C117">
        <f t="shared" si="4"/>
        <v>4</v>
      </c>
      <c r="D117" t="str">
        <f t="shared" si="5"/>
        <v>abril</v>
      </c>
      <c r="E117" s="1">
        <v>44314</v>
      </c>
      <c r="F117" s="1" t="s">
        <v>43</v>
      </c>
      <c r="G117" t="s">
        <v>5</v>
      </c>
      <c r="H117" t="s">
        <v>63</v>
      </c>
      <c r="I117" t="s">
        <v>6</v>
      </c>
      <c r="J117" t="s">
        <v>20</v>
      </c>
      <c r="K117" t="s">
        <v>7</v>
      </c>
      <c r="L117" s="2">
        <v>24.785123966942148</v>
      </c>
      <c r="M117" s="2">
        <f t="shared" si="6"/>
        <v>12.392561983471074</v>
      </c>
      <c r="N117" s="2">
        <f t="shared" si="7"/>
        <v>12.392561983471074</v>
      </c>
      <c r="P117" s="1"/>
    </row>
    <row r="118" spans="3:16" hidden="1" x14ac:dyDescent="0.3">
      <c r="C118">
        <f t="shared" si="4"/>
        <v>4</v>
      </c>
      <c r="D118" t="str">
        <f t="shared" si="5"/>
        <v>abril</v>
      </c>
      <c r="E118" s="1">
        <v>44315</v>
      </c>
      <c r="F118" s="1" t="s">
        <v>26</v>
      </c>
      <c r="G118" t="s">
        <v>5</v>
      </c>
      <c r="H118" t="s">
        <v>63</v>
      </c>
      <c r="I118" t="s">
        <v>2</v>
      </c>
      <c r="J118" t="s">
        <v>12</v>
      </c>
      <c r="K118" t="s">
        <v>10</v>
      </c>
      <c r="L118" s="2">
        <v>33.049586776859506</v>
      </c>
      <c r="M118" s="2">
        <f t="shared" si="6"/>
        <v>16.524793388429753</v>
      </c>
      <c r="N118" s="2">
        <f t="shared" si="7"/>
        <v>16.524793388429753</v>
      </c>
      <c r="P118" s="1"/>
    </row>
    <row r="119" spans="3:16" hidden="1" x14ac:dyDescent="0.3">
      <c r="C119">
        <f t="shared" si="4"/>
        <v>4</v>
      </c>
      <c r="D119" t="str">
        <f t="shared" si="5"/>
        <v>abril</v>
      </c>
      <c r="E119" s="1">
        <v>44316</v>
      </c>
      <c r="F119" s="1" t="s">
        <v>30</v>
      </c>
      <c r="G119" t="s">
        <v>5</v>
      </c>
      <c r="H119" t="s">
        <v>14</v>
      </c>
      <c r="I119" t="s">
        <v>6</v>
      </c>
      <c r="J119" t="s">
        <v>17</v>
      </c>
      <c r="K119" t="s">
        <v>10</v>
      </c>
      <c r="L119" s="2">
        <v>95.859504132231407</v>
      </c>
      <c r="M119" s="2">
        <f t="shared" si="6"/>
        <v>47.929752066115704</v>
      </c>
      <c r="N119" s="2">
        <f t="shared" si="7"/>
        <v>47.929752066115704</v>
      </c>
      <c r="P119" s="1"/>
    </row>
    <row r="120" spans="3:16" hidden="1" x14ac:dyDescent="0.3">
      <c r="C120">
        <f t="shared" si="4"/>
        <v>9</v>
      </c>
      <c r="D120" t="str">
        <f t="shared" si="5"/>
        <v>septiembre</v>
      </c>
      <c r="E120" s="1">
        <v>44464</v>
      </c>
      <c r="F120" s="1" t="s">
        <v>27</v>
      </c>
      <c r="G120" t="s">
        <v>0</v>
      </c>
      <c r="H120" t="s">
        <v>18</v>
      </c>
      <c r="I120" t="s">
        <v>8</v>
      </c>
      <c r="J120" t="s">
        <v>3</v>
      </c>
      <c r="K120" t="s">
        <v>4</v>
      </c>
      <c r="L120" s="2">
        <v>62.801652892561982</v>
      </c>
      <c r="M120" s="2">
        <f t="shared" si="6"/>
        <v>31.400826446280991</v>
      </c>
      <c r="N120" s="2">
        <f t="shared" si="7"/>
        <v>31.400826446280991</v>
      </c>
      <c r="P120" s="1"/>
    </row>
    <row r="121" spans="3:16" x14ac:dyDescent="0.3">
      <c r="C121">
        <f t="shared" si="4"/>
        <v>5</v>
      </c>
      <c r="D121" t="str">
        <f t="shared" si="5"/>
        <v>mayo</v>
      </c>
      <c r="E121" s="1">
        <v>44322</v>
      </c>
      <c r="F121" s="1" t="s">
        <v>29</v>
      </c>
      <c r="G121" t="s">
        <v>5</v>
      </c>
      <c r="H121" t="s">
        <v>22</v>
      </c>
      <c r="I121" t="s">
        <v>19</v>
      </c>
      <c r="J121" t="s">
        <v>3</v>
      </c>
      <c r="K121" t="s">
        <v>7</v>
      </c>
      <c r="L121" s="2">
        <v>5.7768595041322319</v>
      </c>
      <c r="M121" s="2">
        <f t="shared" si="6"/>
        <v>2.888429752066116</v>
      </c>
      <c r="N121" s="2">
        <f t="shared" si="7"/>
        <v>2.888429752066116</v>
      </c>
      <c r="P121" s="1"/>
    </row>
    <row r="122" spans="3:16" x14ac:dyDescent="0.3">
      <c r="C122">
        <f t="shared" si="4"/>
        <v>5</v>
      </c>
      <c r="D122" t="str">
        <f t="shared" si="5"/>
        <v>mayo</v>
      </c>
      <c r="E122" s="1">
        <v>44323</v>
      </c>
      <c r="F122" s="1" t="s">
        <v>34</v>
      </c>
      <c r="G122" t="s">
        <v>5</v>
      </c>
      <c r="H122" t="s">
        <v>22</v>
      </c>
      <c r="I122" t="s">
        <v>19</v>
      </c>
      <c r="J122" t="s">
        <v>9</v>
      </c>
      <c r="K122" t="s">
        <v>10</v>
      </c>
      <c r="L122" s="2">
        <v>16.520661157024794</v>
      </c>
      <c r="M122" s="2">
        <f t="shared" si="6"/>
        <v>8.2603305785123968</v>
      </c>
      <c r="N122" s="2">
        <f t="shared" si="7"/>
        <v>8.2603305785123968</v>
      </c>
      <c r="P122" s="1"/>
    </row>
    <row r="123" spans="3:16" x14ac:dyDescent="0.3">
      <c r="C123">
        <f t="shared" si="4"/>
        <v>5</v>
      </c>
      <c r="D123" t="str">
        <f t="shared" si="5"/>
        <v>mayo</v>
      </c>
      <c r="E123" s="1">
        <v>44324</v>
      </c>
      <c r="F123" s="1" t="s">
        <v>41</v>
      </c>
      <c r="G123" t="s">
        <v>5</v>
      </c>
      <c r="H123" t="s">
        <v>21</v>
      </c>
      <c r="I123" t="s">
        <v>19</v>
      </c>
      <c r="J123" t="s">
        <v>20</v>
      </c>
      <c r="K123" t="s">
        <v>10</v>
      </c>
      <c r="L123" s="2">
        <v>9.9090909090909101</v>
      </c>
      <c r="M123" s="2">
        <f t="shared" si="6"/>
        <v>4.954545454545455</v>
      </c>
      <c r="N123" s="2">
        <f t="shared" si="7"/>
        <v>4.954545454545455</v>
      </c>
      <c r="P123" s="1"/>
    </row>
    <row r="124" spans="3:16" x14ac:dyDescent="0.3">
      <c r="C124">
        <f t="shared" si="4"/>
        <v>5</v>
      </c>
      <c r="D124" t="str">
        <f t="shared" si="5"/>
        <v>mayo</v>
      </c>
      <c r="E124" s="1">
        <v>44345</v>
      </c>
      <c r="F124" s="1" t="s">
        <v>36</v>
      </c>
      <c r="G124" t="s">
        <v>0</v>
      </c>
      <c r="H124" t="s">
        <v>21</v>
      </c>
      <c r="I124" t="s">
        <v>6</v>
      </c>
      <c r="J124" t="s">
        <v>13</v>
      </c>
      <c r="K124" t="s">
        <v>4</v>
      </c>
      <c r="L124" s="2">
        <v>12.388429752066116</v>
      </c>
      <c r="M124" s="2">
        <f t="shared" si="6"/>
        <v>6.1942148760330582</v>
      </c>
      <c r="N124" s="2">
        <f t="shared" si="7"/>
        <v>6.1942148760330582</v>
      </c>
      <c r="P124" s="1"/>
    </row>
    <row r="125" spans="3:16" hidden="1" x14ac:dyDescent="0.3">
      <c r="C125">
        <f t="shared" si="4"/>
        <v>6</v>
      </c>
      <c r="D125" t="str">
        <f t="shared" si="5"/>
        <v>junio</v>
      </c>
      <c r="E125" s="1">
        <v>44354</v>
      </c>
      <c r="F125" s="1" t="s">
        <v>39</v>
      </c>
      <c r="G125" t="s">
        <v>0</v>
      </c>
      <c r="H125" t="s">
        <v>21</v>
      </c>
      <c r="I125" t="s">
        <v>6</v>
      </c>
      <c r="J125" t="s">
        <v>15</v>
      </c>
      <c r="K125" t="s">
        <v>10</v>
      </c>
      <c r="L125" s="2">
        <v>5.7768595041322319</v>
      </c>
      <c r="M125" s="2">
        <f t="shared" si="6"/>
        <v>2.888429752066116</v>
      </c>
      <c r="N125" s="2">
        <f t="shared" si="7"/>
        <v>2.888429752066116</v>
      </c>
      <c r="P125" s="1"/>
    </row>
    <row r="126" spans="3:16" hidden="1" x14ac:dyDescent="0.3">
      <c r="C126">
        <f t="shared" si="4"/>
        <v>6</v>
      </c>
      <c r="D126" t="str">
        <f t="shared" si="5"/>
        <v>junio</v>
      </c>
      <c r="E126" s="1">
        <v>44376</v>
      </c>
      <c r="F126" s="1" t="s">
        <v>42</v>
      </c>
      <c r="G126" t="s">
        <v>0</v>
      </c>
      <c r="H126" t="s">
        <v>21</v>
      </c>
      <c r="I126" t="s">
        <v>19</v>
      </c>
      <c r="J126" t="s">
        <v>17</v>
      </c>
      <c r="K126" t="s">
        <v>4</v>
      </c>
      <c r="L126" s="2">
        <v>5.7768595041322319</v>
      </c>
      <c r="M126" s="2">
        <f t="shared" si="6"/>
        <v>2.888429752066116</v>
      </c>
      <c r="N126" s="2">
        <f t="shared" si="7"/>
        <v>2.888429752066116</v>
      </c>
      <c r="P126" s="1"/>
    </row>
    <row r="127" spans="3:16" hidden="1" x14ac:dyDescent="0.3">
      <c r="C127">
        <f t="shared" si="4"/>
        <v>7</v>
      </c>
      <c r="D127" t="str">
        <f t="shared" si="5"/>
        <v>julio</v>
      </c>
      <c r="E127" s="1">
        <v>44380</v>
      </c>
      <c r="F127" s="1" t="s">
        <v>31</v>
      </c>
      <c r="G127" t="s">
        <v>5</v>
      </c>
      <c r="H127" t="s">
        <v>22</v>
      </c>
      <c r="I127" t="s">
        <v>2</v>
      </c>
      <c r="J127" t="s">
        <v>23</v>
      </c>
      <c r="K127" t="s">
        <v>10</v>
      </c>
      <c r="L127" s="2">
        <v>7.4297520661157028</v>
      </c>
      <c r="M127" s="2">
        <f t="shared" si="6"/>
        <v>3.7148760330578514</v>
      </c>
      <c r="N127" s="2">
        <f t="shared" si="7"/>
        <v>3.7148760330578514</v>
      </c>
      <c r="P127" s="1"/>
    </row>
    <row r="128" spans="3:16" hidden="1" x14ac:dyDescent="0.3">
      <c r="C128">
        <f t="shared" si="4"/>
        <v>8</v>
      </c>
      <c r="D128" t="str">
        <f t="shared" si="5"/>
        <v>agosto</v>
      </c>
      <c r="E128" s="1">
        <v>44409</v>
      </c>
      <c r="F128" s="1" t="s">
        <v>30</v>
      </c>
      <c r="G128" t="s">
        <v>0</v>
      </c>
      <c r="H128" t="s">
        <v>21</v>
      </c>
      <c r="I128" t="s">
        <v>6</v>
      </c>
      <c r="J128" t="s">
        <v>12</v>
      </c>
      <c r="K128" t="s">
        <v>4</v>
      </c>
      <c r="L128" s="2">
        <v>9.0826446280991746</v>
      </c>
      <c r="M128" s="2">
        <f t="shared" si="6"/>
        <v>4.5413223140495873</v>
      </c>
      <c r="N128" s="2">
        <f t="shared" si="7"/>
        <v>4.5413223140495873</v>
      </c>
      <c r="P128" s="1"/>
    </row>
    <row r="129" spans="3:16" hidden="1" x14ac:dyDescent="0.3">
      <c r="C129">
        <f t="shared" si="4"/>
        <v>8</v>
      </c>
      <c r="D129" t="str">
        <f t="shared" si="5"/>
        <v>agosto</v>
      </c>
      <c r="E129" s="1">
        <v>44415</v>
      </c>
      <c r="F129" s="1" t="s">
        <v>39</v>
      </c>
      <c r="G129" t="s">
        <v>0</v>
      </c>
      <c r="H129" t="s">
        <v>21</v>
      </c>
      <c r="I129" t="s">
        <v>2</v>
      </c>
      <c r="J129" t="s">
        <v>9</v>
      </c>
      <c r="K129" t="s">
        <v>10</v>
      </c>
      <c r="L129" s="2">
        <v>14.041322314049586</v>
      </c>
      <c r="M129" s="2">
        <f t="shared" si="6"/>
        <v>7.0206611570247928</v>
      </c>
      <c r="N129" s="2">
        <f t="shared" si="7"/>
        <v>7.0206611570247928</v>
      </c>
      <c r="P129" s="1"/>
    </row>
    <row r="130" spans="3:16" hidden="1" x14ac:dyDescent="0.3">
      <c r="C130">
        <f t="shared" si="4"/>
        <v>8</v>
      </c>
      <c r="D130" t="str">
        <f t="shared" si="5"/>
        <v>agosto</v>
      </c>
      <c r="E130" s="1">
        <v>44421</v>
      </c>
      <c r="F130" s="1" t="s">
        <v>39</v>
      </c>
      <c r="G130" t="s">
        <v>0</v>
      </c>
      <c r="H130" t="s">
        <v>21</v>
      </c>
      <c r="I130" t="s">
        <v>19</v>
      </c>
      <c r="J130" t="s">
        <v>3</v>
      </c>
      <c r="K130" t="s">
        <v>4</v>
      </c>
      <c r="L130" s="2">
        <v>9.9090909090909101</v>
      </c>
      <c r="M130" s="2">
        <f t="shared" si="6"/>
        <v>4.954545454545455</v>
      </c>
      <c r="N130" s="2">
        <f t="shared" si="7"/>
        <v>4.954545454545455</v>
      </c>
      <c r="P130" s="1"/>
    </row>
    <row r="131" spans="3:16" hidden="1" x14ac:dyDescent="0.3">
      <c r="C131">
        <f t="shared" si="4"/>
        <v>8</v>
      </c>
      <c r="D131" t="str">
        <f t="shared" si="5"/>
        <v>agosto</v>
      </c>
      <c r="E131" s="1">
        <v>44426</v>
      </c>
      <c r="F131" s="1" t="s">
        <v>26</v>
      </c>
      <c r="G131" t="s">
        <v>5</v>
      </c>
      <c r="H131" t="s">
        <v>21</v>
      </c>
      <c r="I131" t="s">
        <v>19</v>
      </c>
      <c r="J131" t="s">
        <v>9</v>
      </c>
      <c r="K131" t="s">
        <v>10</v>
      </c>
      <c r="L131" s="2">
        <v>6.6033057851239674</v>
      </c>
      <c r="M131" s="2">
        <f t="shared" si="6"/>
        <v>3.3016528925619837</v>
      </c>
      <c r="N131" s="2">
        <f t="shared" si="7"/>
        <v>3.3016528925619837</v>
      </c>
      <c r="P131" s="1"/>
    </row>
    <row r="132" spans="3:16" hidden="1" x14ac:dyDescent="0.3">
      <c r="C132">
        <f t="shared" si="4"/>
        <v>8</v>
      </c>
      <c r="D132" t="str">
        <f t="shared" si="5"/>
        <v>agosto</v>
      </c>
      <c r="E132" s="1">
        <v>44431</v>
      </c>
      <c r="F132" s="1" t="s">
        <v>42</v>
      </c>
      <c r="G132" t="s">
        <v>0</v>
      </c>
      <c r="H132" t="s">
        <v>21</v>
      </c>
      <c r="I132" t="s">
        <v>19</v>
      </c>
      <c r="J132" t="s">
        <v>9</v>
      </c>
      <c r="K132" t="s">
        <v>4</v>
      </c>
      <c r="L132" s="2">
        <v>7.4297520661157028</v>
      </c>
      <c r="M132" s="2">
        <f t="shared" si="6"/>
        <v>3.7148760330578514</v>
      </c>
      <c r="N132" s="2">
        <f t="shared" si="7"/>
        <v>3.7148760330578514</v>
      </c>
      <c r="P132" s="1"/>
    </row>
    <row r="133" spans="3:16" hidden="1" x14ac:dyDescent="0.3">
      <c r="C133">
        <f t="shared" ref="C133:C196" si="8">MONTH(E133)</f>
        <v>8</v>
      </c>
      <c r="D133" t="str">
        <f t="shared" ref="D133:D196" si="9">TEXT(E133,"MMMM")</f>
        <v>agosto</v>
      </c>
      <c r="E133" s="1">
        <v>44433</v>
      </c>
      <c r="F133" s="1" t="s">
        <v>38</v>
      </c>
      <c r="G133" t="s">
        <v>0</v>
      </c>
      <c r="H133" t="s">
        <v>21</v>
      </c>
      <c r="I133" t="s">
        <v>6</v>
      </c>
      <c r="J133" t="s">
        <v>17</v>
      </c>
      <c r="K133" t="s">
        <v>4</v>
      </c>
      <c r="L133" s="2">
        <v>5.7768595041322319</v>
      </c>
      <c r="M133" s="2">
        <f t="shared" ref="M133:M196" si="10">L133*0.5</f>
        <v>2.888429752066116</v>
      </c>
      <c r="N133" s="2">
        <f t="shared" ref="N133:N196" si="11">L133-M133</f>
        <v>2.888429752066116</v>
      </c>
      <c r="P133" s="1"/>
    </row>
    <row r="134" spans="3:16" hidden="1" x14ac:dyDescent="0.3">
      <c r="C134">
        <f t="shared" si="8"/>
        <v>9</v>
      </c>
      <c r="D134" t="str">
        <f t="shared" si="9"/>
        <v>septiembre</v>
      </c>
      <c r="E134" s="1">
        <v>44447</v>
      </c>
      <c r="F134" s="1" t="s">
        <v>32</v>
      </c>
      <c r="G134" t="s">
        <v>5</v>
      </c>
      <c r="H134" t="s">
        <v>22</v>
      </c>
      <c r="I134" t="s">
        <v>6</v>
      </c>
      <c r="J134" t="s">
        <v>12</v>
      </c>
      <c r="K134" t="s">
        <v>10</v>
      </c>
      <c r="L134" s="2">
        <v>15.694214876033056</v>
      </c>
      <c r="M134" s="2">
        <f t="shared" si="10"/>
        <v>7.8471074380165282</v>
      </c>
      <c r="N134" s="2">
        <f t="shared" si="11"/>
        <v>7.8471074380165282</v>
      </c>
      <c r="P134" s="1"/>
    </row>
    <row r="135" spans="3:16" hidden="1" x14ac:dyDescent="0.3">
      <c r="C135">
        <f t="shared" si="8"/>
        <v>9</v>
      </c>
      <c r="D135" t="str">
        <f t="shared" si="9"/>
        <v>septiembre</v>
      </c>
      <c r="E135" s="1">
        <v>44452</v>
      </c>
      <c r="F135" s="1" t="s">
        <v>39</v>
      </c>
      <c r="G135" t="s">
        <v>0</v>
      </c>
      <c r="H135" t="s">
        <v>21</v>
      </c>
      <c r="I135" t="s">
        <v>2</v>
      </c>
      <c r="J135" t="s">
        <v>9</v>
      </c>
      <c r="K135" t="s">
        <v>10</v>
      </c>
      <c r="L135" s="2">
        <v>9.0826446280991746</v>
      </c>
      <c r="M135" s="2">
        <f t="shared" si="10"/>
        <v>4.5413223140495873</v>
      </c>
      <c r="N135" s="2">
        <f t="shared" si="11"/>
        <v>4.5413223140495873</v>
      </c>
      <c r="P135" s="1"/>
    </row>
    <row r="136" spans="3:16" x14ac:dyDescent="0.3">
      <c r="C136">
        <f t="shared" si="8"/>
        <v>5</v>
      </c>
      <c r="D136" t="str">
        <f t="shared" si="9"/>
        <v>mayo</v>
      </c>
      <c r="E136" s="1">
        <v>44325</v>
      </c>
      <c r="F136" s="1" t="s">
        <v>38</v>
      </c>
      <c r="G136" t="s">
        <v>0</v>
      </c>
      <c r="H136" t="s">
        <v>22</v>
      </c>
      <c r="I136" t="s">
        <v>8</v>
      </c>
      <c r="J136" t="s">
        <v>9</v>
      </c>
      <c r="K136" t="s">
        <v>10</v>
      </c>
      <c r="L136" s="2">
        <v>25.611570247933884</v>
      </c>
      <c r="M136" s="2">
        <f t="shared" si="10"/>
        <v>12.805785123966942</v>
      </c>
      <c r="N136" s="2">
        <f t="shared" si="11"/>
        <v>12.805785123966942</v>
      </c>
      <c r="P136" s="1"/>
    </row>
    <row r="137" spans="3:16" x14ac:dyDescent="0.3">
      <c r="C137">
        <f t="shared" si="8"/>
        <v>5</v>
      </c>
      <c r="D137" t="str">
        <f t="shared" si="9"/>
        <v>mayo</v>
      </c>
      <c r="E137" s="1">
        <v>44329</v>
      </c>
      <c r="F137" s="1" t="s">
        <v>31</v>
      </c>
      <c r="G137" t="s">
        <v>0</v>
      </c>
      <c r="H137" t="s">
        <v>22</v>
      </c>
      <c r="I137" t="s">
        <v>8</v>
      </c>
      <c r="J137" t="s">
        <v>12</v>
      </c>
      <c r="K137" t="s">
        <v>10</v>
      </c>
      <c r="L137" s="2">
        <v>19</v>
      </c>
      <c r="M137" s="2">
        <f t="shared" si="10"/>
        <v>9.5</v>
      </c>
      <c r="N137" s="2">
        <f t="shared" si="11"/>
        <v>9.5</v>
      </c>
      <c r="P137" s="1"/>
    </row>
    <row r="138" spans="3:16" x14ac:dyDescent="0.3">
      <c r="C138">
        <f t="shared" si="8"/>
        <v>5</v>
      </c>
      <c r="D138" t="str">
        <f t="shared" si="9"/>
        <v>mayo</v>
      </c>
      <c r="E138" s="1">
        <v>44333</v>
      </c>
      <c r="F138" s="1" t="s">
        <v>39</v>
      </c>
      <c r="G138" t="s">
        <v>0</v>
      </c>
      <c r="H138" t="s">
        <v>22</v>
      </c>
      <c r="I138" t="s">
        <v>2</v>
      </c>
      <c r="J138" t="s">
        <v>15</v>
      </c>
      <c r="K138" t="s">
        <v>4</v>
      </c>
      <c r="L138" s="2">
        <v>18.173553719008265</v>
      </c>
      <c r="M138" s="2">
        <f t="shared" si="10"/>
        <v>9.0867768595041323</v>
      </c>
      <c r="N138" s="2">
        <f t="shared" si="11"/>
        <v>9.0867768595041323</v>
      </c>
      <c r="P138" s="1"/>
    </row>
    <row r="139" spans="3:16" x14ac:dyDescent="0.3">
      <c r="C139">
        <f t="shared" si="8"/>
        <v>5</v>
      </c>
      <c r="D139" t="str">
        <f t="shared" si="9"/>
        <v>mayo</v>
      </c>
      <c r="E139" s="1">
        <v>44336</v>
      </c>
      <c r="F139" s="1" t="s">
        <v>42</v>
      </c>
      <c r="G139" t="s">
        <v>5</v>
      </c>
      <c r="H139" t="s">
        <v>22</v>
      </c>
      <c r="I139" t="s">
        <v>19</v>
      </c>
      <c r="J139" t="s">
        <v>17</v>
      </c>
      <c r="K139" t="s">
        <v>10</v>
      </c>
      <c r="L139" s="2">
        <v>19.826446280991735</v>
      </c>
      <c r="M139" s="2">
        <f t="shared" si="10"/>
        <v>9.9132231404958677</v>
      </c>
      <c r="N139" s="2">
        <f t="shared" si="11"/>
        <v>9.9132231404958677</v>
      </c>
      <c r="P139" s="1"/>
    </row>
    <row r="140" spans="3:16" hidden="1" x14ac:dyDescent="0.3">
      <c r="C140">
        <f t="shared" si="8"/>
        <v>6</v>
      </c>
      <c r="D140" t="str">
        <f t="shared" si="9"/>
        <v>junio</v>
      </c>
      <c r="E140" s="1">
        <v>44350</v>
      </c>
      <c r="F140" s="1" t="s">
        <v>40</v>
      </c>
      <c r="G140" t="s">
        <v>5</v>
      </c>
      <c r="H140" t="s">
        <v>22</v>
      </c>
      <c r="I140" t="s">
        <v>8</v>
      </c>
      <c r="J140" t="s">
        <v>9</v>
      </c>
      <c r="K140" t="s">
        <v>7</v>
      </c>
      <c r="L140" s="2">
        <v>16.520661157024794</v>
      </c>
      <c r="M140" s="2">
        <f t="shared" si="10"/>
        <v>8.2603305785123968</v>
      </c>
      <c r="N140" s="2">
        <f t="shared" si="11"/>
        <v>8.2603305785123968</v>
      </c>
      <c r="P140" s="1"/>
    </row>
    <row r="141" spans="3:16" hidden="1" x14ac:dyDescent="0.3">
      <c r="C141">
        <f t="shared" si="8"/>
        <v>6</v>
      </c>
      <c r="D141" t="str">
        <f t="shared" si="9"/>
        <v>junio</v>
      </c>
      <c r="E141" s="1">
        <v>44365</v>
      </c>
      <c r="F141" s="1" t="s">
        <v>42</v>
      </c>
      <c r="G141" t="s">
        <v>5</v>
      </c>
      <c r="H141" t="s">
        <v>22</v>
      </c>
      <c r="I141" t="s">
        <v>8</v>
      </c>
      <c r="J141" t="s">
        <v>12</v>
      </c>
      <c r="K141" t="s">
        <v>7</v>
      </c>
      <c r="L141" s="2">
        <v>21.479338842975206</v>
      </c>
      <c r="M141" s="2">
        <f t="shared" si="10"/>
        <v>10.739669421487603</v>
      </c>
      <c r="N141" s="2">
        <f t="shared" si="11"/>
        <v>10.739669421487603</v>
      </c>
      <c r="P141" s="1"/>
    </row>
    <row r="142" spans="3:16" hidden="1" x14ac:dyDescent="0.3">
      <c r="C142">
        <f t="shared" si="8"/>
        <v>6</v>
      </c>
      <c r="D142" t="str">
        <f t="shared" si="9"/>
        <v>junio</v>
      </c>
      <c r="E142" s="1">
        <v>44365</v>
      </c>
      <c r="F142" s="1" t="s">
        <v>39</v>
      </c>
      <c r="G142" t="s">
        <v>5</v>
      </c>
      <c r="H142" t="s">
        <v>22</v>
      </c>
      <c r="I142" t="s">
        <v>8</v>
      </c>
      <c r="J142" t="s">
        <v>9</v>
      </c>
      <c r="K142" t="s">
        <v>7</v>
      </c>
      <c r="L142" s="2">
        <v>26.438016528925619</v>
      </c>
      <c r="M142" s="2">
        <f t="shared" si="10"/>
        <v>13.21900826446281</v>
      </c>
      <c r="N142" s="2">
        <f t="shared" si="11"/>
        <v>13.21900826446281</v>
      </c>
      <c r="P142" s="1"/>
    </row>
    <row r="143" spans="3:16" hidden="1" x14ac:dyDescent="0.3">
      <c r="C143">
        <f t="shared" si="8"/>
        <v>6</v>
      </c>
      <c r="D143" t="str">
        <f t="shared" si="9"/>
        <v>junio</v>
      </c>
      <c r="E143" s="1">
        <v>44372</v>
      </c>
      <c r="F143" s="1" t="s">
        <v>29</v>
      </c>
      <c r="G143" t="s">
        <v>0</v>
      </c>
      <c r="H143" t="s">
        <v>22</v>
      </c>
      <c r="I143" t="s">
        <v>8</v>
      </c>
      <c r="J143" t="s">
        <v>9</v>
      </c>
      <c r="K143" t="s">
        <v>10</v>
      </c>
      <c r="L143" s="2">
        <v>13.214876033057852</v>
      </c>
      <c r="M143" s="2">
        <f t="shared" si="10"/>
        <v>6.6074380165289259</v>
      </c>
      <c r="N143" s="2">
        <f t="shared" si="11"/>
        <v>6.6074380165289259</v>
      </c>
      <c r="P143" s="1"/>
    </row>
    <row r="144" spans="3:16" hidden="1" x14ac:dyDescent="0.3">
      <c r="C144">
        <f t="shared" si="8"/>
        <v>6</v>
      </c>
      <c r="D144" t="str">
        <f t="shared" si="9"/>
        <v>junio</v>
      </c>
      <c r="E144" s="1">
        <v>44374</v>
      </c>
      <c r="F144" s="1" t="s">
        <v>25</v>
      </c>
      <c r="G144" t="s">
        <v>5</v>
      </c>
      <c r="H144" t="s">
        <v>22</v>
      </c>
      <c r="I144" t="s">
        <v>19</v>
      </c>
      <c r="J144" t="s">
        <v>13</v>
      </c>
      <c r="K144" t="s">
        <v>7</v>
      </c>
      <c r="L144" s="2">
        <v>29.743801652892564</v>
      </c>
      <c r="M144" s="2">
        <f t="shared" si="10"/>
        <v>14.871900826446282</v>
      </c>
      <c r="N144" s="2">
        <f t="shared" si="11"/>
        <v>14.871900826446282</v>
      </c>
      <c r="P144" s="1"/>
    </row>
    <row r="145" spans="3:16" hidden="1" x14ac:dyDescent="0.3">
      <c r="C145">
        <f t="shared" si="8"/>
        <v>6</v>
      </c>
      <c r="D145" t="str">
        <f t="shared" si="9"/>
        <v>junio</v>
      </c>
      <c r="E145" s="1">
        <v>44375</v>
      </c>
      <c r="F145" s="1" t="s">
        <v>26</v>
      </c>
      <c r="G145" t="s">
        <v>5</v>
      </c>
      <c r="H145" t="s">
        <v>22</v>
      </c>
      <c r="I145" t="s">
        <v>8</v>
      </c>
      <c r="J145" t="s">
        <v>12</v>
      </c>
      <c r="K145" t="s">
        <v>10</v>
      </c>
      <c r="L145" s="2">
        <v>25.611570247933884</v>
      </c>
      <c r="M145" s="2">
        <f t="shared" si="10"/>
        <v>12.805785123966942</v>
      </c>
      <c r="N145" s="2">
        <f t="shared" si="11"/>
        <v>12.805785123966942</v>
      </c>
      <c r="P145" s="1"/>
    </row>
    <row r="146" spans="3:16" hidden="1" x14ac:dyDescent="0.3">
      <c r="C146">
        <f t="shared" si="8"/>
        <v>6</v>
      </c>
      <c r="D146" t="str">
        <f t="shared" si="9"/>
        <v>junio</v>
      </c>
      <c r="E146" s="1">
        <v>44377</v>
      </c>
      <c r="F146" s="1" t="s">
        <v>41</v>
      </c>
      <c r="G146" t="s">
        <v>0</v>
      </c>
      <c r="H146" t="s">
        <v>22</v>
      </c>
      <c r="I146" t="s">
        <v>6</v>
      </c>
      <c r="J146" t="s">
        <v>23</v>
      </c>
      <c r="K146" t="s">
        <v>10</v>
      </c>
      <c r="L146" s="2">
        <v>29.743801652892564</v>
      </c>
      <c r="M146" s="2">
        <f t="shared" si="10"/>
        <v>14.871900826446282</v>
      </c>
      <c r="N146" s="2">
        <f t="shared" si="11"/>
        <v>14.871900826446282</v>
      </c>
      <c r="P146" s="1"/>
    </row>
    <row r="147" spans="3:16" hidden="1" x14ac:dyDescent="0.3">
      <c r="C147">
        <f t="shared" si="8"/>
        <v>7</v>
      </c>
      <c r="D147" t="str">
        <f t="shared" si="9"/>
        <v>julio</v>
      </c>
      <c r="E147" s="1">
        <v>44380</v>
      </c>
      <c r="F147" s="1" t="s">
        <v>41</v>
      </c>
      <c r="G147" t="s">
        <v>0</v>
      </c>
      <c r="H147" t="s">
        <v>22</v>
      </c>
      <c r="I147" t="s">
        <v>19</v>
      </c>
      <c r="J147" t="s">
        <v>12</v>
      </c>
      <c r="K147" t="s">
        <v>10</v>
      </c>
      <c r="L147" s="2">
        <v>18.173553719008265</v>
      </c>
      <c r="M147" s="2">
        <f t="shared" si="10"/>
        <v>9.0867768595041323</v>
      </c>
      <c r="N147" s="2">
        <f t="shared" si="11"/>
        <v>9.0867768595041323</v>
      </c>
      <c r="P147" s="1"/>
    </row>
    <row r="148" spans="3:16" hidden="1" x14ac:dyDescent="0.3">
      <c r="C148">
        <f t="shared" si="8"/>
        <v>7</v>
      </c>
      <c r="D148" t="str">
        <f t="shared" si="9"/>
        <v>julio</v>
      </c>
      <c r="E148" s="1">
        <v>44387</v>
      </c>
      <c r="F148" s="1" t="s">
        <v>36</v>
      </c>
      <c r="G148" t="s">
        <v>5</v>
      </c>
      <c r="H148" t="s">
        <v>22</v>
      </c>
      <c r="I148" t="s">
        <v>2</v>
      </c>
      <c r="J148" t="s">
        <v>12</v>
      </c>
      <c r="K148" t="s">
        <v>10</v>
      </c>
      <c r="L148" s="2">
        <v>14.867768595041321</v>
      </c>
      <c r="M148" s="2">
        <f t="shared" si="10"/>
        <v>7.4338842975206605</v>
      </c>
      <c r="N148" s="2">
        <f t="shared" si="11"/>
        <v>7.4338842975206605</v>
      </c>
      <c r="P148" s="1"/>
    </row>
    <row r="149" spans="3:16" hidden="1" x14ac:dyDescent="0.3">
      <c r="C149">
        <f t="shared" si="8"/>
        <v>7</v>
      </c>
      <c r="D149" t="str">
        <f t="shared" si="9"/>
        <v>julio</v>
      </c>
      <c r="E149" s="1">
        <v>44388</v>
      </c>
      <c r="F149" s="1" t="s">
        <v>30</v>
      </c>
      <c r="G149" t="s">
        <v>5</v>
      </c>
      <c r="H149" t="s">
        <v>22</v>
      </c>
      <c r="I149" t="s">
        <v>19</v>
      </c>
      <c r="J149" t="s">
        <v>3</v>
      </c>
      <c r="K149" t="s">
        <v>10</v>
      </c>
      <c r="L149" s="2">
        <v>28.917355371900829</v>
      </c>
      <c r="M149" s="2">
        <f t="shared" si="10"/>
        <v>14.458677685950414</v>
      </c>
      <c r="N149" s="2">
        <f t="shared" si="11"/>
        <v>14.458677685950414</v>
      </c>
      <c r="P149" s="1"/>
    </row>
    <row r="150" spans="3:16" hidden="1" x14ac:dyDescent="0.3">
      <c r="C150">
        <f t="shared" si="8"/>
        <v>7</v>
      </c>
      <c r="D150" t="str">
        <f t="shared" si="9"/>
        <v>julio</v>
      </c>
      <c r="E150" s="1">
        <v>44391</v>
      </c>
      <c r="F150" s="1" t="s">
        <v>31</v>
      </c>
      <c r="G150" t="s">
        <v>5</v>
      </c>
      <c r="H150" t="s">
        <v>22</v>
      </c>
      <c r="I150" t="s">
        <v>6</v>
      </c>
      <c r="J150" t="s">
        <v>13</v>
      </c>
      <c r="K150" t="s">
        <v>7</v>
      </c>
      <c r="L150" s="2">
        <v>18.173553719008265</v>
      </c>
      <c r="M150" s="2">
        <f t="shared" si="10"/>
        <v>9.0867768595041323</v>
      </c>
      <c r="N150" s="2">
        <f t="shared" si="11"/>
        <v>9.0867768595041323</v>
      </c>
      <c r="P150" s="1"/>
    </row>
    <row r="151" spans="3:16" hidden="1" x14ac:dyDescent="0.3">
      <c r="C151">
        <f t="shared" si="8"/>
        <v>7</v>
      </c>
      <c r="D151" t="str">
        <f t="shared" si="9"/>
        <v>julio</v>
      </c>
      <c r="E151" s="1">
        <v>44394</v>
      </c>
      <c r="F151" s="1" t="s">
        <v>36</v>
      </c>
      <c r="G151" t="s">
        <v>0</v>
      </c>
      <c r="H151" t="s">
        <v>22</v>
      </c>
      <c r="I151" t="s">
        <v>19</v>
      </c>
      <c r="J151" t="s">
        <v>13</v>
      </c>
      <c r="K151" t="s">
        <v>4</v>
      </c>
      <c r="L151" s="2">
        <v>21.479338842975206</v>
      </c>
      <c r="M151" s="2">
        <f t="shared" si="10"/>
        <v>10.739669421487603</v>
      </c>
      <c r="N151" s="2">
        <f t="shared" si="11"/>
        <v>10.739669421487603</v>
      </c>
      <c r="P151" s="1"/>
    </row>
    <row r="152" spans="3:16" hidden="1" x14ac:dyDescent="0.3">
      <c r="C152">
        <f t="shared" si="8"/>
        <v>7</v>
      </c>
      <c r="D152" t="str">
        <f t="shared" si="9"/>
        <v>julio</v>
      </c>
      <c r="E152" s="1">
        <v>44399</v>
      </c>
      <c r="F152" s="1" t="s">
        <v>33</v>
      </c>
      <c r="G152" t="s">
        <v>5</v>
      </c>
      <c r="H152" t="s">
        <v>22</v>
      </c>
      <c r="I152" t="s">
        <v>8</v>
      </c>
      <c r="J152" t="s">
        <v>20</v>
      </c>
      <c r="K152" t="s">
        <v>7</v>
      </c>
      <c r="L152" s="2">
        <v>24.785123966942148</v>
      </c>
      <c r="M152" s="2">
        <f t="shared" si="10"/>
        <v>12.392561983471074</v>
      </c>
      <c r="N152" s="2">
        <f t="shared" si="11"/>
        <v>12.392561983471074</v>
      </c>
      <c r="P152" s="1"/>
    </row>
    <row r="153" spans="3:16" hidden="1" x14ac:dyDescent="0.3">
      <c r="C153">
        <f t="shared" si="8"/>
        <v>7</v>
      </c>
      <c r="D153" t="str">
        <f t="shared" si="9"/>
        <v>julio</v>
      </c>
      <c r="E153" s="1">
        <v>44400</v>
      </c>
      <c r="F153" s="1" t="s">
        <v>38</v>
      </c>
      <c r="G153" t="s">
        <v>5</v>
      </c>
      <c r="H153" t="s">
        <v>22</v>
      </c>
      <c r="I153" t="s">
        <v>8</v>
      </c>
      <c r="J153" t="s">
        <v>17</v>
      </c>
      <c r="K153" t="s">
        <v>10</v>
      </c>
      <c r="L153" s="2">
        <v>23.958677685950413</v>
      </c>
      <c r="M153" s="2">
        <f t="shared" si="10"/>
        <v>11.979338842975206</v>
      </c>
      <c r="N153" s="2">
        <f t="shared" si="11"/>
        <v>11.979338842975206</v>
      </c>
      <c r="P153" s="1"/>
    </row>
    <row r="154" spans="3:16" hidden="1" x14ac:dyDescent="0.3">
      <c r="C154">
        <f t="shared" si="8"/>
        <v>8</v>
      </c>
      <c r="D154" t="str">
        <f t="shared" si="9"/>
        <v>agosto</v>
      </c>
      <c r="E154" s="1">
        <v>44417</v>
      </c>
      <c r="F154" s="1" t="s">
        <v>40</v>
      </c>
      <c r="G154" t="s">
        <v>0</v>
      </c>
      <c r="H154" t="s">
        <v>22</v>
      </c>
      <c r="I154" t="s">
        <v>2</v>
      </c>
      <c r="J154" t="s">
        <v>20</v>
      </c>
      <c r="K154" t="s">
        <v>4</v>
      </c>
      <c r="L154" s="2">
        <v>14.041322314049586</v>
      </c>
      <c r="M154" s="2">
        <f t="shared" si="10"/>
        <v>7.0206611570247928</v>
      </c>
      <c r="N154" s="2">
        <f t="shared" si="11"/>
        <v>7.0206611570247928</v>
      </c>
      <c r="P154" s="1"/>
    </row>
    <row r="155" spans="3:16" hidden="1" x14ac:dyDescent="0.3">
      <c r="C155">
        <f t="shared" si="8"/>
        <v>8</v>
      </c>
      <c r="D155" t="str">
        <f t="shared" si="9"/>
        <v>agosto</v>
      </c>
      <c r="E155" s="1">
        <v>44419</v>
      </c>
      <c r="F155" s="1" t="s">
        <v>43</v>
      </c>
      <c r="G155" t="s">
        <v>0</v>
      </c>
      <c r="H155" t="s">
        <v>22</v>
      </c>
      <c r="I155" t="s">
        <v>8</v>
      </c>
      <c r="J155" t="s">
        <v>20</v>
      </c>
      <c r="K155" t="s">
        <v>4</v>
      </c>
      <c r="L155" s="2">
        <v>13.214876033057852</v>
      </c>
      <c r="M155" s="2">
        <f t="shared" si="10"/>
        <v>6.6074380165289259</v>
      </c>
      <c r="N155" s="2">
        <f t="shared" si="11"/>
        <v>6.6074380165289259</v>
      </c>
      <c r="P155" s="1"/>
    </row>
    <row r="156" spans="3:16" hidden="1" x14ac:dyDescent="0.3">
      <c r="C156">
        <f t="shared" si="8"/>
        <v>8</v>
      </c>
      <c r="D156" t="str">
        <f t="shared" si="9"/>
        <v>agosto</v>
      </c>
      <c r="E156" s="1">
        <v>44433</v>
      </c>
      <c r="F156" s="1" t="s">
        <v>35</v>
      </c>
      <c r="G156" t="s">
        <v>0</v>
      </c>
      <c r="H156" t="s">
        <v>22</v>
      </c>
      <c r="I156" t="s">
        <v>8</v>
      </c>
      <c r="J156" t="s">
        <v>13</v>
      </c>
      <c r="K156" t="s">
        <v>10</v>
      </c>
      <c r="L156" s="2">
        <v>20.652892561983471</v>
      </c>
      <c r="M156" s="2">
        <f t="shared" si="10"/>
        <v>10.326446280991735</v>
      </c>
      <c r="N156" s="2">
        <f t="shared" si="11"/>
        <v>10.326446280991735</v>
      </c>
      <c r="P156" s="1"/>
    </row>
    <row r="157" spans="3:16" hidden="1" x14ac:dyDescent="0.3">
      <c r="C157">
        <f t="shared" si="8"/>
        <v>9</v>
      </c>
      <c r="D157" t="str">
        <f t="shared" si="9"/>
        <v>septiembre</v>
      </c>
      <c r="E157" s="1">
        <v>44444</v>
      </c>
      <c r="F157" s="1" t="s">
        <v>32</v>
      </c>
      <c r="G157" t="s">
        <v>0</v>
      </c>
      <c r="H157" t="s">
        <v>22</v>
      </c>
      <c r="I157" t="s">
        <v>6</v>
      </c>
      <c r="J157" t="s">
        <v>15</v>
      </c>
      <c r="K157" t="s">
        <v>4</v>
      </c>
      <c r="L157" s="2">
        <v>26.438016528925619</v>
      </c>
      <c r="M157" s="2">
        <f t="shared" si="10"/>
        <v>13.21900826446281</v>
      </c>
      <c r="N157" s="2">
        <f t="shared" si="11"/>
        <v>13.21900826446281</v>
      </c>
      <c r="P157" s="1"/>
    </row>
    <row r="158" spans="3:16" hidden="1" x14ac:dyDescent="0.3">
      <c r="C158">
        <f t="shared" si="8"/>
        <v>9</v>
      </c>
      <c r="D158" t="str">
        <f t="shared" si="9"/>
        <v>septiembre</v>
      </c>
      <c r="E158" s="1">
        <v>44450</v>
      </c>
      <c r="F158" s="1" t="s">
        <v>26</v>
      </c>
      <c r="G158" t="s">
        <v>0</v>
      </c>
      <c r="H158" t="s">
        <v>22</v>
      </c>
      <c r="I158" t="s">
        <v>2</v>
      </c>
      <c r="J158" t="s">
        <v>17</v>
      </c>
      <c r="K158" t="s">
        <v>4</v>
      </c>
      <c r="L158" s="2">
        <v>21.479338842975206</v>
      </c>
      <c r="M158" s="2">
        <f t="shared" si="10"/>
        <v>10.739669421487603</v>
      </c>
      <c r="N158" s="2">
        <f t="shared" si="11"/>
        <v>10.739669421487603</v>
      </c>
      <c r="P158" s="1"/>
    </row>
    <row r="159" spans="3:16" hidden="1" x14ac:dyDescent="0.3">
      <c r="C159">
        <f t="shared" si="8"/>
        <v>9</v>
      </c>
      <c r="D159" t="str">
        <f t="shared" si="9"/>
        <v>septiembre</v>
      </c>
      <c r="E159" s="1">
        <v>44452</v>
      </c>
      <c r="F159" s="1" t="s">
        <v>42</v>
      </c>
      <c r="G159" t="s">
        <v>5</v>
      </c>
      <c r="H159" t="s">
        <v>22</v>
      </c>
      <c r="I159" t="s">
        <v>6</v>
      </c>
      <c r="J159" t="s">
        <v>12</v>
      </c>
      <c r="K159" t="s">
        <v>7</v>
      </c>
      <c r="L159" s="2">
        <v>28.090909090909093</v>
      </c>
      <c r="M159" s="2">
        <f t="shared" si="10"/>
        <v>14.045454545454547</v>
      </c>
      <c r="N159" s="2">
        <f t="shared" si="11"/>
        <v>14.045454545454547</v>
      </c>
      <c r="P159" s="1"/>
    </row>
    <row r="160" spans="3:16" hidden="1" x14ac:dyDescent="0.3">
      <c r="C160">
        <f t="shared" si="8"/>
        <v>9</v>
      </c>
      <c r="D160" t="str">
        <f t="shared" si="9"/>
        <v>septiembre</v>
      </c>
      <c r="E160" s="1">
        <v>44459</v>
      </c>
      <c r="F160" s="1" t="s">
        <v>32</v>
      </c>
      <c r="G160" t="s">
        <v>5</v>
      </c>
      <c r="H160" t="s">
        <v>22</v>
      </c>
      <c r="I160" t="s">
        <v>2</v>
      </c>
      <c r="J160" t="s">
        <v>23</v>
      </c>
      <c r="K160" t="s">
        <v>7</v>
      </c>
      <c r="L160" s="2">
        <v>19.826446280991735</v>
      </c>
      <c r="M160" s="2">
        <f t="shared" si="10"/>
        <v>9.9132231404958677</v>
      </c>
      <c r="N160" s="2">
        <f t="shared" si="11"/>
        <v>9.9132231404958677</v>
      </c>
      <c r="P160" s="1"/>
    </row>
    <row r="161" spans="3:16" hidden="1" x14ac:dyDescent="0.3">
      <c r="C161">
        <f t="shared" si="8"/>
        <v>9</v>
      </c>
      <c r="D161" t="str">
        <f t="shared" si="9"/>
        <v>septiembre</v>
      </c>
      <c r="E161" s="1">
        <v>44459</v>
      </c>
      <c r="F161" s="1" t="s">
        <v>40</v>
      </c>
      <c r="G161" t="s">
        <v>0</v>
      </c>
      <c r="H161" t="s">
        <v>22</v>
      </c>
      <c r="I161" t="s">
        <v>6</v>
      </c>
      <c r="J161" t="s">
        <v>3</v>
      </c>
      <c r="K161" t="s">
        <v>10</v>
      </c>
      <c r="L161" s="2">
        <v>25.611570247933884</v>
      </c>
      <c r="M161" s="2">
        <f t="shared" si="10"/>
        <v>12.805785123966942</v>
      </c>
      <c r="N161" s="2">
        <f t="shared" si="11"/>
        <v>12.805785123966942</v>
      </c>
      <c r="P161" s="1"/>
    </row>
    <row r="162" spans="3:16" hidden="1" x14ac:dyDescent="0.3">
      <c r="C162">
        <f t="shared" si="8"/>
        <v>9</v>
      </c>
      <c r="D162" t="str">
        <f t="shared" si="9"/>
        <v>septiembre</v>
      </c>
      <c r="E162" s="1">
        <v>44468</v>
      </c>
      <c r="F162" s="1" t="s">
        <v>34</v>
      </c>
      <c r="G162" t="s">
        <v>0</v>
      </c>
      <c r="H162" t="s">
        <v>22</v>
      </c>
      <c r="I162" t="s">
        <v>19</v>
      </c>
      <c r="J162" t="s">
        <v>3</v>
      </c>
      <c r="K162" t="s">
        <v>4</v>
      </c>
      <c r="L162" s="2">
        <v>14.867768595041321</v>
      </c>
      <c r="M162" s="2">
        <f t="shared" si="10"/>
        <v>7.4338842975206605</v>
      </c>
      <c r="N162" s="2">
        <f t="shared" si="11"/>
        <v>7.4338842975206605</v>
      </c>
      <c r="P162" s="1"/>
    </row>
    <row r="163" spans="3:16" x14ac:dyDescent="0.3">
      <c r="C163">
        <f t="shared" si="8"/>
        <v>5</v>
      </c>
      <c r="D163" t="str">
        <f t="shared" si="9"/>
        <v>mayo</v>
      </c>
      <c r="E163" s="1">
        <v>44320</v>
      </c>
      <c r="F163" s="1" t="s">
        <v>35</v>
      </c>
      <c r="G163" t="s">
        <v>0</v>
      </c>
      <c r="H163" t="s">
        <v>1</v>
      </c>
      <c r="I163" t="s">
        <v>19</v>
      </c>
      <c r="J163" t="s">
        <v>3</v>
      </c>
      <c r="K163" t="s">
        <v>10</v>
      </c>
      <c r="L163" s="2">
        <v>10.735537190082646</v>
      </c>
      <c r="M163" s="2">
        <f t="shared" si="10"/>
        <v>5.3677685950413228</v>
      </c>
      <c r="N163" s="2">
        <f t="shared" si="11"/>
        <v>5.3677685950413228</v>
      </c>
      <c r="P163" s="1"/>
    </row>
    <row r="164" spans="3:16" x14ac:dyDescent="0.3">
      <c r="C164">
        <f t="shared" si="8"/>
        <v>5</v>
      </c>
      <c r="D164" t="str">
        <f t="shared" si="9"/>
        <v>mayo</v>
      </c>
      <c r="E164" s="1">
        <v>44323</v>
      </c>
      <c r="F164" s="1" t="s">
        <v>32</v>
      </c>
      <c r="G164" t="s">
        <v>0</v>
      </c>
      <c r="H164" t="s">
        <v>1</v>
      </c>
      <c r="I164" t="s">
        <v>6</v>
      </c>
      <c r="J164" t="s">
        <v>15</v>
      </c>
      <c r="K164" t="s">
        <v>4</v>
      </c>
      <c r="L164" s="2">
        <v>14.867768595041321</v>
      </c>
      <c r="M164" s="2">
        <f t="shared" si="10"/>
        <v>7.4338842975206605</v>
      </c>
      <c r="N164" s="2">
        <f t="shared" si="11"/>
        <v>7.4338842975206605</v>
      </c>
      <c r="P164" s="1"/>
    </row>
    <row r="165" spans="3:16" x14ac:dyDescent="0.3">
      <c r="C165">
        <f t="shared" si="8"/>
        <v>5</v>
      </c>
      <c r="D165" t="str">
        <f t="shared" si="9"/>
        <v>mayo</v>
      </c>
      <c r="E165" s="1">
        <v>44325</v>
      </c>
      <c r="F165" s="1" t="s">
        <v>40</v>
      </c>
      <c r="G165" t="s">
        <v>5</v>
      </c>
      <c r="H165" t="s">
        <v>1</v>
      </c>
      <c r="I165" t="s">
        <v>8</v>
      </c>
      <c r="J165" t="s">
        <v>17</v>
      </c>
      <c r="K165" t="s">
        <v>10</v>
      </c>
      <c r="L165" s="2">
        <v>9.9090909090909101</v>
      </c>
      <c r="M165" s="2">
        <f t="shared" si="10"/>
        <v>4.954545454545455</v>
      </c>
      <c r="N165" s="2">
        <f t="shared" si="11"/>
        <v>4.954545454545455</v>
      </c>
      <c r="P165" s="1"/>
    </row>
    <row r="166" spans="3:16" x14ac:dyDescent="0.3">
      <c r="C166">
        <f t="shared" si="8"/>
        <v>5</v>
      </c>
      <c r="D166" t="str">
        <f t="shared" si="9"/>
        <v>mayo</v>
      </c>
      <c r="E166" s="1">
        <v>44342</v>
      </c>
      <c r="F166" s="1" t="s">
        <v>35</v>
      </c>
      <c r="G166" t="s">
        <v>0</v>
      </c>
      <c r="H166" t="s">
        <v>1</v>
      </c>
      <c r="I166" t="s">
        <v>6</v>
      </c>
      <c r="J166" t="s">
        <v>12</v>
      </c>
      <c r="K166" t="s">
        <v>4</v>
      </c>
      <c r="L166" s="2">
        <v>16.520661157024794</v>
      </c>
      <c r="M166" s="2">
        <f t="shared" si="10"/>
        <v>8.2603305785123968</v>
      </c>
      <c r="N166" s="2">
        <f t="shared" si="11"/>
        <v>8.2603305785123968</v>
      </c>
      <c r="P166" s="1"/>
    </row>
    <row r="167" spans="3:16" x14ac:dyDescent="0.3">
      <c r="C167">
        <f t="shared" si="8"/>
        <v>5</v>
      </c>
      <c r="D167" t="str">
        <f t="shared" si="9"/>
        <v>mayo</v>
      </c>
      <c r="E167" s="1">
        <v>44343</v>
      </c>
      <c r="F167" s="1" t="s">
        <v>36</v>
      </c>
      <c r="G167" t="s">
        <v>5</v>
      </c>
      <c r="H167" t="s">
        <v>1</v>
      </c>
      <c r="I167" t="s">
        <v>19</v>
      </c>
      <c r="J167" t="s">
        <v>17</v>
      </c>
      <c r="K167" t="s">
        <v>7</v>
      </c>
      <c r="L167" s="2">
        <v>16.520661157024794</v>
      </c>
      <c r="M167" s="2">
        <f t="shared" si="10"/>
        <v>8.2603305785123968</v>
      </c>
      <c r="N167" s="2">
        <f t="shared" si="11"/>
        <v>8.2603305785123968</v>
      </c>
      <c r="P167" s="1"/>
    </row>
    <row r="168" spans="3:16" hidden="1" x14ac:dyDescent="0.3">
      <c r="C168">
        <f t="shared" si="8"/>
        <v>6</v>
      </c>
      <c r="D168" t="str">
        <f t="shared" si="9"/>
        <v>junio</v>
      </c>
      <c r="E168" s="1">
        <v>44356</v>
      </c>
      <c r="F168" s="1" t="s">
        <v>39</v>
      </c>
      <c r="G168" t="s">
        <v>5</v>
      </c>
      <c r="H168" t="s">
        <v>1</v>
      </c>
      <c r="I168" t="s">
        <v>19</v>
      </c>
      <c r="J168" t="s">
        <v>17</v>
      </c>
      <c r="K168" t="s">
        <v>10</v>
      </c>
      <c r="L168" s="2">
        <v>10.735537190082646</v>
      </c>
      <c r="M168" s="2">
        <f t="shared" si="10"/>
        <v>5.3677685950413228</v>
      </c>
      <c r="N168" s="2">
        <f t="shared" si="11"/>
        <v>5.3677685950413228</v>
      </c>
      <c r="P168" s="1"/>
    </row>
    <row r="169" spans="3:16" hidden="1" x14ac:dyDescent="0.3">
      <c r="C169">
        <f t="shared" si="8"/>
        <v>6</v>
      </c>
      <c r="D169" t="str">
        <f t="shared" si="9"/>
        <v>junio</v>
      </c>
      <c r="E169" s="1">
        <v>44356</v>
      </c>
      <c r="F169" s="1" t="s">
        <v>37</v>
      </c>
      <c r="G169" t="s">
        <v>5</v>
      </c>
      <c r="H169" t="s">
        <v>1</v>
      </c>
      <c r="I169" t="s">
        <v>8</v>
      </c>
      <c r="J169" t="s">
        <v>15</v>
      </c>
      <c r="K169" t="s">
        <v>10</v>
      </c>
      <c r="L169" s="2">
        <v>14.041322314049586</v>
      </c>
      <c r="M169" s="2">
        <f t="shared" si="10"/>
        <v>7.0206611570247928</v>
      </c>
      <c r="N169" s="2">
        <f t="shared" si="11"/>
        <v>7.0206611570247928</v>
      </c>
      <c r="P169" s="1"/>
    </row>
    <row r="170" spans="3:16" hidden="1" x14ac:dyDescent="0.3">
      <c r="C170">
        <f t="shared" si="8"/>
        <v>6</v>
      </c>
      <c r="D170" t="str">
        <f t="shared" si="9"/>
        <v>junio</v>
      </c>
      <c r="E170" s="1">
        <v>44363</v>
      </c>
      <c r="F170" s="1" t="s">
        <v>35</v>
      </c>
      <c r="G170" t="s">
        <v>0</v>
      </c>
      <c r="H170" t="s">
        <v>1</v>
      </c>
      <c r="I170" t="s">
        <v>6</v>
      </c>
      <c r="J170" t="s">
        <v>23</v>
      </c>
      <c r="K170" t="s">
        <v>10</v>
      </c>
      <c r="L170" s="2">
        <v>10.735537190082646</v>
      </c>
      <c r="M170" s="2">
        <f t="shared" si="10"/>
        <v>5.3677685950413228</v>
      </c>
      <c r="N170" s="2">
        <f t="shared" si="11"/>
        <v>5.3677685950413228</v>
      </c>
      <c r="P170" s="1"/>
    </row>
    <row r="171" spans="3:16" hidden="1" x14ac:dyDescent="0.3">
      <c r="C171">
        <f t="shared" si="8"/>
        <v>6</v>
      </c>
      <c r="D171" t="str">
        <f t="shared" si="9"/>
        <v>junio</v>
      </c>
      <c r="E171" s="1">
        <v>44370</v>
      </c>
      <c r="F171" s="1" t="s">
        <v>25</v>
      </c>
      <c r="G171" t="s">
        <v>5</v>
      </c>
      <c r="H171" t="s">
        <v>1</v>
      </c>
      <c r="I171" t="s">
        <v>19</v>
      </c>
      <c r="J171" t="s">
        <v>15</v>
      </c>
      <c r="K171" t="s">
        <v>10</v>
      </c>
      <c r="L171" s="2">
        <v>9.0826446280991746</v>
      </c>
      <c r="M171" s="2">
        <f t="shared" si="10"/>
        <v>4.5413223140495873</v>
      </c>
      <c r="N171" s="2">
        <f t="shared" si="11"/>
        <v>4.5413223140495873</v>
      </c>
      <c r="P171" s="1"/>
    </row>
    <row r="172" spans="3:16" hidden="1" x14ac:dyDescent="0.3">
      <c r="C172">
        <f t="shared" si="8"/>
        <v>7</v>
      </c>
      <c r="D172" t="str">
        <f t="shared" si="9"/>
        <v>julio</v>
      </c>
      <c r="E172" s="1">
        <v>44379</v>
      </c>
      <c r="F172" s="1" t="s">
        <v>35</v>
      </c>
      <c r="G172" t="s">
        <v>5</v>
      </c>
      <c r="H172" t="s">
        <v>1</v>
      </c>
      <c r="I172" t="s">
        <v>19</v>
      </c>
      <c r="J172" t="s">
        <v>12</v>
      </c>
      <c r="K172" t="s">
        <v>7</v>
      </c>
      <c r="L172" s="2">
        <v>16.520661157024794</v>
      </c>
      <c r="M172" s="2">
        <f t="shared" si="10"/>
        <v>8.2603305785123968</v>
      </c>
      <c r="N172" s="2">
        <f t="shared" si="11"/>
        <v>8.2603305785123968</v>
      </c>
      <c r="P172" s="1"/>
    </row>
    <row r="173" spans="3:16" hidden="1" x14ac:dyDescent="0.3">
      <c r="C173">
        <f t="shared" si="8"/>
        <v>7</v>
      </c>
      <c r="D173" t="str">
        <f t="shared" si="9"/>
        <v>julio</v>
      </c>
      <c r="E173" s="1">
        <v>44385</v>
      </c>
      <c r="F173" s="1" t="s">
        <v>25</v>
      </c>
      <c r="G173" t="s">
        <v>0</v>
      </c>
      <c r="H173" t="s">
        <v>1</v>
      </c>
      <c r="I173" t="s">
        <v>8</v>
      </c>
      <c r="J173" t="s">
        <v>13</v>
      </c>
      <c r="K173" t="s">
        <v>4</v>
      </c>
      <c r="L173" s="2">
        <v>10.735537190082646</v>
      </c>
      <c r="M173" s="2">
        <f t="shared" si="10"/>
        <v>5.3677685950413228</v>
      </c>
      <c r="N173" s="2">
        <f t="shared" si="11"/>
        <v>5.3677685950413228</v>
      </c>
      <c r="P173" s="1"/>
    </row>
    <row r="174" spans="3:16" hidden="1" x14ac:dyDescent="0.3">
      <c r="C174">
        <f t="shared" si="8"/>
        <v>7</v>
      </c>
      <c r="D174" t="str">
        <f t="shared" si="9"/>
        <v>julio</v>
      </c>
      <c r="E174" s="1">
        <v>44387</v>
      </c>
      <c r="F174" s="1" t="s">
        <v>39</v>
      </c>
      <c r="G174" t="s">
        <v>0</v>
      </c>
      <c r="H174" t="s">
        <v>1</v>
      </c>
      <c r="I174" t="s">
        <v>19</v>
      </c>
      <c r="J174" t="s">
        <v>3</v>
      </c>
      <c r="K174" t="s">
        <v>4</v>
      </c>
      <c r="L174" s="2">
        <v>10.735537190082646</v>
      </c>
      <c r="M174" s="2">
        <f t="shared" si="10"/>
        <v>5.3677685950413228</v>
      </c>
      <c r="N174" s="2">
        <f t="shared" si="11"/>
        <v>5.3677685950413228</v>
      </c>
      <c r="P174" s="1"/>
    </row>
    <row r="175" spans="3:16" hidden="1" x14ac:dyDescent="0.3">
      <c r="C175">
        <f t="shared" si="8"/>
        <v>7</v>
      </c>
      <c r="D175" t="str">
        <f t="shared" si="9"/>
        <v>julio</v>
      </c>
      <c r="E175" s="1">
        <v>44397</v>
      </c>
      <c r="F175" s="1" t="s">
        <v>34</v>
      </c>
      <c r="G175" t="s">
        <v>0</v>
      </c>
      <c r="H175" t="s">
        <v>1</v>
      </c>
      <c r="I175" t="s">
        <v>8</v>
      </c>
      <c r="J175" t="s">
        <v>15</v>
      </c>
      <c r="K175" t="s">
        <v>10</v>
      </c>
      <c r="L175" s="2">
        <v>14.041322314049586</v>
      </c>
      <c r="M175" s="2">
        <f t="shared" si="10"/>
        <v>7.0206611570247928</v>
      </c>
      <c r="N175" s="2">
        <f t="shared" si="11"/>
        <v>7.0206611570247928</v>
      </c>
      <c r="P175" s="1"/>
    </row>
    <row r="176" spans="3:16" hidden="1" x14ac:dyDescent="0.3">
      <c r="C176">
        <f t="shared" si="8"/>
        <v>7</v>
      </c>
      <c r="D176" t="str">
        <f t="shared" si="9"/>
        <v>julio</v>
      </c>
      <c r="E176" s="1">
        <v>44398</v>
      </c>
      <c r="F176" s="1" t="s">
        <v>31</v>
      </c>
      <c r="G176" t="s">
        <v>0</v>
      </c>
      <c r="H176" t="s">
        <v>1</v>
      </c>
      <c r="I176" t="s">
        <v>8</v>
      </c>
      <c r="J176" t="s">
        <v>15</v>
      </c>
      <c r="K176" t="s">
        <v>4</v>
      </c>
      <c r="L176" s="2">
        <v>10.735537190082646</v>
      </c>
      <c r="M176" s="2">
        <f t="shared" si="10"/>
        <v>5.3677685950413228</v>
      </c>
      <c r="N176" s="2">
        <f t="shared" si="11"/>
        <v>5.3677685950413228</v>
      </c>
      <c r="P176" s="1"/>
    </row>
    <row r="177" spans="3:16" hidden="1" x14ac:dyDescent="0.3">
      <c r="C177">
        <f t="shared" si="8"/>
        <v>7</v>
      </c>
      <c r="D177" t="str">
        <f t="shared" si="9"/>
        <v>julio</v>
      </c>
      <c r="E177" s="1">
        <v>44399</v>
      </c>
      <c r="F177" s="1" t="s">
        <v>25</v>
      </c>
      <c r="G177" t="s">
        <v>5</v>
      </c>
      <c r="H177" t="s">
        <v>1</v>
      </c>
      <c r="I177" t="s">
        <v>6</v>
      </c>
      <c r="J177" t="s">
        <v>9</v>
      </c>
      <c r="K177" t="s">
        <v>10</v>
      </c>
      <c r="L177" s="2">
        <v>14.041322314049586</v>
      </c>
      <c r="M177" s="2">
        <f t="shared" si="10"/>
        <v>7.0206611570247928</v>
      </c>
      <c r="N177" s="2">
        <f t="shared" si="11"/>
        <v>7.0206611570247928</v>
      </c>
      <c r="P177" s="1"/>
    </row>
    <row r="178" spans="3:16" hidden="1" x14ac:dyDescent="0.3">
      <c r="C178">
        <f t="shared" si="8"/>
        <v>8</v>
      </c>
      <c r="D178" t="str">
        <f t="shared" si="9"/>
        <v>agosto</v>
      </c>
      <c r="E178" s="1">
        <v>44431</v>
      </c>
      <c r="F178" s="1" t="s">
        <v>33</v>
      </c>
      <c r="G178" t="s">
        <v>5</v>
      </c>
      <c r="H178" t="s">
        <v>1</v>
      </c>
      <c r="I178" t="s">
        <v>19</v>
      </c>
      <c r="J178" t="s">
        <v>13</v>
      </c>
      <c r="K178" t="s">
        <v>7</v>
      </c>
      <c r="L178" s="2">
        <v>15.694214876033056</v>
      </c>
      <c r="M178" s="2">
        <f t="shared" si="10"/>
        <v>7.8471074380165282</v>
      </c>
      <c r="N178" s="2">
        <f t="shared" si="11"/>
        <v>7.8471074380165282</v>
      </c>
      <c r="P178" s="1"/>
    </row>
    <row r="179" spans="3:16" hidden="1" x14ac:dyDescent="0.3">
      <c r="C179">
        <f t="shared" si="8"/>
        <v>8</v>
      </c>
      <c r="D179" t="str">
        <f t="shared" si="9"/>
        <v>agosto</v>
      </c>
      <c r="E179" s="1">
        <v>44434</v>
      </c>
      <c r="F179" s="1" t="s">
        <v>29</v>
      </c>
      <c r="G179" t="s">
        <v>5</v>
      </c>
      <c r="H179" t="s">
        <v>1</v>
      </c>
      <c r="I179" t="s">
        <v>19</v>
      </c>
      <c r="J179" t="s">
        <v>23</v>
      </c>
      <c r="K179" t="s">
        <v>7</v>
      </c>
      <c r="L179" s="2">
        <v>13.214876033057852</v>
      </c>
      <c r="M179" s="2">
        <f t="shared" si="10"/>
        <v>6.6074380165289259</v>
      </c>
      <c r="N179" s="2">
        <f t="shared" si="11"/>
        <v>6.6074380165289259</v>
      </c>
      <c r="P179" s="1"/>
    </row>
    <row r="180" spans="3:16" hidden="1" x14ac:dyDescent="0.3">
      <c r="C180">
        <f t="shared" si="8"/>
        <v>9</v>
      </c>
      <c r="D180" t="str">
        <f t="shared" si="9"/>
        <v>septiembre</v>
      </c>
      <c r="E180" s="1">
        <v>44446</v>
      </c>
      <c r="F180" s="1" t="s">
        <v>25</v>
      </c>
      <c r="G180" t="s">
        <v>0</v>
      </c>
      <c r="H180" t="s">
        <v>1</v>
      </c>
      <c r="I180" t="s">
        <v>6</v>
      </c>
      <c r="J180" t="s">
        <v>17</v>
      </c>
      <c r="K180" t="s">
        <v>10</v>
      </c>
      <c r="L180" s="2">
        <v>15.694214876033056</v>
      </c>
      <c r="M180" s="2">
        <f t="shared" si="10"/>
        <v>7.8471074380165282</v>
      </c>
      <c r="N180" s="2">
        <f t="shared" si="11"/>
        <v>7.8471074380165282</v>
      </c>
      <c r="P180" s="1"/>
    </row>
    <row r="181" spans="3:16" hidden="1" x14ac:dyDescent="0.3">
      <c r="C181">
        <f t="shared" si="8"/>
        <v>9</v>
      </c>
      <c r="D181" t="str">
        <f t="shared" si="9"/>
        <v>septiembre</v>
      </c>
      <c r="E181" s="1">
        <v>44451</v>
      </c>
      <c r="F181" s="1" t="s">
        <v>40</v>
      </c>
      <c r="G181" t="s">
        <v>0</v>
      </c>
      <c r="H181" t="s">
        <v>1</v>
      </c>
      <c r="I181" t="s">
        <v>19</v>
      </c>
      <c r="J181" t="s">
        <v>3</v>
      </c>
      <c r="K181" t="s">
        <v>4</v>
      </c>
      <c r="L181" s="2">
        <v>9.0826446280991746</v>
      </c>
      <c r="M181" s="2">
        <f t="shared" si="10"/>
        <v>4.5413223140495873</v>
      </c>
      <c r="N181" s="2">
        <f t="shared" si="11"/>
        <v>4.5413223140495873</v>
      </c>
      <c r="P181" s="1"/>
    </row>
    <row r="182" spans="3:16" hidden="1" x14ac:dyDescent="0.3">
      <c r="C182">
        <f t="shared" si="8"/>
        <v>9</v>
      </c>
      <c r="D182" t="str">
        <f t="shared" si="9"/>
        <v>septiembre</v>
      </c>
      <c r="E182" s="1">
        <v>44462</v>
      </c>
      <c r="F182" s="1" t="s">
        <v>28</v>
      </c>
      <c r="G182" t="s">
        <v>5</v>
      </c>
      <c r="H182" t="s">
        <v>1</v>
      </c>
      <c r="I182" t="s">
        <v>6</v>
      </c>
      <c r="J182" t="s">
        <v>15</v>
      </c>
      <c r="K182" t="s">
        <v>10</v>
      </c>
      <c r="L182" s="2">
        <v>9.9090909090909101</v>
      </c>
      <c r="M182" s="2">
        <f t="shared" si="10"/>
        <v>4.954545454545455</v>
      </c>
      <c r="N182" s="2">
        <f t="shared" si="11"/>
        <v>4.954545454545455</v>
      </c>
      <c r="P182" s="1"/>
    </row>
    <row r="183" spans="3:16" x14ac:dyDescent="0.3">
      <c r="C183">
        <f t="shared" si="8"/>
        <v>5</v>
      </c>
      <c r="D183" t="str">
        <f t="shared" si="9"/>
        <v>mayo</v>
      </c>
      <c r="E183" s="1">
        <v>44328</v>
      </c>
      <c r="F183" s="1" t="s">
        <v>39</v>
      </c>
      <c r="G183" t="s">
        <v>5</v>
      </c>
      <c r="H183" t="s">
        <v>11</v>
      </c>
      <c r="I183" t="s">
        <v>6</v>
      </c>
      <c r="J183" t="s">
        <v>17</v>
      </c>
      <c r="K183" t="s">
        <v>10</v>
      </c>
      <c r="L183" s="2">
        <v>27.264462809917358</v>
      </c>
      <c r="M183" s="2">
        <f t="shared" si="10"/>
        <v>13.632231404958679</v>
      </c>
      <c r="N183" s="2">
        <f t="shared" si="11"/>
        <v>13.632231404958679</v>
      </c>
      <c r="P183" s="1"/>
    </row>
    <row r="184" spans="3:16" x14ac:dyDescent="0.3">
      <c r="C184">
        <f t="shared" si="8"/>
        <v>5</v>
      </c>
      <c r="D184" t="str">
        <f t="shared" si="9"/>
        <v>mayo</v>
      </c>
      <c r="E184" s="1">
        <v>44332</v>
      </c>
      <c r="F184" s="1" t="s">
        <v>41</v>
      </c>
      <c r="G184" t="s">
        <v>0</v>
      </c>
      <c r="H184" t="s">
        <v>11</v>
      </c>
      <c r="I184" t="s">
        <v>2</v>
      </c>
      <c r="J184" t="s">
        <v>15</v>
      </c>
      <c r="K184" t="s">
        <v>4</v>
      </c>
      <c r="L184" s="2">
        <v>21.479338842975206</v>
      </c>
      <c r="M184" s="2">
        <f t="shared" si="10"/>
        <v>10.739669421487603</v>
      </c>
      <c r="N184" s="2">
        <f t="shared" si="11"/>
        <v>10.739669421487603</v>
      </c>
      <c r="P184" s="1"/>
    </row>
    <row r="185" spans="3:16" x14ac:dyDescent="0.3">
      <c r="C185">
        <f t="shared" si="8"/>
        <v>5</v>
      </c>
      <c r="D185" t="str">
        <f t="shared" si="9"/>
        <v>mayo</v>
      </c>
      <c r="E185" s="1">
        <v>44337</v>
      </c>
      <c r="F185" s="1" t="s">
        <v>32</v>
      </c>
      <c r="G185" t="s">
        <v>5</v>
      </c>
      <c r="H185" t="s">
        <v>11</v>
      </c>
      <c r="I185" t="s">
        <v>6</v>
      </c>
      <c r="J185" t="s">
        <v>23</v>
      </c>
      <c r="K185" t="s">
        <v>10</v>
      </c>
      <c r="L185" s="2">
        <v>27.264462809917358</v>
      </c>
      <c r="M185" s="2">
        <f t="shared" si="10"/>
        <v>13.632231404958679</v>
      </c>
      <c r="N185" s="2">
        <f t="shared" si="11"/>
        <v>13.632231404958679</v>
      </c>
      <c r="P185" s="1"/>
    </row>
    <row r="186" spans="3:16" x14ac:dyDescent="0.3">
      <c r="C186">
        <f t="shared" si="8"/>
        <v>5</v>
      </c>
      <c r="D186" t="str">
        <f t="shared" si="9"/>
        <v>mayo</v>
      </c>
      <c r="E186" s="1">
        <v>44338</v>
      </c>
      <c r="F186" s="1" t="s">
        <v>32</v>
      </c>
      <c r="G186" t="s">
        <v>0</v>
      </c>
      <c r="H186" t="s">
        <v>11</v>
      </c>
      <c r="I186" t="s">
        <v>19</v>
      </c>
      <c r="J186" t="s">
        <v>12</v>
      </c>
      <c r="K186" t="s">
        <v>10</v>
      </c>
      <c r="L186" s="2">
        <v>32.223140495867774</v>
      </c>
      <c r="M186" s="2">
        <f t="shared" si="10"/>
        <v>16.111570247933887</v>
      </c>
      <c r="N186" s="2">
        <f t="shared" si="11"/>
        <v>16.111570247933887</v>
      </c>
      <c r="P186" s="1"/>
    </row>
    <row r="187" spans="3:16" x14ac:dyDescent="0.3">
      <c r="C187">
        <f t="shared" si="8"/>
        <v>5</v>
      </c>
      <c r="D187" t="str">
        <f t="shared" si="9"/>
        <v>mayo</v>
      </c>
      <c r="E187" s="1">
        <v>44342</v>
      </c>
      <c r="F187" s="1" t="s">
        <v>40</v>
      </c>
      <c r="G187" t="s">
        <v>0</v>
      </c>
      <c r="H187" t="s">
        <v>11</v>
      </c>
      <c r="I187" t="s">
        <v>2</v>
      </c>
      <c r="J187" t="s">
        <v>20</v>
      </c>
      <c r="K187" t="s">
        <v>4</v>
      </c>
      <c r="L187" s="2">
        <v>17.347107438016529</v>
      </c>
      <c r="M187" s="2">
        <f t="shared" si="10"/>
        <v>8.6735537190082646</v>
      </c>
      <c r="N187" s="2">
        <f t="shared" si="11"/>
        <v>8.6735537190082646</v>
      </c>
      <c r="P187" s="1"/>
    </row>
    <row r="188" spans="3:16" hidden="1" x14ac:dyDescent="0.3">
      <c r="C188">
        <f t="shared" si="8"/>
        <v>6</v>
      </c>
      <c r="D188" t="str">
        <f t="shared" si="9"/>
        <v>junio</v>
      </c>
      <c r="E188" s="1">
        <v>44349</v>
      </c>
      <c r="F188" s="1" t="s">
        <v>43</v>
      </c>
      <c r="G188" t="s">
        <v>0</v>
      </c>
      <c r="H188" t="s">
        <v>11</v>
      </c>
      <c r="I188" t="s">
        <v>2</v>
      </c>
      <c r="J188" t="s">
        <v>13</v>
      </c>
      <c r="K188" t="s">
        <v>4</v>
      </c>
      <c r="L188" s="2">
        <v>22.305785123966942</v>
      </c>
      <c r="M188" s="2">
        <f t="shared" si="10"/>
        <v>11.152892561983471</v>
      </c>
      <c r="N188" s="2">
        <f t="shared" si="11"/>
        <v>11.152892561983471</v>
      </c>
      <c r="P188" s="1"/>
    </row>
    <row r="189" spans="3:16" hidden="1" x14ac:dyDescent="0.3">
      <c r="C189">
        <f t="shared" si="8"/>
        <v>6</v>
      </c>
      <c r="D189" t="str">
        <f t="shared" si="9"/>
        <v>junio</v>
      </c>
      <c r="E189" s="1">
        <v>44360</v>
      </c>
      <c r="F189" s="1" t="s">
        <v>34</v>
      </c>
      <c r="G189" t="s">
        <v>0</v>
      </c>
      <c r="H189" t="s">
        <v>11</v>
      </c>
      <c r="I189" t="s">
        <v>8</v>
      </c>
      <c r="J189" t="s">
        <v>3</v>
      </c>
      <c r="K189" t="s">
        <v>10</v>
      </c>
      <c r="L189" s="2">
        <v>30.5702479338843</v>
      </c>
      <c r="M189" s="2">
        <f t="shared" si="10"/>
        <v>15.28512396694215</v>
      </c>
      <c r="N189" s="2">
        <f t="shared" si="11"/>
        <v>15.28512396694215</v>
      </c>
      <c r="P189" s="1"/>
    </row>
    <row r="190" spans="3:16" hidden="1" x14ac:dyDescent="0.3">
      <c r="C190">
        <f t="shared" si="8"/>
        <v>6</v>
      </c>
      <c r="D190" t="str">
        <f t="shared" si="9"/>
        <v>junio</v>
      </c>
      <c r="E190" s="1">
        <v>44365</v>
      </c>
      <c r="F190" s="1" t="s">
        <v>31</v>
      </c>
      <c r="G190" t="s">
        <v>5</v>
      </c>
      <c r="H190" t="s">
        <v>11</v>
      </c>
      <c r="I190" t="s">
        <v>19</v>
      </c>
      <c r="J190" t="s">
        <v>9</v>
      </c>
      <c r="K190" t="s">
        <v>7</v>
      </c>
      <c r="L190" s="2">
        <v>17.347107438016529</v>
      </c>
      <c r="M190" s="2">
        <f t="shared" si="10"/>
        <v>8.6735537190082646</v>
      </c>
      <c r="N190" s="2">
        <f t="shared" si="11"/>
        <v>8.6735537190082646</v>
      </c>
      <c r="P190" s="1"/>
    </row>
    <row r="191" spans="3:16" hidden="1" x14ac:dyDescent="0.3">
      <c r="C191">
        <f t="shared" si="8"/>
        <v>6</v>
      </c>
      <c r="D191" t="str">
        <f t="shared" si="9"/>
        <v>junio</v>
      </c>
      <c r="E191" s="1">
        <v>44366</v>
      </c>
      <c r="F191" s="1" t="s">
        <v>43</v>
      </c>
      <c r="G191" t="s">
        <v>5</v>
      </c>
      <c r="H191" t="s">
        <v>11</v>
      </c>
      <c r="I191" t="s">
        <v>19</v>
      </c>
      <c r="J191" t="s">
        <v>9</v>
      </c>
      <c r="K191" t="s">
        <v>10</v>
      </c>
      <c r="L191" s="2">
        <v>33.876033057851245</v>
      </c>
      <c r="M191" s="2">
        <f t="shared" si="10"/>
        <v>16.938016528925623</v>
      </c>
      <c r="N191" s="2">
        <f t="shared" si="11"/>
        <v>16.938016528925623</v>
      </c>
      <c r="P191" s="1"/>
    </row>
    <row r="192" spans="3:16" hidden="1" x14ac:dyDescent="0.3">
      <c r="C192">
        <f t="shared" si="8"/>
        <v>6</v>
      </c>
      <c r="D192" t="str">
        <f t="shared" si="9"/>
        <v>junio</v>
      </c>
      <c r="E192" s="1">
        <v>44376</v>
      </c>
      <c r="F192" s="1" t="s">
        <v>26</v>
      </c>
      <c r="G192" t="s">
        <v>0</v>
      </c>
      <c r="H192" t="s">
        <v>11</v>
      </c>
      <c r="I192" t="s">
        <v>2</v>
      </c>
      <c r="J192" t="s">
        <v>17</v>
      </c>
      <c r="K192" t="s">
        <v>10</v>
      </c>
      <c r="L192" s="2">
        <v>25.611570247933884</v>
      </c>
      <c r="M192" s="2">
        <f t="shared" si="10"/>
        <v>12.805785123966942</v>
      </c>
      <c r="N192" s="2">
        <f t="shared" si="11"/>
        <v>12.805785123966942</v>
      </c>
      <c r="P192" s="1"/>
    </row>
    <row r="193" spans="3:16" hidden="1" x14ac:dyDescent="0.3">
      <c r="C193">
        <f t="shared" si="8"/>
        <v>7</v>
      </c>
      <c r="D193" t="str">
        <f t="shared" si="9"/>
        <v>julio</v>
      </c>
      <c r="E193" s="1">
        <v>44390</v>
      </c>
      <c r="F193" s="1" t="s">
        <v>27</v>
      </c>
      <c r="G193" t="s">
        <v>0</v>
      </c>
      <c r="H193" t="s">
        <v>11</v>
      </c>
      <c r="I193" t="s">
        <v>2</v>
      </c>
      <c r="J193" t="s">
        <v>20</v>
      </c>
      <c r="K193" t="s">
        <v>4</v>
      </c>
      <c r="L193" s="2">
        <v>19</v>
      </c>
      <c r="M193" s="2">
        <f t="shared" si="10"/>
        <v>9.5</v>
      </c>
      <c r="N193" s="2">
        <f t="shared" si="11"/>
        <v>9.5</v>
      </c>
      <c r="P193" s="1"/>
    </row>
    <row r="194" spans="3:16" hidden="1" x14ac:dyDescent="0.3">
      <c r="C194">
        <f t="shared" si="8"/>
        <v>8</v>
      </c>
      <c r="D194" t="str">
        <f t="shared" si="9"/>
        <v>agosto</v>
      </c>
      <c r="E194" s="1">
        <v>44419</v>
      </c>
      <c r="F194" s="1" t="s">
        <v>31</v>
      </c>
      <c r="G194" t="s">
        <v>5</v>
      </c>
      <c r="H194" t="s">
        <v>11</v>
      </c>
      <c r="I194" t="s">
        <v>2</v>
      </c>
      <c r="J194" t="s">
        <v>12</v>
      </c>
      <c r="K194" t="s">
        <v>7</v>
      </c>
      <c r="L194" s="2">
        <v>17.347107438016529</v>
      </c>
      <c r="M194" s="2">
        <f t="shared" si="10"/>
        <v>8.6735537190082646</v>
      </c>
      <c r="N194" s="2">
        <f t="shared" si="11"/>
        <v>8.6735537190082646</v>
      </c>
      <c r="P194" s="1"/>
    </row>
    <row r="195" spans="3:16" hidden="1" x14ac:dyDescent="0.3">
      <c r="C195">
        <f t="shared" si="8"/>
        <v>8</v>
      </c>
      <c r="D195" t="str">
        <f t="shared" si="9"/>
        <v>agosto</v>
      </c>
      <c r="E195" s="1">
        <v>44436</v>
      </c>
      <c r="F195" s="1" t="s">
        <v>26</v>
      </c>
      <c r="G195" t="s">
        <v>5</v>
      </c>
      <c r="H195" t="s">
        <v>11</v>
      </c>
      <c r="I195" t="s">
        <v>6</v>
      </c>
      <c r="J195" t="s">
        <v>3</v>
      </c>
      <c r="K195" t="s">
        <v>10</v>
      </c>
      <c r="L195" s="2">
        <v>22.305785123966942</v>
      </c>
      <c r="M195" s="2">
        <f t="shared" si="10"/>
        <v>11.152892561983471</v>
      </c>
      <c r="N195" s="2">
        <f t="shared" si="11"/>
        <v>11.152892561983471</v>
      </c>
      <c r="P195" s="1"/>
    </row>
    <row r="196" spans="3:16" hidden="1" x14ac:dyDescent="0.3">
      <c r="C196">
        <f t="shared" si="8"/>
        <v>9</v>
      </c>
      <c r="D196" t="str">
        <f t="shared" si="9"/>
        <v>septiembre</v>
      </c>
      <c r="E196" s="1">
        <v>44445</v>
      </c>
      <c r="F196" s="1" t="s">
        <v>43</v>
      </c>
      <c r="G196" t="s">
        <v>5</v>
      </c>
      <c r="H196" t="s">
        <v>11</v>
      </c>
      <c r="I196" t="s">
        <v>2</v>
      </c>
      <c r="J196" t="s">
        <v>23</v>
      </c>
      <c r="K196" t="s">
        <v>7</v>
      </c>
      <c r="L196" s="2">
        <v>17.347107438016529</v>
      </c>
      <c r="M196" s="2">
        <f t="shared" si="10"/>
        <v>8.6735537190082646</v>
      </c>
      <c r="N196" s="2">
        <f t="shared" si="11"/>
        <v>8.6735537190082646</v>
      </c>
      <c r="P196" s="1"/>
    </row>
    <row r="197" spans="3:16" x14ac:dyDescent="0.3">
      <c r="C197">
        <f t="shared" ref="C197:C260" si="12">MONTH(E197)</f>
        <v>5</v>
      </c>
      <c r="D197" t="str">
        <f t="shared" ref="D197:D260" si="13">TEXT(E197,"MMMM")</f>
        <v>mayo</v>
      </c>
      <c r="E197" s="1">
        <v>44317</v>
      </c>
      <c r="F197" s="1" t="s">
        <v>28</v>
      </c>
      <c r="G197" t="s">
        <v>5</v>
      </c>
      <c r="H197" t="s">
        <v>63</v>
      </c>
      <c r="I197" t="s">
        <v>2</v>
      </c>
      <c r="J197" t="s">
        <v>23</v>
      </c>
      <c r="K197" t="s">
        <v>10</v>
      </c>
      <c r="L197" s="2">
        <v>29.743801652892564</v>
      </c>
      <c r="M197" s="2">
        <f t="shared" ref="M197:M260" si="14">L197*0.5</f>
        <v>14.871900826446282</v>
      </c>
      <c r="N197" s="2">
        <f t="shared" ref="N197:N260" si="15">L197-M197</f>
        <v>14.871900826446282</v>
      </c>
      <c r="P197" s="1"/>
    </row>
    <row r="198" spans="3:16" x14ac:dyDescent="0.3">
      <c r="C198">
        <f t="shared" si="12"/>
        <v>5</v>
      </c>
      <c r="D198" t="str">
        <f t="shared" si="13"/>
        <v>mayo</v>
      </c>
      <c r="E198" s="1">
        <v>44329</v>
      </c>
      <c r="F198" s="1" t="s">
        <v>38</v>
      </c>
      <c r="G198" t="s">
        <v>5</v>
      </c>
      <c r="H198" t="s">
        <v>63</v>
      </c>
      <c r="I198" t="s">
        <v>19</v>
      </c>
      <c r="J198" t="s">
        <v>15</v>
      </c>
      <c r="K198" t="s">
        <v>10</v>
      </c>
      <c r="L198" s="2">
        <v>39.66115702479339</v>
      </c>
      <c r="M198" s="2">
        <f t="shared" si="14"/>
        <v>19.830578512396695</v>
      </c>
      <c r="N198" s="2">
        <f t="shared" si="15"/>
        <v>19.830578512396695</v>
      </c>
      <c r="P198" s="1"/>
    </row>
    <row r="199" spans="3:16" x14ac:dyDescent="0.3">
      <c r="C199">
        <f t="shared" si="12"/>
        <v>5</v>
      </c>
      <c r="D199" t="str">
        <f t="shared" si="13"/>
        <v>mayo</v>
      </c>
      <c r="E199" s="1">
        <v>44329</v>
      </c>
      <c r="F199" s="1" t="s">
        <v>28</v>
      </c>
      <c r="G199" t="s">
        <v>0</v>
      </c>
      <c r="H199" t="s">
        <v>63</v>
      </c>
      <c r="I199" t="s">
        <v>19</v>
      </c>
      <c r="J199" t="s">
        <v>13</v>
      </c>
      <c r="K199" t="s">
        <v>10</v>
      </c>
      <c r="L199" s="2">
        <v>24.785123966942148</v>
      </c>
      <c r="M199" s="2">
        <f t="shared" si="14"/>
        <v>12.392561983471074</v>
      </c>
      <c r="N199" s="2">
        <f t="shared" si="15"/>
        <v>12.392561983471074</v>
      </c>
      <c r="P199" s="1"/>
    </row>
    <row r="200" spans="3:16" x14ac:dyDescent="0.3">
      <c r="C200">
        <f t="shared" si="12"/>
        <v>5</v>
      </c>
      <c r="D200" t="str">
        <f t="shared" si="13"/>
        <v>mayo</v>
      </c>
      <c r="E200" s="1">
        <v>44333</v>
      </c>
      <c r="F200" s="1" t="s">
        <v>30</v>
      </c>
      <c r="G200" t="s">
        <v>0</v>
      </c>
      <c r="H200" t="s">
        <v>63</v>
      </c>
      <c r="I200" t="s">
        <v>19</v>
      </c>
      <c r="J200" t="s">
        <v>9</v>
      </c>
      <c r="K200" t="s">
        <v>10</v>
      </c>
      <c r="L200" s="2">
        <v>36.355371900826448</v>
      </c>
      <c r="M200" s="2">
        <f t="shared" si="14"/>
        <v>18.177685950413224</v>
      </c>
      <c r="N200" s="2">
        <f t="shared" si="15"/>
        <v>18.177685950413224</v>
      </c>
      <c r="P200" s="1"/>
    </row>
    <row r="201" spans="3:16" x14ac:dyDescent="0.3">
      <c r="C201">
        <f t="shared" si="12"/>
        <v>5</v>
      </c>
      <c r="D201" t="str">
        <f t="shared" si="13"/>
        <v>mayo</v>
      </c>
      <c r="E201" s="1">
        <v>44333</v>
      </c>
      <c r="F201" s="1" t="s">
        <v>36</v>
      </c>
      <c r="G201" t="s">
        <v>0</v>
      </c>
      <c r="H201" t="s">
        <v>63</v>
      </c>
      <c r="I201" t="s">
        <v>19</v>
      </c>
      <c r="J201" t="s">
        <v>23</v>
      </c>
      <c r="K201" t="s">
        <v>10</v>
      </c>
      <c r="L201" s="2">
        <v>38.834710743801658</v>
      </c>
      <c r="M201" s="2">
        <f t="shared" si="14"/>
        <v>19.417355371900829</v>
      </c>
      <c r="N201" s="2">
        <f t="shared" si="15"/>
        <v>19.417355371900829</v>
      </c>
      <c r="P201" s="1"/>
    </row>
    <row r="202" spans="3:16" x14ac:dyDescent="0.3">
      <c r="C202">
        <f t="shared" si="12"/>
        <v>5</v>
      </c>
      <c r="D202" t="str">
        <f t="shared" si="13"/>
        <v>mayo</v>
      </c>
      <c r="E202" s="1">
        <v>44335</v>
      </c>
      <c r="F202" s="1" t="s">
        <v>28</v>
      </c>
      <c r="G202" t="s">
        <v>0</v>
      </c>
      <c r="H202" t="s">
        <v>63</v>
      </c>
      <c r="I202" t="s">
        <v>19</v>
      </c>
      <c r="J202" t="s">
        <v>17</v>
      </c>
      <c r="K202" t="s">
        <v>10</v>
      </c>
      <c r="L202" s="2">
        <v>22.305785123966942</v>
      </c>
      <c r="M202" s="2">
        <f t="shared" si="14"/>
        <v>11.152892561983471</v>
      </c>
      <c r="N202" s="2">
        <f t="shared" si="15"/>
        <v>11.152892561983471</v>
      </c>
      <c r="P202" s="1"/>
    </row>
    <row r="203" spans="3:16" x14ac:dyDescent="0.3">
      <c r="C203">
        <f t="shared" si="12"/>
        <v>5</v>
      </c>
      <c r="D203" t="str">
        <f t="shared" si="13"/>
        <v>mayo</v>
      </c>
      <c r="E203" s="1">
        <v>44343</v>
      </c>
      <c r="F203" s="1" t="s">
        <v>32</v>
      </c>
      <c r="G203" t="s">
        <v>0</v>
      </c>
      <c r="H203" t="s">
        <v>63</v>
      </c>
      <c r="I203" t="s">
        <v>8</v>
      </c>
      <c r="J203" t="s">
        <v>15</v>
      </c>
      <c r="K203" t="s">
        <v>4</v>
      </c>
      <c r="L203" s="2">
        <v>42.1404958677686</v>
      </c>
      <c r="M203" s="2">
        <f t="shared" si="14"/>
        <v>21.0702479338843</v>
      </c>
      <c r="N203" s="2">
        <f t="shared" si="15"/>
        <v>21.0702479338843</v>
      </c>
      <c r="P203" s="1"/>
    </row>
    <row r="204" spans="3:16" hidden="1" x14ac:dyDescent="0.3">
      <c r="C204">
        <f t="shared" si="12"/>
        <v>6</v>
      </c>
      <c r="D204" t="str">
        <f t="shared" si="13"/>
        <v>junio</v>
      </c>
      <c r="E204" s="1">
        <v>44348</v>
      </c>
      <c r="F204" s="1" t="s">
        <v>42</v>
      </c>
      <c r="G204" t="s">
        <v>0</v>
      </c>
      <c r="H204" t="s">
        <v>63</v>
      </c>
      <c r="I204" t="s">
        <v>2</v>
      </c>
      <c r="J204" t="s">
        <v>23</v>
      </c>
      <c r="K204" t="s">
        <v>10</v>
      </c>
      <c r="L204" s="2">
        <v>34.702479338842977</v>
      </c>
      <c r="M204" s="2">
        <f t="shared" si="14"/>
        <v>17.351239669421489</v>
      </c>
      <c r="N204" s="2">
        <f t="shared" si="15"/>
        <v>17.351239669421489</v>
      </c>
      <c r="P204" s="1"/>
    </row>
    <row r="205" spans="3:16" hidden="1" x14ac:dyDescent="0.3">
      <c r="C205">
        <f t="shared" si="12"/>
        <v>6</v>
      </c>
      <c r="D205" t="str">
        <f t="shared" si="13"/>
        <v>junio</v>
      </c>
      <c r="E205" s="1">
        <v>44348</v>
      </c>
      <c r="F205" s="1" t="s">
        <v>37</v>
      </c>
      <c r="G205" t="s">
        <v>0</v>
      </c>
      <c r="H205" t="s">
        <v>63</v>
      </c>
      <c r="I205" t="s">
        <v>6</v>
      </c>
      <c r="J205" t="s">
        <v>13</v>
      </c>
      <c r="K205" t="s">
        <v>4</v>
      </c>
      <c r="L205" s="2">
        <v>33.049586776859506</v>
      </c>
      <c r="M205" s="2">
        <f t="shared" si="14"/>
        <v>16.524793388429753</v>
      </c>
      <c r="N205" s="2">
        <f t="shared" si="15"/>
        <v>16.524793388429753</v>
      </c>
      <c r="P205" s="1"/>
    </row>
    <row r="206" spans="3:16" hidden="1" x14ac:dyDescent="0.3">
      <c r="C206">
        <f t="shared" si="12"/>
        <v>6</v>
      </c>
      <c r="D206" t="str">
        <f t="shared" si="13"/>
        <v>junio</v>
      </c>
      <c r="E206" s="1">
        <v>44354</v>
      </c>
      <c r="F206" s="1" t="s">
        <v>26</v>
      </c>
      <c r="G206" t="s">
        <v>5</v>
      </c>
      <c r="H206" t="s">
        <v>63</v>
      </c>
      <c r="I206" t="s">
        <v>6</v>
      </c>
      <c r="J206" t="s">
        <v>15</v>
      </c>
      <c r="K206" t="s">
        <v>10</v>
      </c>
      <c r="L206" s="2">
        <v>28.090909090909093</v>
      </c>
      <c r="M206" s="2">
        <f t="shared" si="14"/>
        <v>14.045454545454547</v>
      </c>
      <c r="N206" s="2">
        <f t="shared" si="15"/>
        <v>14.045454545454547</v>
      </c>
      <c r="P206" s="1"/>
    </row>
    <row r="207" spans="3:16" hidden="1" x14ac:dyDescent="0.3">
      <c r="C207">
        <f t="shared" si="12"/>
        <v>6</v>
      </c>
      <c r="D207" t="str">
        <f t="shared" si="13"/>
        <v>junio</v>
      </c>
      <c r="E207" s="1">
        <v>44361</v>
      </c>
      <c r="F207" s="1" t="s">
        <v>33</v>
      </c>
      <c r="G207" t="s">
        <v>5</v>
      </c>
      <c r="H207" t="s">
        <v>63</v>
      </c>
      <c r="I207" t="s">
        <v>8</v>
      </c>
      <c r="J207" t="s">
        <v>3</v>
      </c>
      <c r="K207" t="s">
        <v>10</v>
      </c>
      <c r="L207" s="2">
        <v>28.917355371900829</v>
      </c>
      <c r="M207" s="2">
        <f t="shared" si="14"/>
        <v>14.458677685950414</v>
      </c>
      <c r="N207" s="2">
        <f t="shared" si="15"/>
        <v>14.458677685950414</v>
      </c>
      <c r="P207" s="1"/>
    </row>
    <row r="208" spans="3:16" hidden="1" x14ac:dyDescent="0.3">
      <c r="C208">
        <f t="shared" si="12"/>
        <v>6</v>
      </c>
      <c r="D208" t="str">
        <f t="shared" si="13"/>
        <v>junio</v>
      </c>
      <c r="E208" s="1">
        <v>44377</v>
      </c>
      <c r="F208" s="1" t="s">
        <v>31</v>
      </c>
      <c r="G208" t="s">
        <v>5</v>
      </c>
      <c r="H208" t="s">
        <v>63</v>
      </c>
      <c r="I208" t="s">
        <v>6</v>
      </c>
      <c r="J208" t="s">
        <v>3</v>
      </c>
      <c r="K208" t="s">
        <v>10</v>
      </c>
      <c r="L208" s="2">
        <v>26.438016528925619</v>
      </c>
      <c r="M208" s="2">
        <f t="shared" si="14"/>
        <v>13.21900826446281</v>
      </c>
      <c r="N208" s="2">
        <f t="shared" si="15"/>
        <v>13.21900826446281</v>
      </c>
      <c r="P208" s="1"/>
    </row>
    <row r="209" spans="3:16" hidden="1" x14ac:dyDescent="0.3">
      <c r="C209">
        <f t="shared" si="12"/>
        <v>7</v>
      </c>
      <c r="D209" t="str">
        <f t="shared" si="13"/>
        <v>julio</v>
      </c>
      <c r="E209" s="1">
        <v>44381</v>
      </c>
      <c r="F209" s="1" t="s">
        <v>29</v>
      </c>
      <c r="G209" t="s">
        <v>0</v>
      </c>
      <c r="H209" t="s">
        <v>63</v>
      </c>
      <c r="I209" t="s">
        <v>8</v>
      </c>
      <c r="J209" t="s">
        <v>12</v>
      </c>
      <c r="K209" t="s">
        <v>4</v>
      </c>
      <c r="L209" s="2">
        <v>24.785123966942148</v>
      </c>
      <c r="M209" s="2">
        <f t="shared" si="14"/>
        <v>12.392561983471074</v>
      </c>
      <c r="N209" s="2">
        <f t="shared" si="15"/>
        <v>12.392561983471074</v>
      </c>
      <c r="P209" s="1"/>
    </row>
    <row r="210" spans="3:16" hidden="1" x14ac:dyDescent="0.3">
      <c r="C210">
        <f t="shared" si="12"/>
        <v>7</v>
      </c>
      <c r="D210" t="str">
        <f t="shared" si="13"/>
        <v>julio</v>
      </c>
      <c r="E210" s="1">
        <v>44391</v>
      </c>
      <c r="F210" s="1" t="s">
        <v>38</v>
      </c>
      <c r="G210" t="s">
        <v>0</v>
      </c>
      <c r="H210" t="s">
        <v>63</v>
      </c>
      <c r="I210" t="s">
        <v>8</v>
      </c>
      <c r="J210" t="s">
        <v>23</v>
      </c>
      <c r="K210" t="s">
        <v>10</v>
      </c>
      <c r="L210" s="2">
        <v>18.173553719008265</v>
      </c>
      <c r="M210" s="2">
        <f t="shared" si="14"/>
        <v>9.0867768595041323</v>
      </c>
      <c r="N210" s="2">
        <f t="shared" si="15"/>
        <v>9.0867768595041323</v>
      </c>
      <c r="P210" s="1"/>
    </row>
    <row r="211" spans="3:16" hidden="1" x14ac:dyDescent="0.3">
      <c r="C211">
        <f t="shared" si="12"/>
        <v>7</v>
      </c>
      <c r="D211" t="str">
        <f t="shared" si="13"/>
        <v>julio</v>
      </c>
      <c r="E211" s="1">
        <v>44394</v>
      </c>
      <c r="F211" s="1" t="s">
        <v>27</v>
      </c>
      <c r="G211" t="s">
        <v>0</v>
      </c>
      <c r="H211" t="s">
        <v>63</v>
      </c>
      <c r="I211" t="s">
        <v>19</v>
      </c>
      <c r="J211" t="s">
        <v>15</v>
      </c>
      <c r="K211" t="s">
        <v>4</v>
      </c>
      <c r="L211" s="2">
        <v>22.305785123966942</v>
      </c>
      <c r="M211" s="2">
        <f t="shared" si="14"/>
        <v>11.152892561983471</v>
      </c>
      <c r="N211" s="2">
        <f t="shared" si="15"/>
        <v>11.152892561983471</v>
      </c>
      <c r="P211" s="1"/>
    </row>
    <row r="212" spans="3:16" hidden="1" x14ac:dyDescent="0.3">
      <c r="C212">
        <f t="shared" si="12"/>
        <v>7</v>
      </c>
      <c r="D212" t="str">
        <f t="shared" si="13"/>
        <v>julio</v>
      </c>
      <c r="E212" s="1">
        <v>44397</v>
      </c>
      <c r="F212" s="1" t="s">
        <v>35</v>
      </c>
      <c r="G212" t="s">
        <v>0</v>
      </c>
      <c r="H212" t="s">
        <v>63</v>
      </c>
      <c r="I212" t="s">
        <v>6</v>
      </c>
      <c r="J212" t="s">
        <v>20</v>
      </c>
      <c r="K212" t="s">
        <v>10</v>
      </c>
      <c r="L212" s="2">
        <v>38.834710743801658</v>
      </c>
      <c r="M212" s="2">
        <f t="shared" si="14"/>
        <v>19.417355371900829</v>
      </c>
      <c r="N212" s="2">
        <f t="shared" si="15"/>
        <v>19.417355371900829</v>
      </c>
      <c r="P212" s="1"/>
    </row>
    <row r="213" spans="3:16" hidden="1" x14ac:dyDescent="0.3">
      <c r="C213">
        <f t="shared" si="12"/>
        <v>7</v>
      </c>
      <c r="D213" t="str">
        <f t="shared" si="13"/>
        <v>julio</v>
      </c>
      <c r="E213" s="1">
        <v>44398</v>
      </c>
      <c r="F213" s="1" t="s">
        <v>37</v>
      </c>
      <c r="G213" t="s">
        <v>0</v>
      </c>
      <c r="H213" t="s">
        <v>63</v>
      </c>
      <c r="I213" t="s">
        <v>2</v>
      </c>
      <c r="J213" t="s">
        <v>12</v>
      </c>
      <c r="K213" t="s">
        <v>10</v>
      </c>
      <c r="L213" s="2">
        <v>37.181818181818187</v>
      </c>
      <c r="M213" s="2">
        <f t="shared" si="14"/>
        <v>18.590909090909093</v>
      </c>
      <c r="N213" s="2">
        <f t="shared" si="15"/>
        <v>18.590909090909093</v>
      </c>
      <c r="P213" s="1"/>
    </row>
    <row r="214" spans="3:16" hidden="1" x14ac:dyDescent="0.3">
      <c r="C214">
        <f t="shared" si="12"/>
        <v>8</v>
      </c>
      <c r="D214" t="str">
        <f t="shared" si="13"/>
        <v>agosto</v>
      </c>
      <c r="E214" s="1">
        <v>44423</v>
      </c>
      <c r="F214" s="1" t="s">
        <v>27</v>
      </c>
      <c r="G214" t="s">
        <v>5</v>
      </c>
      <c r="H214" t="s">
        <v>63</v>
      </c>
      <c r="I214" t="s">
        <v>2</v>
      </c>
      <c r="J214" t="s">
        <v>20</v>
      </c>
      <c r="K214" t="s">
        <v>10</v>
      </c>
      <c r="L214" s="2">
        <v>26.438016528925619</v>
      </c>
      <c r="M214" s="2">
        <f t="shared" si="14"/>
        <v>13.21900826446281</v>
      </c>
      <c r="N214" s="2">
        <f t="shared" si="15"/>
        <v>13.21900826446281</v>
      </c>
      <c r="P214" s="1"/>
    </row>
    <row r="215" spans="3:16" hidden="1" x14ac:dyDescent="0.3">
      <c r="C215">
        <f t="shared" si="12"/>
        <v>8</v>
      </c>
      <c r="D215" t="str">
        <f t="shared" si="13"/>
        <v>agosto</v>
      </c>
      <c r="E215" s="1">
        <v>44429</v>
      </c>
      <c r="F215" s="1" t="s">
        <v>29</v>
      </c>
      <c r="G215" t="s">
        <v>0</v>
      </c>
      <c r="H215" t="s">
        <v>63</v>
      </c>
      <c r="I215" t="s">
        <v>2</v>
      </c>
      <c r="J215" t="s">
        <v>9</v>
      </c>
      <c r="K215" t="s">
        <v>10</v>
      </c>
      <c r="L215" s="2">
        <v>19.826446280991735</v>
      </c>
      <c r="M215" s="2">
        <f t="shared" si="14"/>
        <v>9.9132231404958677</v>
      </c>
      <c r="N215" s="2">
        <f t="shared" si="15"/>
        <v>9.9132231404958677</v>
      </c>
      <c r="P215" s="1"/>
    </row>
    <row r="216" spans="3:16" hidden="1" x14ac:dyDescent="0.3">
      <c r="C216">
        <f t="shared" si="12"/>
        <v>9</v>
      </c>
      <c r="D216" t="str">
        <f t="shared" si="13"/>
        <v>septiembre</v>
      </c>
      <c r="E216" s="1">
        <v>44459</v>
      </c>
      <c r="F216" s="1" t="s">
        <v>28</v>
      </c>
      <c r="G216" t="s">
        <v>0</v>
      </c>
      <c r="H216" t="s">
        <v>63</v>
      </c>
      <c r="I216" t="s">
        <v>2</v>
      </c>
      <c r="J216" t="s">
        <v>15</v>
      </c>
      <c r="K216" t="s">
        <v>4</v>
      </c>
      <c r="L216" s="2">
        <v>28.917355371900829</v>
      </c>
      <c r="M216" s="2">
        <f t="shared" si="14"/>
        <v>14.458677685950414</v>
      </c>
      <c r="N216" s="2">
        <f t="shared" si="15"/>
        <v>14.458677685950414</v>
      </c>
      <c r="P216" s="1"/>
    </row>
    <row r="217" spans="3:16" x14ac:dyDescent="0.3">
      <c r="C217">
        <f t="shared" si="12"/>
        <v>5</v>
      </c>
      <c r="D217" t="str">
        <f t="shared" si="13"/>
        <v>mayo</v>
      </c>
      <c r="E217" s="1">
        <v>44324</v>
      </c>
      <c r="F217" s="1" t="s">
        <v>38</v>
      </c>
      <c r="G217" t="s">
        <v>5</v>
      </c>
      <c r="H217" t="s">
        <v>24</v>
      </c>
      <c r="I217" t="s">
        <v>6</v>
      </c>
      <c r="J217" t="s">
        <v>12</v>
      </c>
      <c r="K217" t="s">
        <v>10</v>
      </c>
      <c r="L217" s="2">
        <v>23.132231404958677</v>
      </c>
      <c r="M217" s="2">
        <f t="shared" si="14"/>
        <v>11.566115702479339</v>
      </c>
      <c r="N217" s="2">
        <f t="shared" si="15"/>
        <v>11.566115702479339</v>
      </c>
      <c r="P217" s="1"/>
    </row>
    <row r="218" spans="3:16" x14ac:dyDescent="0.3">
      <c r="C218">
        <f t="shared" si="12"/>
        <v>5</v>
      </c>
      <c r="D218" t="str">
        <f t="shared" si="13"/>
        <v>mayo</v>
      </c>
      <c r="E218" s="1">
        <v>44325</v>
      </c>
      <c r="F218" s="1" t="s">
        <v>38</v>
      </c>
      <c r="G218" t="s">
        <v>5</v>
      </c>
      <c r="H218" t="s">
        <v>24</v>
      </c>
      <c r="I218" t="s">
        <v>2</v>
      </c>
      <c r="J218" t="s">
        <v>17</v>
      </c>
      <c r="K218" t="s">
        <v>7</v>
      </c>
      <c r="L218" s="2">
        <v>18.173553719008265</v>
      </c>
      <c r="M218" s="2">
        <f t="shared" si="14"/>
        <v>9.0867768595041323</v>
      </c>
      <c r="N218" s="2">
        <f t="shared" si="15"/>
        <v>9.0867768595041323</v>
      </c>
      <c r="P218" s="1"/>
    </row>
    <row r="219" spans="3:16" x14ac:dyDescent="0.3">
      <c r="C219">
        <f t="shared" si="12"/>
        <v>5</v>
      </c>
      <c r="D219" t="str">
        <f t="shared" si="13"/>
        <v>mayo</v>
      </c>
      <c r="E219" s="1">
        <v>44326</v>
      </c>
      <c r="F219" s="1" t="s">
        <v>33</v>
      </c>
      <c r="G219" t="s">
        <v>5</v>
      </c>
      <c r="H219" t="s">
        <v>24</v>
      </c>
      <c r="I219" t="s">
        <v>6</v>
      </c>
      <c r="J219" t="s">
        <v>12</v>
      </c>
      <c r="K219" t="s">
        <v>10</v>
      </c>
      <c r="L219" s="2">
        <v>19.826446280991735</v>
      </c>
      <c r="M219" s="2">
        <f t="shared" si="14"/>
        <v>9.9132231404958677</v>
      </c>
      <c r="N219" s="2">
        <f t="shared" si="15"/>
        <v>9.9132231404958677</v>
      </c>
      <c r="P219" s="1"/>
    </row>
    <row r="220" spans="3:16" x14ac:dyDescent="0.3">
      <c r="C220">
        <f t="shared" si="12"/>
        <v>5</v>
      </c>
      <c r="D220" t="str">
        <f t="shared" si="13"/>
        <v>mayo</v>
      </c>
      <c r="E220" s="1">
        <v>44336</v>
      </c>
      <c r="F220" s="1" t="s">
        <v>36</v>
      </c>
      <c r="G220" t="s">
        <v>0</v>
      </c>
      <c r="H220" t="s">
        <v>24</v>
      </c>
      <c r="I220" t="s">
        <v>8</v>
      </c>
      <c r="J220" t="s">
        <v>12</v>
      </c>
      <c r="K220" t="s">
        <v>10</v>
      </c>
      <c r="L220" s="2">
        <v>24.785123966942148</v>
      </c>
      <c r="M220" s="2">
        <f t="shared" si="14"/>
        <v>12.392561983471074</v>
      </c>
      <c r="N220" s="2">
        <f t="shared" si="15"/>
        <v>12.392561983471074</v>
      </c>
      <c r="P220" s="1"/>
    </row>
    <row r="221" spans="3:16" x14ac:dyDescent="0.3">
      <c r="C221">
        <f t="shared" si="12"/>
        <v>5</v>
      </c>
      <c r="D221" t="str">
        <f t="shared" si="13"/>
        <v>mayo</v>
      </c>
      <c r="E221" s="1">
        <v>44338</v>
      </c>
      <c r="F221" s="1" t="s">
        <v>27</v>
      </c>
      <c r="G221" t="s">
        <v>0</v>
      </c>
      <c r="H221" t="s">
        <v>24</v>
      </c>
      <c r="I221" t="s">
        <v>19</v>
      </c>
      <c r="J221" t="s">
        <v>17</v>
      </c>
      <c r="K221" t="s">
        <v>4</v>
      </c>
      <c r="L221" s="2">
        <v>21.479338842975206</v>
      </c>
      <c r="M221" s="2">
        <f t="shared" si="14"/>
        <v>10.739669421487603</v>
      </c>
      <c r="N221" s="2">
        <f t="shared" si="15"/>
        <v>10.739669421487603</v>
      </c>
      <c r="P221" s="1"/>
    </row>
    <row r="222" spans="3:16" hidden="1" x14ac:dyDescent="0.3">
      <c r="C222">
        <f t="shared" si="12"/>
        <v>6</v>
      </c>
      <c r="D222" t="str">
        <f t="shared" si="13"/>
        <v>junio</v>
      </c>
      <c r="E222" s="1">
        <v>44363</v>
      </c>
      <c r="F222" s="1" t="s">
        <v>40</v>
      </c>
      <c r="G222" t="s">
        <v>5</v>
      </c>
      <c r="H222" t="s">
        <v>24</v>
      </c>
      <c r="I222" t="s">
        <v>19</v>
      </c>
      <c r="J222" t="s">
        <v>12</v>
      </c>
      <c r="K222" t="s">
        <v>10</v>
      </c>
      <c r="L222" s="2">
        <v>19</v>
      </c>
      <c r="M222" s="2">
        <f t="shared" si="14"/>
        <v>9.5</v>
      </c>
      <c r="N222" s="2">
        <f t="shared" si="15"/>
        <v>9.5</v>
      </c>
      <c r="P222" s="1"/>
    </row>
    <row r="223" spans="3:16" hidden="1" x14ac:dyDescent="0.3">
      <c r="C223">
        <f t="shared" si="12"/>
        <v>6</v>
      </c>
      <c r="D223" t="str">
        <f t="shared" si="13"/>
        <v>junio</v>
      </c>
      <c r="E223" s="1">
        <v>44368</v>
      </c>
      <c r="F223" s="1" t="s">
        <v>32</v>
      </c>
      <c r="G223" t="s">
        <v>5</v>
      </c>
      <c r="H223" t="s">
        <v>24</v>
      </c>
      <c r="I223" t="s">
        <v>19</v>
      </c>
      <c r="J223" t="s">
        <v>20</v>
      </c>
      <c r="K223" t="s">
        <v>10</v>
      </c>
      <c r="L223" s="2">
        <v>25.611570247933884</v>
      </c>
      <c r="M223" s="2">
        <f t="shared" si="14"/>
        <v>12.805785123966942</v>
      </c>
      <c r="N223" s="2">
        <f t="shared" si="15"/>
        <v>12.805785123966942</v>
      </c>
      <c r="P223" s="1"/>
    </row>
    <row r="224" spans="3:16" hidden="1" x14ac:dyDescent="0.3">
      <c r="C224">
        <f t="shared" si="12"/>
        <v>6</v>
      </c>
      <c r="D224" t="str">
        <f t="shared" si="13"/>
        <v>junio</v>
      </c>
      <c r="E224" s="1">
        <v>44370</v>
      </c>
      <c r="F224" s="1" t="s">
        <v>30</v>
      </c>
      <c r="G224" t="s">
        <v>0</v>
      </c>
      <c r="H224" t="s">
        <v>24</v>
      </c>
      <c r="I224" t="s">
        <v>19</v>
      </c>
      <c r="J224" t="s">
        <v>9</v>
      </c>
      <c r="K224" t="s">
        <v>4</v>
      </c>
      <c r="L224" s="2">
        <v>18.173553719008265</v>
      </c>
      <c r="M224" s="2">
        <f t="shared" si="14"/>
        <v>9.0867768595041323</v>
      </c>
      <c r="N224" s="2">
        <f t="shared" si="15"/>
        <v>9.0867768595041323</v>
      </c>
      <c r="P224" s="1"/>
    </row>
    <row r="225" spans="3:16" hidden="1" x14ac:dyDescent="0.3">
      <c r="C225">
        <f t="shared" si="12"/>
        <v>6</v>
      </c>
      <c r="D225" t="str">
        <f t="shared" si="13"/>
        <v>junio</v>
      </c>
      <c r="E225" s="1">
        <v>44373</v>
      </c>
      <c r="F225" s="1" t="s">
        <v>33</v>
      </c>
      <c r="G225" t="s">
        <v>0</v>
      </c>
      <c r="H225" t="s">
        <v>24</v>
      </c>
      <c r="I225" t="s">
        <v>2</v>
      </c>
      <c r="J225" t="s">
        <v>15</v>
      </c>
      <c r="K225" t="s">
        <v>10</v>
      </c>
      <c r="L225" s="2">
        <v>24.785123966942148</v>
      </c>
      <c r="M225" s="2">
        <f t="shared" si="14"/>
        <v>12.392561983471074</v>
      </c>
      <c r="N225" s="2">
        <f t="shared" si="15"/>
        <v>12.392561983471074</v>
      </c>
      <c r="P225" s="1"/>
    </row>
    <row r="226" spans="3:16" hidden="1" x14ac:dyDescent="0.3">
      <c r="C226">
        <f t="shared" si="12"/>
        <v>7</v>
      </c>
      <c r="D226" t="str">
        <f t="shared" si="13"/>
        <v>julio</v>
      </c>
      <c r="E226" s="1">
        <v>44378</v>
      </c>
      <c r="F226" s="1" t="s">
        <v>27</v>
      </c>
      <c r="G226" t="s">
        <v>0</v>
      </c>
      <c r="H226" t="s">
        <v>24</v>
      </c>
      <c r="I226" t="s">
        <v>6</v>
      </c>
      <c r="J226" t="s">
        <v>15</v>
      </c>
      <c r="K226" t="s">
        <v>10</v>
      </c>
      <c r="L226" s="2">
        <v>17.347107438016529</v>
      </c>
      <c r="M226" s="2">
        <f t="shared" si="14"/>
        <v>8.6735537190082646</v>
      </c>
      <c r="N226" s="2">
        <f t="shared" si="15"/>
        <v>8.6735537190082646</v>
      </c>
      <c r="P226" s="1"/>
    </row>
    <row r="227" spans="3:16" hidden="1" x14ac:dyDescent="0.3">
      <c r="C227">
        <f t="shared" si="12"/>
        <v>7</v>
      </c>
      <c r="D227" t="str">
        <f t="shared" si="13"/>
        <v>julio</v>
      </c>
      <c r="E227" s="1">
        <v>44384</v>
      </c>
      <c r="F227" s="1" t="s">
        <v>40</v>
      </c>
      <c r="G227" t="s">
        <v>5</v>
      </c>
      <c r="H227" t="s">
        <v>24</v>
      </c>
      <c r="I227" t="s">
        <v>19</v>
      </c>
      <c r="J227" t="s">
        <v>9</v>
      </c>
      <c r="K227" t="s">
        <v>10</v>
      </c>
      <c r="L227" s="2">
        <v>14.041322314049586</v>
      </c>
      <c r="M227" s="2">
        <f t="shared" si="14"/>
        <v>7.0206611570247928</v>
      </c>
      <c r="N227" s="2">
        <f t="shared" si="15"/>
        <v>7.0206611570247928</v>
      </c>
      <c r="P227" s="1"/>
    </row>
    <row r="228" spans="3:16" hidden="1" x14ac:dyDescent="0.3">
      <c r="C228">
        <f t="shared" si="12"/>
        <v>7</v>
      </c>
      <c r="D228" t="str">
        <f t="shared" si="13"/>
        <v>julio</v>
      </c>
      <c r="E228" s="1">
        <v>44387</v>
      </c>
      <c r="F228" s="1" t="s">
        <v>42</v>
      </c>
      <c r="G228" t="s">
        <v>0</v>
      </c>
      <c r="H228" t="s">
        <v>24</v>
      </c>
      <c r="I228" t="s">
        <v>8</v>
      </c>
      <c r="J228" t="s">
        <v>20</v>
      </c>
      <c r="K228" t="s">
        <v>10</v>
      </c>
      <c r="L228" s="2">
        <v>20.652892561983471</v>
      </c>
      <c r="M228" s="2">
        <f t="shared" si="14"/>
        <v>10.326446280991735</v>
      </c>
      <c r="N228" s="2">
        <f t="shared" si="15"/>
        <v>10.326446280991735</v>
      </c>
      <c r="P228" s="1"/>
    </row>
    <row r="229" spans="3:16" hidden="1" x14ac:dyDescent="0.3">
      <c r="C229">
        <f t="shared" si="12"/>
        <v>7</v>
      </c>
      <c r="D229" t="str">
        <f t="shared" si="13"/>
        <v>julio</v>
      </c>
      <c r="E229" s="1">
        <v>44392</v>
      </c>
      <c r="F229" s="1" t="s">
        <v>36</v>
      </c>
      <c r="G229" t="s">
        <v>5</v>
      </c>
      <c r="H229" t="s">
        <v>24</v>
      </c>
      <c r="I229" t="s">
        <v>6</v>
      </c>
      <c r="J229" t="s">
        <v>23</v>
      </c>
      <c r="K229" t="s">
        <v>10</v>
      </c>
      <c r="L229" s="2">
        <v>15.694214876033056</v>
      </c>
      <c r="M229" s="2">
        <f t="shared" si="14"/>
        <v>7.8471074380165282</v>
      </c>
      <c r="N229" s="2">
        <f t="shared" si="15"/>
        <v>7.8471074380165282</v>
      </c>
      <c r="P229" s="1"/>
    </row>
    <row r="230" spans="3:16" hidden="1" x14ac:dyDescent="0.3">
      <c r="C230">
        <f t="shared" si="12"/>
        <v>7</v>
      </c>
      <c r="D230" t="str">
        <f t="shared" si="13"/>
        <v>julio</v>
      </c>
      <c r="E230" s="1">
        <v>44393</v>
      </c>
      <c r="F230" s="1" t="s">
        <v>36</v>
      </c>
      <c r="G230" t="s">
        <v>5</v>
      </c>
      <c r="H230" t="s">
        <v>24</v>
      </c>
      <c r="I230" t="s">
        <v>19</v>
      </c>
      <c r="J230" t="s">
        <v>12</v>
      </c>
      <c r="K230" t="s">
        <v>7</v>
      </c>
      <c r="L230" s="2">
        <v>19.826446280991735</v>
      </c>
      <c r="M230" s="2">
        <f t="shared" si="14"/>
        <v>9.9132231404958677</v>
      </c>
      <c r="N230" s="2">
        <f t="shared" si="15"/>
        <v>9.9132231404958677</v>
      </c>
      <c r="P230" s="1"/>
    </row>
    <row r="231" spans="3:16" hidden="1" x14ac:dyDescent="0.3">
      <c r="C231">
        <f t="shared" si="12"/>
        <v>7</v>
      </c>
      <c r="D231" t="str">
        <f t="shared" si="13"/>
        <v>julio</v>
      </c>
      <c r="E231" s="1">
        <v>44403</v>
      </c>
      <c r="F231" s="1" t="s">
        <v>25</v>
      </c>
      <c r="G231" t="s">
        <v>5</v>
      </c>
      <c r="H231" t="s">
        <v>24</v>
      </c>
      <c r="I231" t="s">
        <v>2</v>
      </c>
      <c r="J231" t="s">
        <v>12</v>
      </c>
      <c r="K231" t="s">
        <v>10</v>
      </c>
      <c r="L231" s="2">
        <v>14.867768595041321</v>
      </c>
      <c r="M231" s="2">
        <f t="shared" si="14"/>
        <v>7.4338842975206605</v>
      </c>
      <c r="N231" s="2">
        <f t="shared" si="15"/>
        <v>7.4338842975206605</v>
      </c>
      <c r="P231" s="1"/>
    </row>
    <row r="232" spans="3:16" hidden="1" x14ac:dyDescent="0.3">
      <c r="C232">
        <f t="shared" si="12"/>
        <v>8</v>
      </c>
      <c r="D232" t="str">
        <f t="shared" si="13"/>
        <v>agosto</v>
      </c>
      <c r="E232" s="1">
        <v>44422</v>
      </c>
      <c r="F232" s="1" t="s">
        <v>41</v>
      </c>
      <c r="G232" t="s">
        <v>0</v>
      </c>
      <c r="H232" t="s">
        <v>24</v>
      </c>
      <c r="I232" t="s">
        <v>6</v>
      </c>
      <c r="J232" t="s">
        <v>3</v>
      </c>
      <c r="K232" t="s">
        <v>10</v>
      </c>
      <c r="L232" s="2">
        <v>13.214876033057852</v>
      </c>
      <c r="M232" s="2">
        <f t="shared" si="14"/>
        <v>6.6074380165289259</v>
      </c>
      <c r="N232" s="2">
        <f t="shared" si="15"/>
        <v>6.6074380165289259</v>
      </c>
      <c r="P232" s="1"/>
    </row>
    <row r="233" spans="3:16" hidden="1" x14ac:dyDescent="0.3">
      <c r="C233">
        <f t="shared" si="12"/>
        <v>8</v>
      </c>
      <c r="D233" t="str">
        <f t="shared" si="13"/>
        <v>agosto</v>
      </c>
      <c r="E233" s="1">
        <v>44427</v>
      </c>
      <c r="F233" s="1" t="s">
        <v>31</v>
      </c>
      <c r="G233" t="s">
        <v>0</v>
      </c>
      <c r="H233" t="s">
        <v>24</v>
      </c>
      <c r="I233" t="s">
        <v>19</v>
      </c>
      <c r="J233" t="s">
        <v>23</v>
      </c>
      <c r="K233" t="s">
        <v>4</v>
      </c>
      <c r="L233" s="2">
        <v>20.652892561983471</v>
      </c>
      <c r="M233" s="2">
        <f t="shared" si="14"/>
        <v>10.326446280991735</v>
      </c>
      <c r="N233" s="2">
        <f t="shared" si="15"/>
        <v>10.326446280991735</v>
      </c>
      <c r="P233" s="1"/>
    </row>
    <row r="234" spans="3:16" hidden="1" x14ac:dyDescent="0.3">
      <c r="C234">
        <f t="shared" si="12"/>
        <v>8</v>
      </c>
      <c r="D234" t="str">
        <f t="shared" si="13"/>
        <v>agosto</v>
      </c>
      <c r="E234" s="1">
        <v>44430</v>
      </c>
      <c r="F234" s="1" t="s">
        <v>37</v>
      </c>
      <c r="G234" t="s">
        <v>5</v>
      </c>
      <c r="H234" t="s">
        <v>24</v>
      </c>
      <c r="I234" t="s">
        <v>8</v>
      </c>
      <c r="J234" t="s">
        <v>13</v>
      </c>
      <c r="K234" t="s">
        <v>7</v>
      </c>
      <c r="L234" s="2">
        <v>17.347107438016529</v>
      </c>
      <c r="M234" s="2">
        <f t="shared" si="14"/>
        <v>8.6735537190082646</v>
      </c>
      <c r="N234" s="2">
        <f t="shared" si="15"/>
        <v>8.6735537190082646</v>
      </c>
      <c r="P234" s="1"/>
    </row>
    <row r="235" spans="3:16" hidden="1" x14ac:dyDescent="0.3">
      <c r="C235">
        <f t="shared" si="12"/>
        <v>8</v>
      </c>
      <c r="D235" t="str">
        <f t="shared" si="13"/>
        <v>agosto</v>
      </c>
      <c r="E235" s="1">
        <v>44431</v>
      </c>
      <c r="F235" s="1" t="s">
        <v>25</v>
      </c>
      <c r="G235" t="s">
        <v>5</v>
      </c>
      <c r="H235" t="s">
        <v>24</v>
      </c>
      <c r="I235" t="s">
        <v>19</v>
      </c>
      <c r="J235" t="s">
        <v>20</v>
      </c>
      <c r="K235" t="s">
        <v>10</v>
      </c>
      <c r="L235" s="2">
        <v>21.479338842975206</v>
      </c>
      <c r="M235" s="2">
        <f t="shared" si="14"/>
        <v>10.739669421487603</v>
      </c>
      <c r="N235" s="2">
        <f t="shared" si="15"/>
        <v>10.739669421487603</v>
      </c>
      <c r="P235" s="1"/>
    </row>
    <row r="236" spans="3:16" hidden="1" x14ac:dyDescent="0.3">
      <c r="C236">
        <f t="shared" si="12"/>
        <v>9</v>
      </c>
      <c r="D236" t="str">
        <f t="shared" si="13"/>
        <v>septiembre</v>
      </c>
      <c r="E236" s="1">
        <v>44444</v>
      </c>
      <c r="F236" s="1" t="s">
        <v>25</v>
      </c>
      <c r="G236" t="s">
        <v>5</v>
      </c>
      <c r="H236" t="s">
        <v>24</v>
      </c>
      <c r="I236" t="s">
        <v>6</v>
      </c>
      <c r="J236" t="s">
        <v>13</v>
      </c>
      <c r="K236" t="s">
        <v>7</v>
      </c>
      <c r="L236" s="2">
        <v>16.520661157024794</v>
      </c>
      <c r="M236" s="2">
        <f t="shared" si="14"/>
        <v>8.2603305785123968</v>
      </c>
      <c r="N236" s="2">
        <f t="shared" si="15"/>
        <v>8.2603305785123968</v>
      </c>
      <c r="P236" s="1"/>
    </row>
    <row r="237" spans="3:16" hidden="1" x14ac:dyDescent="0.3">
      <c r="C237">
        <f t="shared" si="12"/>
        <v>9</v>
      </c>
      <c r="D237" t="str">
        <f t="shared" si="13"/>
        <v>septiembre</v>
      </c>
      <c r="E237" s="1">
        <v>44445</v>
      </c>
      <c r="F237" s="1" t="s">
        <v>29</v>
      </c>
      <c r="G237" t="s">
        <v>5</v>
      </c>
      <c r="H237" t="s">
        <v>24</v>
      </c>
      <c r="I237" t="s">
        <v>19</v>
      </c>
      <c r="J237" t="s">
        <v>3</v>
      </c>
      <c r="K237" t="s">
        <v>10</v>
      </c>
      <c r="L237" s="2">
        <v>19.826446280991735</v>
      </c>
      <c r="M237" s="2">
        <f t="shared" si="14"/>
        <v>9.9132231404958677</v>
      </c>
      <c r="N237" s="2">
        <f t="shared" si="15"/>
        <v>9.9132231404958677</v>
      </c>
      <c r="P237" s="1"/>
    </row>
    <row r="238" spans="3:16" hidden="1" x14ac:dyDescent="0.3">
      <c r="C238">
        <f t="shared" si="12"/>
        <v>9</v>
      </c>
      <c r="D238" t="str">
        <f t="shared" si="13"/>
        <v>septiembre</v>
      </c>
      <c r="E238" s="1">
        <v>44446</v>
      </c>
      <c r="F238" s="1" t="s">
        <v>37</v>
      </c>
      <c r="G238" t="s">
        <v>5</v>
      </c>
      <c r="H238" t="s">
        <v>24</v>
      </c>
      <c r="I238" t="s">
        <v>2</v>
      </c>
      <c r="J238" t="s">
        <v>9</v>
      </c>
      <c r="K238" t="s">
        <v>10</v>
      </c>
      <c r="L238" s="2">
        <v>19</v>
      </c>
      <c r="M238" s="2">
        <f t="shared" si="14"/>
        <v>9.5</v>
      </c>
      <c r="N238" s="2">
        <f t="shared" si="15"/>
        <v>9.5</v>
      </c>
      <c r="P238" s="1"/>
    </row>
    <row r="239" spans="3:16" hidden="1" x14ac:dyDescent="0.3">
      <c r="C239">
        <f t="shared" si="12"/>
        <v>9</v>
      </c>
      <c r="D239" t="str">
        <f t="shared" si="13"/>
        <v>septiembre</v>
      </c>
      <c r="E239" s="1">
        <v>44451</v>
      </c>
      <c r="F239" s="1" t="s">
        <v>29</v>
      </c>
      <c r="G239" t="s">
        <v>0</v>
      </c>
      <c r="H239" t="s">
        <v>24</v>
      </c>
      <c r="I239" t="s">
        <v>2</v>
      </c>
      <c r="J239" t="s">
        <v>23</v>
      </c>
      <c r="K239" t="s">
        <v>4</v>
      </c>
      <c r="L239" s="2">
        <v>24.785123966942148</v>
      </c>
      <c r="M239" s="2">
        <f t="shared" si="14"/>
        <v>12.392561983471074</v>
      </c>
      <c r="N239" s="2">
        <f t="shared" si="15"/>
        <v>12.392561983471074</v>
      </c>
      <c r="P239" s="1"/>
    </row>
    <row r="240" spans="3:16" hidden="1" x14ac:dyDescent="0.3">
      <c r="C240">
        <f t="shared" si="12"/>
        <v>9</v>
      </c>
      <c r="D240" t="str">
        <f t="shared" si="13"/>
        <v>septiembre</v>
      </c>
      <c r="E240" s="1">
        <v>44461</v>
      </c>
      <c r="F240" s="1" t="s">
        <v>38</v>
      </c>
      <c r="G240" t="s">
        <v>5</v>
      </c>
      <c r="H240" t="s">
        <v>24</v>
      </c>
      <c r="I240" t="s">
        <v>2</v>
      </c>
      <c r="J240" t="s">
        <v>20</v>
      </c>
      <c r="K240" t="s">
        <v>10</v>
      </c>
      <c r="L240" s="2">
        <v>22.305785123966942</v>
      </c>
      <c r="M240" s="2">
        <f t="shared" si="14"/>
        <v>11.152892561983471</v>
      </c>
      <c r="N240" s="2">
        <f t="shared" si="15"/>
        <v>11.152892561983471</v>
      </c>
      <c r="P240" s="1"/>
    </row>
    <row r="241" spans="3:16" x14ac:dyDescent="0.3">
      <c r="C241">
        <f t="shared" si="12"/>
        <v>5</v>
      </c>
      <c r="D241" t="str">
        <f t="shared" si="13"/>
        <v>mayo</v>
      </c>
      <c r="E241" s="1">
        <v>44323</v>
      </c>
      <c r="F241" s="1" t="s">
        <v>32</v>
      </c>
      <c r="G241" t="s">
        <v>0</v>
      </c>
      <c r="H241" t="s">
        <v>16</v>
      </c>
      <c r="I241" t="s">
        <v>8</v>
      </c>
      <c r="J241" t="s">
        <v>3</v>
      </c>
      <c r="K241" t="s">
        <v>10</v>
      </c>
      <c r="L241" s="2">
        <v>35.528925619834716</v>
      </c>
      <c r="M241" s="2">
        <f t="shared" si="14"/>
        <v>17.764462809917358</v>
      </c>
      <c r="N241" s="2">
        <f t="shared" si="15"/>
        <v>17.764462809917358</v>
      </c>
      <c r="P241" s="1"/>
    </row>
    <row r="242" spans="3:16" x14ac:dyDescent="0.3">
      <c r="C242">
        <f t="shared" si="12"/>
        <v>5</v>
      </c>
      <c r="D242" t="str">
        <f t="shared" si="13"/>
        <v>mayo</v>
      </c>
      <c r="E242" s="1">
        <v>44326</v>
      </c>
      <c r="F242" s="1" t="s">
        <v>33</v>
      </c>
      <c r="G242" t="s">
        <v>5</v>
      </c>
      <c r="H242" t="s">
        <v>22</v>
      </c>
      <c r="I242" t="s">
        <v>8</v>
      </c>
      <c r="J242" t="s">
        <v>3</v>
      </c>
      <c r="K242" t="s">
        <v>10</v>
      </c>
      <c r="L242" s="2">
        <v>41.314049586776861</v>
      </c>
      <c r="M242" s="2">
        <f t="shared" si="14"/>
        <v>20.65702479338843</v>
      </c>
      <c r="N242" s="2">
        <f t="shared" si="15"/>
        <v>20.65702479338843</v>
      </c>
      <c r="P242" s="1"/>
    </row>
    <row r="243" spans="3:16" x14ac:dyDescent="0.3">
      <c r="C243">
        <f t="shared" si="12"/>
        <v>5</v>
      </c>
      <c r="D243" t="str">
        <f t="shared" si="13"/>
        <v>mayo</v>
      </c>
      <c r="E243" s="1">
        <v>44337</v>
      </c>
      <c r="F243" s="1" t="s">
        <v>37</v>
      </c>
      <c r="G243" t="s">
        <v>5</v>
      </c>
      <c r="H243" t="s">
        <v>22</v>
      </c>
      <c r="I243" t="s">
        <v>2</v>
      </c>
      <c r="J243" t="s">
        <v>23</v>
      </c>
      <c r="K243" t="s">
        <v>10</v>
      </c>
      <c r="L243" s="2">
        <v>27.264462809917358</v>
      </c>
      <c r="M243" s="2">
        <f t="shared" si="14"/>
        <v>13.632231404958679</v>
      </c>
      <c r="N243" s="2">
        <f t="shared" si="15"/>
        <v>13.632231404958679</v>
      </c>
      <c r="P243" s="1"/>
    </row>
    <row r="244" spans="3:16" hidden="1" x14ac:dyDescent="0.3">
      <c r="C244">
        <f t="shared" si="12"/>
        <v>6</v>
      </c>
      <c r="D244" t="str">
        <f t="shared" si="13"/>
        <v>junio</v>
      </c>
      <c r="E244" s="1">
        <v>44371</v>
      </c>
      <c r="F244" s="1" t="s">
        <v>35</v>
      </c>
      <c r="G244" t="s">
        <v>0</v>
      </c>
      <c r="H244" t="s">
        <v>16</v>
      </c>
      <c r="I244" t="s">
        <v>19</v>
      </c>
      <c r="J244" t="s">
        <v>20</v>
      </c>
      <c r="K244" t="s">
        <v>4</v>
      </c>
      <c r="L244" s="2">
        <v>33.876033057851245</v>
      </c>
      <c r="M244" s="2">
        <f t="shared" si="14"/>
        <v>16.938016528925623</v>
      </c>
      <c r="N244" s="2">
        <f t="shared" si="15"/>
        <v>16.938016528925623</v>
      </c>
      <c r="P244" s="1"/>
    </row>
    <row r="245" spans="3:16" hidden="1" x14ac:dyDescent="0.3">
      <c r="C245">
        <f t="shared" si="12"/>
        <v>6</v>
      </c>
      <c r="D245" t="str">
        <f t="shared" si="13"/>
        <v>junio</v>
      </c>
      <c r="E245" s="1">
        <v>44376</v>
      </c>
      <c r="F245" s="1" t="s">
        <v>43</v>
      </c>
      <c r="G245" t="s">
        <v>0</v>
      </c>
      <c r="H245" t="s">
        <v>16</v>
      </c>
      <c r="I245" t="s">
        <v>6</v>
      </c>
      <c r="J245" t="s">
        <v>23</v>
      </c>
      <c r="K245" t="s">
        <v>10</v>
      </c>
      <c r="L245" s="2">
        <v>37.181818181818187</v>
      </c>
      <c r="M245" s="2">
        <f t="shared" si="14"/>
        <v>18.590909090909093</v>
      </c>
      <c r="N245" s="2">
        <f t="shared" si="15"/>
        <v>18.590909090909093</v>
      </c>
      <c r="P245" s="1"/>
    </row>
    <row r="246" spans="3:16" hidden="1" x14ac:dyDescent="0.3">
      <c r="C246">
        <f t="shared" si="12"/>
        <v>6</v>
      </c>
      <c r="D246" t="str">
        <f t="shared" si="13"/>
        <v>junio</v>
      </c>
      <c r="E246" s="1">
        <v>44376</v>
      </c>
      <c r="F246" s="1" t="s">
        <v>35</v>
      </c>
      <c r="G246" t="s">
        <v>5</v>
      </c>
      <c r="H246" t="s">
        <v>22</v>
      </c>
      <c r="I246" t="s">
        <v>8</v>
      </c>
      <c r="J246" t="s">
        <v>15</v>
      </c>
      <c r="K246" t="s">
        <v>7</v>
      </c>
      <c r="L246" s="2">
        <v>26.438016528925619</v>
      </c>
      <c r="M246" s="2">
        <f t="shared" si="14"/>
        <v>13.21900826446281</v>
      </c>
      <c r="N246" s="2">
        <f t="shared" si="15"/>
        <v>13.21900826446281</v>
      </c>
      <c r="P246" s="1"/>
    </row>
    <row r="247" spans="3:16" hidden="1" x14ac:dyDescent="0.3">
      <c r="C247">
        <f t="shared" si="12"/>
        <v>7</v>
      </c>
      <c r="D247" t="str">
        <f t="shared" si="13"/>
        <v>julio</v>
      </c>
      <c r="E247" s="1">
        <v>44378</v>
      </c>
      <c r="F247" s="1" t="s">
        <v>35</v>
      </c>
      <c r="G247" t="s">
        <v>5</v>
      </c>
      <c r="H247" t="s">
        <v>22</v>
      </c>
      <c r="I247" t="s">
        <v>8</v>
      </c>
      <c r="J247" t="s">
        <v>23</v>
      </c>
      <c r="K247" t="s">
        <v>10</v>
      </c>
      <c r="L247" s="2">
        <v>20.652892561983471</v>
      </c>
      <c r="M247" s="2">
        <f t="shared" si="14"/>
        <v>10.326446280991735</v>
      </c>
      <c r="N247" s="2">
        <f t="shared" si="15"/>
        <v>10.326446280991735</v>
      </c>
      <c r="P247" s="1"/>
    </row>
    <row r="248" spans="3:16" hidden="1" x14ac:dyDescent="0.3">
      <c r="C248">
        <f t="shared" si="12"/>
        <v>7</v>
      </c>
      <c r="D248" t="str">
        <f t="shared" si="13"/>
        <v>julio</v>
      </c>
      <c r="E248" s="1">
        <v>44379</v>
      </c>
      <c r="F248" s="1" t="s">
        <v>33</v>
      </c>
      <c r="G248" t="s">
        <v>0</v>
      </c>
      <c r="H248" t="s">
        <v>16</v>
      </c>
      <c r="I248" t="s">
        <v>2</v>
      </c>
      <c r="J248" t="s">
        <v>13</v>
      </c>
      <c r="K248" t="s">
        <v>10</v>
      </c>
      <c r="L248" s="2">
        <v>22.305785123966942</v>
      </c>
      <c r="M248" s="2">
        <f t="shared" si="14"/>
        <v>11.152892561983471</v>
      </c>
      <c r="N248" s="2">
        <f t="shared" si="15"/>
        <v>11.152892561983471</v>
      </c>
      <c r="P248" s="1"/>
    </row>
    <row r="249" spans="3:16" hidden="1" x14ac:dyDescent="0.3">
      <c r="C249">
        <f t="shared" si="12"/>
        <v>7</v>
      </c>
      <c r="D249" t="str">
        <f t="shared" si="13"/>
        <v>julio</v>
      </c>
      <c r="E249" s="1">
        <v>44382</v>
      </c>
      <c r="F249" s="1" t="s">
        <v>25</v>
      </c>
      <c r="G249" t="s">
        <v>0</v>
      </c>
      <c r="H249" t="s">
        <v>16</v>
      </c>
      <c r="I249" t="s">
        <v>6</v>
      </c>
      <c r="J249" t="s">
        <v>13</v>
      </c>
      <c r="K249" t="s">
        <v>4</v>
      </c>
      <c r="L249" s="2">
        <v>18.173553719008265</v>
      </c>
      <c r="M249" s="2">
        <f t="shared" si="14"/>
        <v>9.0867768595041323</v>
      </c>
      <c r="N249" s="2">
        <f t="shared" si="15"/>
        <v>9.0867768595041323</v>
      </c>
      <c r="P249" s="1"/>
    </row>
    <row r="250" spans="3:16" hidden="1" x14ac:dyDescent="0.3">
      <c r="C250">
        <f t="shared" si="12"/>
        <v>7</v>
      </c>
      <c r="D250" t="str">
        <f t="shared" si="13"/>
        <v>julio</v>
      </c>
      <c r="E250" s="1">
        <v>44387</v>
      </c>
      <c r="F250" s="1" t="s">
        <v>28</v>
      </c>
      <c r="G250" t="s">
        <v>0</v>
      </c>
      <c r="H250" t="s">
        <v>16</v>
      </c>
      <c r="I250" t="s">
        <v>6</v>
      </c>
      <c r="J250" t="s">
        <v>13</v>
      </c>
      <c r="K250" t="s">
        <v>10</v>
      </c>
      <c r="L250" s="2">
        <v>18.173553719008265</v>
      </c>
      <c r="M250" s="2">
        <f t="shared" si="14"/>
        <v>9.0867768595041323</v>
      </c>
      <c r="N250" s="2">
        <f t="shared" si="15"/>
        <v>9.0867768595041323</v>
      </c>
      <c r="P250" s="1"/>
    </row>
    <row r="251" spans="3:16" hidden="1" x14ac:dyDescent="0.3">
      <c r="C251">
        <f t="shared" si="12"/>
        <v>7</v>
      </c>
      <c r="D251" t="str">
        <f t="shared" si="13"/>
        <v>julio</v>
      </c>
      <c r="E251" s="1">
        <v>44393</v>
      </c>
      <c r="F251" s="1" t="s">
        <v>42</v>
      </c>
      <c r="G251" t="s">
        <v>5</v>
      </c>
      <c r="H251" t="s">
        <v>22</v>
      </c>
      <c r="I251" t="s">
        <v>19</v>
      </c>
      <c r="J251" t="s">
        <v>3</v>
      </c>
      <c r="K251" t="s">
        <v>7</v>
      </c>
      <c r="L251" s="2">
        <v>41.314049586776861</v>
      </c>
      <c r="M251" s="2">
        <f t="shared" si="14"/>
        <v>20.65702479338843</v>
      </c>
      <c r="N251" s="2">
        <f t="shared" si="15"/>
        <v>20.65702479338843</v>
      </c>
      <c r="P251" s="1"/>
    </row>
    <row r="252" spans="3:16" hidden="1" x14ac:dyDescent="0.3">
      <c r="C252">
        <f t="shared" si="12"/>
        <v>7</v>
      </c>
      <c r="D252" t="str">
        <f t="shared" si="13"/>
        <v>julio</v>
      </c>
      <c r="E252" s="1">
        <v>44394</v>
      </c>
      <c r="F252" s="1" t="s">
        <v>34</v>
      </c>
      <c r="G252" t="s">
        <v>5</v>
      </c>
      <c r="H252" t="s">
        <v>22</v>
      </c>
      <c r="I252" t="s">
        <v>19</v>
      </c>
      <c r="J252" t="s">
        <v>3</v>
      </c>
      <c r="K252" t="s">
        <v>7</v>
      </c>
      <c r="L252" s="2">
        <v>40.487603305785129</v>
      </c>
      <c r="M252" s="2">
        <f t="shared" si="14"/>
        <v>20.243801652892564</v>
      </c>
      <c r="N252" s="2">
        <f t="shared" si="15"/>
        <v>20.243801652892564</v>
      </c>
      <c r="P252" s="1"/>
    </row>
    <row r="253" spans="3:16" hidden="1" x14ac:dyDescent="0.3">
      <c r="C253">
        <f t="shared" si="12"/>
        <v>8</v>
      </c>
      <c r="D253" t="str">
        <f t="shared" si="13"/>
        <v>agosto</v>
      </c>
      <c r="E253" s="1">
        <v>44411</v>
      </c>
      <c r="F253" s="1" t="s">
        <v>39</v>
      </c>
      <c r="G253" t="s">
        <v>5</v>
      </c>
      <c r="H253" t="s">
        <v>22</v>
      </c>
      <c r="I253" t="s">
        <v>19</v>
      </c>
      <c r="J253" t="s">
        <v>23</v>
      </c>
      <c r="K253" t="s">
        <v>10</v>
      </c>
      <c r="L253" s="2">
        <v>29.743801652892564</v>
      </c>
      <c r="M253" s="2">
        <f t="shared" si="14"/>
        <v>14.871900826446282</v>
      </c>
      <c r="N253" s="2">
        <f t="shared" si="15"/>
        <v>14.871900826446282</v>
      </c>
      <c r="P253" s="1"/>
    </row>
    <row r="254" spans="3:16" hidden="1" x14ac:dyDescent="0.3">
      <c r="C254">
        <f t="shared" si="12"/>
        <v>8</v>
      </c>
      <c r="D254" t="str">
        <f t="shared" si="13"/>
        <v>agosto</v>
      </c>
      <c r="E254" s="1">
        <v>44421</v>
      </c>
      <c r="F254" s="1" t="s">
        <v>29</v>
      </c>
      <c r="G254" t="s">
        <v>0</v>
      </c>
      <c r="H254" t="s">
        <v>16</v>
      </c>
      <c r="I254" t="s">
        <v>6</v>
      </c>
      <c r="J254" t="s">
        <v>20</v>
      </c>
      <c r="K254" t="s">
        <v>10</v>
      </c>
      <c r="L254" s="2">
        <v>21.479338842975206</v>
      </c>
      <c r="M254" s="2">
        <f t="shared" si="14"/>
        <v>10.739669421487603</v>
      </c>
      <c r="N254" s="2">
        <f t="shared" si="15"/>
        <v>10.739669421487603</v>
      </c>
      <c r="P254" s="1"/>
    </row>
    <row r="255" spans="3:16" hidden="1" x14ac:dyDescent="0.3">
      <c r="C255">
        <f t="shared" si="12"/>
        <v>9</v>
      </c>
      <c r="D255" t="str">
        <f t="shared" si="13"/>
        <v>septiembre</v>
      </c>
      <c r="E255" s="1">
        <v>44449</v>
      </c>
      <c r="F255" s="1" t="s">
        <v>25</v>
      </c>
      <c r="G255" t="s">
        <v>5</v>
      </c>
      <c r="H255" t="s">
        <v>22</v>
      </c>
      <c r="I255" t="s">
        <v>19</v>
      </c>
      <c r="J255" t="s">
        <v>3</v>
      </c>
      <c r="K255" t="s">
        <v>10</v>
      </c>
      <c r="L255" s="2">
        <v>33.049586776859506</v>
      </c>
      <c r="M255" s="2">
        <f t="shared" si="14"/>
        <v>16.524793388429753</v>
      </c>
      <c r="N255" s="2">
        <f t="shared" si="15"/>
        <v>16.524793388429753</v>
      </c>
      <c r="P255" s="1"/>
    </row>
    <row r="256" spans="3:16" hidden="1" x14ac:dyDescent="0.3">
      <c r="C256">
        <f t="shared" si="12"/>
        <v>9</v>
      </c>
      <c r="D256" t="str">
        <f t="shared" si="13"/>
        <v>septiembre</v>
      </c>
      <c r="E256" s="1">
        <v>44457</v>
      </c>
      <c r="F256" s="1" t="s">
        <v>42</v>
      </c>
      <c r="G256" t="s">
        <v>5</v>
      </c>
      <c r="H256" t="s">
        <v>22</v>
      </c>
      <c r="I256" t="s">
        <v>19</v>
      </c>
      <c r="J256" t="s">
        <v>3</v>
      </c>
      <c r="K256" t="s">
        <v>7</v>
      </c>
      <c r="L256" s="2">
        <v>37.181818181818187</v>
      </c>
      <c r="M256" s="2">
        <f t="shared" si="14"/>
        <v>18.590909090909093</v>
      </c>
      <c r="N256" s="2">
        <f t="shared" si="15"/>
        <v>18.590909090909093</v>
      </c>
      <c r="P256" s="1"/>
    </row>
    <row r="257" spans="3:16" hidden="1" x14ac:dyDescent="0.3">
      <c r="C257">
        <f t="shared" si="12"/>
        <v>9</v>
      </c>
      <c r="D257" t="str">
        <f t="shared" si="13"/>
        <v>septiembre</v>
      </c>
      <c r="E257" s="1">
        <v>44458</v>
      </c>
      <c r="F257" s="1" t="s">
        <v>33</v>
      </c>
      <c r="G257" t="s">
        <v>0</v>
      </c>
      <c r="H257" t="s">
        <v>16</v>
      </c>
      <c r="I257" t="s">
        <v>2</v>
      </c>
      <c r="J257" t="s">
        <v>17</v>
      </c>
      <c r="K257" t="s">
        <v>10</v>
      </c>
      <c r="L257" s="2">
        <v>38.008264462809919</v>
      </c>
      <c r="M257" s="2">
        <f t="shared" si="14"/>
        <v>19.004132231404959</v>
      </c>
      <c r="N257" s="2">
        <f t="shared" si="15"/>
        <v>19.004132231404959</v>
      </c>
      <c r="P257" s="1"/>
    </row>
    <row r="258" spans="3:16" x14ac:dyDescent="0.3">
      <c r="C258">
        <f t="shared" si="12"/>
        <v>5</v>
      </c>
      <c r="D258" t="str">
        <f t="shared" si="13"/>
        <v>mayo</v>
      </c>
      <c r="E258" s="1">
        <v>44326</v>
      </c>
      <c r="F258" s="1" t="s">
        <v>42</v>
      </c>
      <c r="G258" t="s">
        <v>5</v>
      </c>
      <c r="H258" t="s">
        <v>14</v>
      </c>
      <c r="I258" t="s">
        <v>8</v>
      </c>
      <c r="J258" t="s">
        <v>13</v>
      </c>
      <c r="K258" t="s">
        <v>7</v>
      </c>
      <c r="L258" s="2">
        <v>80.983471074380162</v>
      </c>
      <c r="M258" s="2">
        <f t="shared" si="14"/>
        <v>40.491735537190081</v>
      </c>
      <c r="N258" s="2">
        <f t="shared" si="15"/>
        <v>40.491735537190081</v>
      </c>
      <c r="P258" s="1"/>
    </row>
    <row r="259" spans="3:16" x14ac:dyDescent="0.3">
      <c r="C259">
        <f t="shared" si="12"/>
        <v>5</v>
      </c>
      <c r="D259" t="str">
        <f t="shared" si="13"/>
        <v>mayo</v>
      </c>
      <c r="E259" s="1">
        <v>44334</v>
      </c>
      <c r="F259" s="1" t="s">
        <v>33</v>
      </c>
      <c r="G259" t="s">
        <v>5</v>
      </c>
      <c r="H259" t="s">
        <v>14</v>
      </c>
      <c r="I259" t="s">
        <v>6</v>
      </c>
      <c r="J259" t="s">
        <v>12</v>
      </c>
      <c r="K259" t="s">
        <v>10</v>
      </c>
      <c r="L259" s="2">
        <v>58.669421487603302</v>
      </c>
      <c r="M259" s="2">
        <f t="shared" si="14"/>
        <v>29.334710743801651</v>
      </c>
      <c r="N259" s="2">
        <f t="shared" si="15"/>
        <v>29.334710743801651</v>
      </c>
      <c r="P259" s="1"/>
    </row>
    <row r="260" spans="3:16" x14ac:dyDescent="0.3">
      <c r="C260">
        <f t="shared" si="12"/>
        <v>5</v>
      </c>
      <c r="D260" t="str">
        <f t="shared" si="13"/>
        <v>mayo</v>
      </c>
      <c r="E260" s="1">
        <v>44342</v>
      </c>
      <c r="F260" s="1" t="s">
        <v>28</v>
      </c>
      <c r="G260" t="s">
        <v>0</v>
      </c>
      <c r="H260" t="s">
        <v>16</v>
      </c>
      <c r="I260" t="s">
        <v>6</v>
      </c>
      <c r="J260" t="s">
        <v>17</v>
      </c>
      <c r="K260" t="s">
        <v>4</v>
      </c>
      <c r="L260" s="2">
        <v>19</v>
      </c>
      <c r="M260" s="2">
        <f t="shared" si="14"/>
        <v>9.5</v>
      </c>
      <c r="N260" s="2">
        <f t="shared" si="15"/>
        <v>9.5</v>
      </c>
      <c r="P260" s="1"/>
    </row>
    <row r="261" spans="3:16" hidden="1" x14ac:dyDescent="0.3">
      <c r="C261">
        <f t="shared" ref="C261:C324" si="16">MONTH(E261)</f>
        <v>6</v>
      </c>
      <c r="D261" t="str">
        <f t="shared" ref="D261:D324" si="17">TEXT(E261,"MMMM")</f>
        <v>junio</v>
      </c>
      <c r="E261" s="1">
        <v>44353</v>
      </c>
      <c r="F261" s="1" t="s">
        <v>25</v>
      </c>
      <c r="G261" t="s">
        <v>5</v>
      </c>
      <c r="H261" t="s">
        <v>14</v>
      </c>
      <c r="I261" t="s">
        <v>8</v>
      </c>
      <c r="J261" t="s">
        <v>9</v>
      </c>
      <c r="K261" t="s">
        <v>7</v>
      </c>
      <c r="L261" s="2">
        <v>61.148760330578511</v>
      </c>
      <c r="M261" s="2">
        <f t="shared" ref="M261:M324" si="18">L261*0.5</f>
        <v>30.574380165289256</v>
      </c>
      <c r="N261" s="2">
        <f t="shared" ref="N261:N324" si="19">L261-M261</f>
        <v>30.574380165289256</v>
      </c>
      <c r="P261" s="1"/>
    </row>
    <row r="262" spans="3:16" hidden="1" x14ac:dyDescent="0.3">
      <c r="C262">
        <f t="shared" si="16"/>
        <v>6</v>
      </c>
      <c r="D262" t="str">
        <f t="shared" si="17"/>
        <v>junio</v>
      </c>
      <c r="E262" s="1">
        <v>44366</v>
      </c>
      <c r="F262" s="1" t="s">
        <v>34</v>
      </c>
      <c r="G262" t="s">
        <v>0</v>
      </c>
      <c r="H262" t="s">
        <v>16</v>
      </c>
      <c r="I262" t="s">
        <v>19</v>
      </c>
      <c r="J262" t="s">
        <v>17</v>
      </c>
      <c r="K262" t="s">
        <v>4</v>
      </c>
      <c r="L262" s="2">
        <v>19</v>
      </c>
      <c r="M262" s="2">
        <f t="shared" si="18"/>
        <v>9.5</v>
      </c>
      <c r="N262" s="2">
        <f t="shared" si="19"/>
        <v>9.5</v>
      </c>
      <c r="P262" s="1"/>
    </row>
    <row r="263" spans="3:16" hidden="1" x14ac:dyDescent="0.3">
      <c r="C263">
        <f t="shared" si="16"/>
        <v>6</v>
      </c>
      <c r="D263" t="str">
        <f t="shared" si="17"/>
        <v>junio</v>
      </c>
      <c r="E263" s="1">
        <v>44370</v>
      </c>
      <c r="F263" s="1" t="s">
        <v>30</v>
      </c>
      <c r="G263" t="s">
        <v>0</v>
      </c>
      <c r="H263" t="s">
        <v>16</v>
      </c>
      <c r="I263" t="s">
        <v>6</v>
      </c>
      <c r="J263" t="s">
        <v>23</v>
      </c>
      <c r="K263" t="s">
        <v>4</v>
      </c>
      <c r="L263" s="2">
        <v>31</v>
      </c>
      <c r="M263" s="2">
        <f t="shared" si="18"/>
        <v>15.5</v>
      </c>
      <c r="N263" s="2">
        <f t="shared" si="19"/>
        <v>15.5</v>
      </c>
      <c r="P263" s="1"/>
    </row>
    <row r="264" spans="3:16" hidden="1" x14ac:dyDescent="0.3">
      <c r="C264">
        <f t="shared" si="16"/>
        <v>7</v>
      </c>
      <c r="D264" t="str">
        <f t="shared" si="17"/>
        <v>julio</v>
      </c>
      <c r="E264" s="1">
        <v>44385</v>
      </c>
      <c r="F264" s="1" t="s">
        <v>29</v>
      </c>
      <c r="G264" t="s">
        <v>5</v>
      </c>
      <c r="H264" t="s">
        <v>14</v>
      </c>
      <c r="I264" t="s">
        <v>19</v>
      </c>
      <c r="J264" t="s">
        <v>12</v>
      </c>
      <c r="K264" t="s">
        <v>7</v>
      </c>
      <c r="L264" s="2">
        <v>51.231404958677686</v>
      </c>
      <c r="M264" s="2">
        <f t="shared" si="18"/>
        <v>25.615702479338843</v>
      </c>
      <c r="N264" s="2">
        <f t="shared" si="19"/>
        <v>25.615702479338843</v>
      </c>
      <c r="P264" s="1"/>
    </row>
    <row r="265" spans="3:16" hidden="1" x14ac:dyDescent="0.3">
      <c r="C265">
        <f t="shared" si="16"/>
        <v>7</v>
      </c>
      <c r="D265" t="str">
        <f t="shared" si="17"/>
        <v>julio</v>
      </c>
      <c r="E265" s="1">
        <v>44386</v>
      </c>
      <c r="F265" s="1" t="s">
        <v>27</v>
      </c>
      <c r="G265" t="s">
        <v>0</v>
      </c>
      <c r="H265" t="s">
        <v>16</v>
      </c>
      <c r="I265" t="s">
        <v>2</v>
      </c>
      <c r="J265" t="s">
        <v>9</v>
      </c>
      <c r="K265" t="s">
        <v>4</v>
      </c>
      <c r="L265" s="2">
        <v>43</v>
      </c>
      <c r="M265" s="2">
        <f t="shared" si="18"/>
        <v>21.5</v>
      </c>
      <c r="N265" s="2">
        <f t="shared" si="19"/>
        <v>21.5</v>
      </c>
      <c r="P265" s="1"/>
    </row>
    <row r="266" spans="3:16" hidden="1" x14ac:dyDescent="0.3">
      <c r="C266">
        <f t="shared" si="16"/>
        <v>8</v>
      </c>
      <c r="D266" t="str">
        <f t="shared" si="17"/>
        <v>agosto</v>
      </c>
      <c r="E266" s="1">
        <v>44410</v>
      </c>
      <c r="F266" s="1" t="s">
        <v>31</v>
      </c>
      <c r="G266" t="s">
        <v>5</v>
      </c>
      <c r="H266" t="s">
        <v>14</v>
      </c>
      <c r="I266" t="s">
        <v>6</v>
      </c>
      <c r="J266" t="s">
        <v>15</v>
      </c>
      <c r="K266" t="s">
        <v>7</v>
      </c>
      <c r="L266" s="2">
        <v>50.404958677685954</v>
      </c>
      <c r="M266" s="2">
        <f t="shared" si="18"/>
        <v>25.202479338842977</v>
      </c>
      <c r="N266" s="2">
        <f t="shared" si="19"/>
        <v>25.202479338842977</v>
      </c>
      <c r="P266" s="1"/>
    </row>
    <row r="267" spans="3:16" hidden="1" x14ac:dyDescent="0.3">
      <c r="C267">
        <f t="shared" si="16"/>
        <v>8</v>
      </c>
      <c r="D267" t="str">
        <f t="shared" si="17"/>
        <v>agosto</v>
      </c>
      <c r="E267" s="1">
        <v>44420</v>
      </c>
      <c r="F267" s="1" t="s">
        <v>28</v>
      </c>
      <c r="G267" t="s">
        <v>0</v>
      </c>
      <c r="H267" t="s">
        <v>1</v>
      </c>
      <c r="I267" t="s">
        <v>6</v>
      </c>
      <c r="J267" t="s">
        <v>23</v>
      </c>
      <c r="K267" t="s">
        <v>10</v>
      </c>
      <c r="L267" s="2">
        <v>19</v>
      </c>
      <c r="M267" s="2">
        <f t="shared" si="18"/>
        <v>9.5</v>
      </c>
      <c r="N267" s="2">
        <f t="shared" si="19"/>
        <v>9.5</v>
      </c>
      <c r="P267" s="1"/>
    </row>
    <row r="268" spans="3:16" hidden="1" x14ac:dyDescent="0.3">
      <c r="C268">
        <f t="shared" si="16"/>
        <v>8</v>
      </c>
      <c r="D268" t="str">
        <f t="shared" si="17"/>
        <v>agosto</v>
      </c>
      <c r="E268" s="1">
        <v>44424</v>
      </c>
      <c r="F268" s="1" t="s">
        <v>30</v>
      </c>
      <c r="G268" t="s">
        <v>5</v>
      </c>
      <c r="H268" t="s">
        <v>14</v>
      </c>
      <c r="I268" t="s">
        <v>19</v>
      </c>
      <c r="J268" t="s">
        <v>13</v>
      </c>
      <c r="K268" t="s">
        <v>7</v>
      </c>
      <c r="L268" s="2">
        <v>59.495867768595041</v>
      </c>
      <c r="M268" s="2">
        <f t="shared" si="18"/>
        <v>29.74793388429752</v>
      </c>
      <c r="N268" s="2">
        <f t="shared" si="19"/>
        <v>29.74793388429752</v>
      </c>
      <c r="P268" s="1"/>
    </row>
    <row r="269" spans="3:16" hidden="1" x14ac:dyDescent="0.3">
      <c r="C269">
        <f t="shared" si="16"/>
        <v>8</v>
      </c>
      <c r="D269" t="str">
        <f t="shared" si="17"/>
        <v>agosto</v>
      </c>
      <c r="E269" s="1">
        <v>44427</v>
      </c>
      <c r="F269" s="1" t="s">
        <v>41</v>
      </c>
      <c r="G269" t="s">
        <v>5</v>
      </c>
      <c r="H269" t="s">
        <v>14</v>
      </c>
      <c r="I269" t="s">
        <v>8</v>
      </c>
      <c r="J269" t="s">
        <v>13</v>
      </c>
      <c r="K269" t="s">
        <v>10</v>
      </c>
      <c r="L269" s="2">
        <v>99.991735537190081</v>
      </c>
      <c r="M269" s="2">
        <f t="shared" si="18"/>
        <v>49.995867768595041</v>
      </c>
      <c r="N269" s="2">
        <f t="shared" si="19"/>
        <v>49.995867768595041</v>
      </c>
      <c r="P269" s="1"/>
    </row>
    <row r="270" spans="3:16" hidden="1" x14ac:dyDescent="0.3">
      <c r="C270">
        <f t="shared" si="16"/>
        <v>9</v>
      </c>
      <c r="D270" t="str">
        <f t="shared" si="17"/>
        <v>septiembre</v>
      </c>
      <c r="E270" s="1">
        <v>44443</v>
      </c>
      <c r="F270" s="1" t="s">
        <v>35</v>
      </c>
      <c r="G270" t="s">
        <v>0</v>
      </c>
      <c r="H270" t="s">
        <v>1</v>
      </c>
      <c r="I270" t="s">
        <v>6</v>
      </c>
      <c r="J270" t="s">
        <v>20</v>
      </c>
      <c r="K270" t="s">
        <v>10</v>
      </c>
      <c r="L270" s="2">
        <v>14</v>
      </c>
      <c r="M270" s="2">
        <f t="shared" si="18"/>
        <v>7</v>
      </c>
      <c r="N270" s="2">
        <f t="shared" si="19"/>
        <v>7</v>
      </c>
      <c r="P270" s="1"/>
    </row>
    <row r="271" spans="3:16" hidden="1" x14ac:dyDescent="0.3">
      <c r="C271">
        <f t="shared" si="16"/>
        <v>9</v>
      </c>
      <c r="D271" t="str">
        <f t="shared" si="17"/>
        <v>septiembre</v>
      </c>
      <c r="E271" s="1">
        <v>44450</v>
      </c>
      <c r="F271" s="1" t="s">
        <v>41</v>
      </c>
      <c r="G271" t="s">
        <v>0</v>
      </c>
      <c r="H271" t="s">
        <v>1</v>
      </c>
      <c r="I271" t="s">
        <v>19</v>
      </c>
      <c r="J271" t="s">
        <v>20</v>
      </c>
      <c r="K271" t="s">
        <v>4</v>
      </c>
      <c r="L271" s="2">
        <v>13</v>
      </c>
      <c r="M271" s="2">
        <f t="shared" si="18"/>
        <v>6.5</v>
      </c>
      <c r="N271" s="2">
        <f t="shared" si="19"/>
        <v>6.5</v>
      </c>
      <c r="P271" s="1"/>
    </row>
    <row r="272" spans="3:16" hidden="1" x14ac:dyDescent="0.3">
      <c r="C272">
        <f t="shared" si="16"/>
        <v>9</v>
      </c>
      <c r="D272" t="str">
        <f t="shared" si="17"/>
        <v>septiembre</v>
      </c>
      <c r="E272" s="1">
        <v>44463</v>
      </c>
      <c r="F272" s="1" t="s">
        <v>30</v>
      </c>
      <c r="G272" t="s">
        <v>0</v>
      </c>
      <c r="H272" t="s">
        <v>1</v>
      </c>
      <c r="I272" t="s">
        <v>19</v>
      </c>
      <c r="J272" t="s">
        <v>9</v>
      </c>
      <c r="K272" t="s">
        <v>4</v>
      </c>
      <c r="L272" s="2">
        <v>18</v>
      </c>
      <c r="M272" s="2">
        <f t="shared" si="18"/>
        <v>9</v>
      </c>
      <c r="N272" s="2">
        <f t="shared" si="19"/>
        <v>9</v>
      </c>
      <c r="P272" s="1"/>
    </row>
    <row r="273" spans="3:16" hidden="1" x14ac:dyDescent="0.3">
      <c r="C273">
        <f t="shared" si="16"/>
        <v>9</v>
      </c>
      <c r="D273" t="str">
        <f t="shared" si="17"/>
        <v>septiembre</v>
      </c>
      <c r="E273" s="1">
        <v>44467</v>
      </c>
      <c r="F273" s="1" t="s">
        <v>29</v>
      </c>
      <c r="G273" t="s">
        <v>5</v>
      </c>
      <c r="H273" t="s">
        <v>14</v>
      </c>
      <c r="I273" t="s">
        <v>8</v>
      </c>
      <c r="J273" t="s">
        <v>13</v>
      </c>
      <c r="K273" t="s">
        <v>7</v>
      </c>
      <c r="L273" s="2">
        <v>92.553719008264466</v>
      </c>
      <c r="M273" s="2">
        <f t="shared" si="18"/>
        <v>46.276859504132233</v>
      </c>
      <c r="N273" s="2">
        <f t="shared" si="19"/>
        <v>46.276859504132233</v>
      </c>
      <c r="P273" s="1"/>
    </row>
    <row r="274" spans="3:16" hidden="1" x14ac:dyDescent="0.3">
      <c r="C274">
        <f t="shared" si="16"/>
        <v>10</v>
      </c>
      <c r="D274" t="str">
        <f t="shared" si="17"/>
        <v>octubre</v>
      </c>
      <c r="E274" s="1">
        <v>44471</v>
      </c>
      <c r="F274" s="1" t="s">
        <v>27</v>
      </c>
      <c r="G274" t="s">
        <v>5</v>
      </c>
      <c r="H274" t="s">
        <v>18</v>
      </c>
      <c r="I274" t="s">
        <v>6</v>
      </c>
      <c r="J274" t="s">
        <v>13</v>
      </c>
      <c r="K274" t="s">
        <v>7</v>
      </c>
      <c r="L274" s="2">
        <v>68.586776859504127</v>
      </c>
      <c r="M274" s="2">
        <f t="shared" si="18"/>
        <v>34.293388429752063</v>
      </c>
      <c r="N274" s="2">
        <f t="shared" si="19"/>
        <v>34.293388429752063</v>
      </c>
      <c r="P274" s="1"/>
    </row>
    <row r="275" spans="3:16" hidden="1" x14ac:dyDescent="0.3">
      <c r="C275">
        <f t="shared" si="16"/>
        <v>10</v>
      </c>
      <c r="D275" t="str">
        <f t="shared" si="17"/>
        <v>octubre</v>
      </c>
      <c r="E275" s="1">
        <v>44473</v>
      </c>
      <c r="F275" s="1" t="s">
        <v>25</v>
      </c>
      <c r="G275" t="s">
        <v>5</v>
      </c>
      <c r="H275" t="s">
        <v>24</v>
      </c>
      <c r="I275" t="s">
        <v>19</v>
      </c>
      <c r="J275" t="s">
        <v>23</v>
      </c>
      <c r="K275" t="s">
        <v>10</v>
      </c>
      <c r="L275" s="2">
        <v>23.132231404958677</v>
      </c>
      <c r="M275" s="2">
        <f t="shared" si="18"/>
        <v>11.566115702479339</v>
      </c>
      <c r="N275" s="2">
        <f t="shared" si="19"/>
        <v>11.566115702479339</v>
      </c>
      <c r="P275" s="1"/>
    </row>
    <row r="276" spans="3:16" hidden="1" x14ac:dyDescent="0.3">
      <c r="C276">
        <f t="shared" si="16"/>
        <v>10</v>
      </c>
      <c r="D276" t="str">
        <f t="shared" si="17"/>
        <v>octubre</v>
      </c>
      <c r="E276" s="1">
        <v>44474</v>
      </c>
      <c r="F276" s="1" t="s">
        <v>35</v>
      </c>
      <c r="G276" t="s">
        <v>0</v>
      </c>
      <c r="H276" t="s">
        <v>21</v>
      </c>
      <c r="I276" t="s">
        <v>8</v>
      </c>
      <c r="J276" t="s">
        <v>13</v>
      </c>
      <c r="K276" t="s">
        <v>10</v>
      </c>
      <c r="L276" s="2">
        <v>17.347107438016529</v>
      </c>
      <c r="M276" s="2">
        <f t="shared" si="18"/>
        <v>8.6735537190082646</v>
      </c>
      <c r="N276" s="2">
        <f t="shared" si="19"/>
        <v>8.6735537190082646</v>
      </c>
      <c r="P276" s="1"/>
    </row>
    <row r="277" spans="3:16" hidden="1" x14ac:dyDescent="0.3">
      <c r="C277">
        <f t="shared" si="16"/>
        <v>10</v>
      </c>
      <c r="D277" t="str">
        <f t="shared" si="17"/>
        <v>octubre</v>
      </c>
      <c r="E277" s="1">
        <v>44474</v>
      </c>
      <c r="F277" s="1" t="s">
        <v>27</v>
      </c>
      <c r="G277" t="s">
        <v>5</v>
      </c>
      <c r="H277" t="s">
        <v>22</v>
      </c>
      <c r="I277" t="s">
        <v>19</v>
      </c>
      <c r="J277" t="s">
        <v>3</v>
      </c>
      <c r="K277" t="s">
        <v>7</v>
      </c>
      <c r="L277" s="2">
        <v>42.1404958677686</v>
      </c>
      <c r="M277" s="2">
        <f t="shared" si="18"/>
        <v>21.0702479338843</v>
      </c>
      <c r="N277" s="2">
        <f t="shared" si="19"/>
        <v>21.0702479338843</v>
      </c>
      <c r="P277" s="1"/>
    </row>
    <row r="278" spans="3:16" hidden="1" x14ac:dyDescent="0.3">
      <c r="C278">
        <f t="shared" si="16"/>
        <v>10</v>
      </c>
      <c r="D278" t="str">
        <f t="shared" si="17"/>
        <v>octubre</v>
      </c>
      <c r="E278" s="1">
        <v>44475</v>
      </c>
      <c r="F278" s="1" t="s">
        <v>27</v>
      </c>
      <c r="G278" t="s">
        <v>0</v>
      </c>
      <c r="H278" t="s">
        <v>24</v>
      </c>
      <c r="I278" t="s">
        <v>2</v>
      </c>
      <c r="J278" t="s">
        <v>17</v>
      </c>
      <c r="K278" t="s">
        <v>4</v>
      </c>
      <c r="L278" s="2">
        <v>17.347107438016529</v>
      </c>
      <c r="M278" s="2">
        <f t="shared" si="18"/>
        <v>8.6735537190082646</v>
      </c>
      <c r="N278" s="2">
        <f t="shared" si="19"/>
        <v>8.6735537190082646</v>
      </c>
      <c r="P278" s="1"/>
    </row>
    <row r="279" spans="3:16" hidden="1" x14ac:dyDescent="0.3">
      <c r="C279">
        <f t="shared" si="16"/>
        <v>10</v>
      </c>
      <c r="D279" t="str">
        <f t="shared" si="17"/>
        <v>octubre</v>
      </c>
      <c r="E279" s="1">
        <v>44476</v>
      </c>
      <c r="F279" s="1" t="s">
        <v>26</v>
      </c>
      <c r="G279" t="s">
        <v>5</v>
      </c>
      <c r="H279" t="s">
        <v>22</v>
      </c>
      <c r="I279" t="s">
        <v>8</v>
      </c>
      <c r="J279" t="s">
        <v>15</v>
      </c>
      <c r="K279" t="s">
        <v>7</v>
      </c>
      <c r="L279" s="2">
        <v>20.652892561983471</v>
      </c>
      <c r="M279" s="2">
        <f t="shared" si="18"/>
        <v>10.326446280991735</v>
      </c>
      <c r="N279" s="2">
        <f t="shared" si="19"/>
        <v>10.326446280991735</v>
      </c>
      <c r="P279" s="1"/>
    </row>
    <row r="280" spans="3:16" hidden="1" x14ac:dyDescent="0.3">
      <c r="C280">
        <f t="shared" si="16"/>
        <v>10</v>
      </c>
      <c r="D280" t="str">
        <f t="shared" si="17"/>
        <v>octubre</v>
      </c>
      <c r="E280" s="1">
        <v>44479</v>
      </c>
      <c r="F280" s="1" t="s">
        <v>42</v>
      </c>
      <c r="G280" t="s">
        <v>0</v>
      </c>
      <c r="H280" t="s">
        <v>1</v>
      </c>
      <c r="I280" t="s">
        <v>8</v>
      </c>
      <c r="J280" t="s">
        <v>13</v>
      </c>
      <c r="K280" t="s">
        <v>4</v>
      </c>
      <c r="L280" s="2">
        <v>16.520661157024794</v>
      </c>
      <c r="M280" s="2">
        <f t="shared" si="18"/>
        <v>8.2603305785123968</v>
      </c>
      <c r="N280" s="2">
        <f t="shared" si="19"/>
        <v>8.2603305785123968</v>
      </c>
      <c r="P280" s="1"/>
    </row>
    <row r="281" spans="3:16" hidden="1" x14ac:dyDescent="0.3">
      <c r="C281">
        <f t="shared" si="16"/>
        <v>10</v>
      </c>
      <c r="D281" t="str">
        <f t="shared" si="17"/>
        <v>octubre</v>
      </c>
      <c r="E281" s="1">
        <v>44479</v>
      </c>
      <c r="F281" s="1" t="s">
        <v>39</v>
      </c>
      <c r="G281" t="s">
        <v>0</v>
      </c>
      <c r="H281" t="s">
        <v>18</v>
      </c>
      <c r="I281" t="s">
        <v>6</v>
      </c>
      <c r="J281" t="s">
        <v>9</v>
      </c>
      <c r="K281" t="s">
        <v>10</v>
      </c>
      <c r="L281" s="2">
        <v>71.892561983471069</v>
      </c>
      <c r="M281" s="2">
        <f t="shared" si="18"/>
        <v>35.946280991735534</v>
      </c>
      <c r="N281" s="2">
        <f t="shared" si="19"/>
        <v>35.946280991735534</v>
      </c>
      <c r="P281" s="1"/>
    </row>
    <row r="282" spans="3:16" hidden="1" x14ac:dyDescent="0.3">
      <c r="C282">
        <f t="shared" si="16"/>
        <v>10</v>
      </c>
      <c r="D282" t="str">
        <f t="shared" si="17"/>
        <v>octubre</v>
      </c>
      <c r="E282" s="1">
        <v>44480</v>
      </c>
      <c r="F282" s="1" t="s">
        <v>36</v>
      </c>
      <c r="G282" t="s">
        <v>0</v>
      </c>
      <c r="H282" t="s">
        <v>11</v>
      </c>
      <c r="I282" t="s">
        <v>8</v>
      </c>
      <c r="J282" t="s">
        <v>15</v>
      </c>
      <c r="K282" t="s">
        <v>4</v>
      </c>
      <c r="L282" s="2">
        <v>23.132231404958677</v>
      </c>
      <c r="M282" s="2">
        <f t="shared" si="18"/>
        <v>11.566115702479339</v>
      </c>
      <c r="N282" s="2">
        <f t="shared" si="19"/>
        <v>11.566115702479339</v>
      </c>
      <c r="P282" s="1"/>
    </row>
    <row r="283" spans="3:16" hidden="1" x14ac:dyDescent="0.3">
      <c r="C283">
        <f t="shared" si="16"/>
        <v>10</v>
      </c>
      <c r="D283" t="str">
        <f t="shared" si="17"/>
        <v>octubre</v>
      </c>
      <c r="E283" s="1">
        <v>44480</v>
      </c>
      <c r="F283" s="1" t="s">
        <v>36</v>
      </c>
      <c r="G283" t="s">
        <v>0</v>
      </c>
      <c r="H283" t="s">
        <v>18</v>
      </c>
      <c r="I283" t="s">
        <v>8</v>
      </c>
      <c r="J283" t="s">
        <v>23</v>
      </c>
      <c r="K283" t="s">
        <v>10</v>
      </c>
      <c r="L283" s="2">
        <v>56.190082644628099</v>
      </c>
      <c r="M283" s="2">
        <f t="shared" si="18"/>
        <v>28.095041322314049</v>
      </c>
      <c r="N283" s="2">
        <f t="shared" si="19"/>
        <v>28.095041322314049</v>
      </c>
      <c r="P283" s="1"/>
    </row>
    <row r="284" spans="3:16" hidden="1" x14ac:dyDescent="0.3">
      <c r="C284">
        <f t="shared" si="16"/>
        <v>10</v>
      </c>
      <c r="D284" t="str">
        <f t="shared" si="17"/>
        <v>octubre</v>
      </c>
      <c r="E284" s="1">
        <v>44480</v>
      </c>
      <c r="F284" s="1" t="s">
        <v>38</v>
      </c>
      <c r="G284" t="s">
        <v>5</v>
      </c>
      <c r="H284" t="s">
        <v>16</v>
      </c>
      <c r="I284" t="s">
        <v>2</v>
      </c>
      <c r="J284" t="s">
        <v>17</v>
      </c>
      <c r="K284" t="s">
        <v>7</v>
      </c>
      <c r="L284" s="2">
        <v>24.785123966942148</v>
      </c>
      <c r="M284" s="2">
        <f t="shared" si="18"/>
        <v>12.392561983471074</v>
      </c>
      <c r="N284" s="2">
        <f t="shared" si="19"/>
        <v>12.392561983471074</v>
      </c>
      <c r="P284" s="1"/>
    </row>
    <row r="285" spans="3:16" hidden="1" x14ac:dyDescent="0.3">
      <c r="C285">
        <f t="shared" si="16"/>
        <v>10</v>
      </c>
      <c r="D285" t="str">
        <f t="shared" si="17"/>
        <v>octubre</v>
      </c>
      <c r="E285" s="1">
        <v>44480</v>
      </c>
      <c r="F285" s="1" t="s">
        <v>42</v>
      </c>
      <c r="G285" t="s">
        <v>5</v>
      </c>
      <c r="H285" t="s">
        <v>16</v>
      </c>
      <c r="I285" t="s">
        <v>8</v>
      </c>
      <c r="J285" t="s">
        <v>23</v>
      </c>
      <c r="K285" t="s">
        <v>10</v>
      </c>
      <c r="L285" s="2">
        <v>28.090909090909093</v>
      </c>
      <c r="M285" s="2">
        <f t="shared" si="18"/>
        <v>14.045454545454547</v>
      </c>
      <c r="N285" s="2">
        <f t="shared" si="19"/>
        <v>14.045454545454547</v>
      </c>
      <c r="P285" s="1"/>
    </row>
    <row r="286" spans="3:16" hidden="1" x14ac:dyDescent="0.3">
      <c r="C286">
        <f t="shared" si="16"/>
        <v>10</v>
      </c>
      <c r="D286" t="str">
        <f t="shared" si="17"/>
        <v>octubre</v>
      </c>
      <c r="E286" s="1">
        <v>44482</v>
      </c>
      <c r="F286" s="1" t="s">
        <v>33</v>
      </c>
      <c r="G286" t="s">
        <v>0</v>
      </c>
      <c r="H286" t="s">
        <v>18</v>
      </c>
      <c r="I286" t="s">
        <v>19</v>
      </c>
      <c r="J286" t="s">
        <v>12</v>
      </c>
      <c r="K286" t="s">
        <v>4</v>
      </c>
      <c r="L286" s="2">
        <v>34.702479338842977</v>
      </c>
      <c r="M286" s="2">
        <f t="shared" si="18"/>
        <v>17.351239669421489</v>
      </c>
      <c r="N286" s="2">
        <f t="shared" si="19"/>
        <v>17.351239669421489</v>
      </c>
      <c r="P286" s="1"/>
    </row>
    <row r="287" spans="3:16" hidden="1" x14ac:dyDescent="0.3">
      <c r="C287">
        <f t="shared" si="16"/>
        <v>10</v>
      </c>
      <c r="D287" t="str">
        <f t="shared" si="17"/>
        <v>octubre</v>
      </c>
      <c r="E287" s="1">
        <v>44483</v>
      </c>
      <c r="F287" s="1" t="s">
        <v>33</v>
      </c>
      <c r="G287" t="s">
        <v>0</v>
      </c>
      <c r="H287" t="s">
        <v>11</v>
      </c>
      <c r="I287" t="s">
        <v>6</v>
      </c>
      <c r="J287" t="s">
        <v>12</v>
      </c>
      <c r="K287" t="s">
        <v>10</v>
      </c>
      <c r="L287" s="2">
        <v>21.479338842975206</v>
      </c>
      <c r="M287" s="2">
        <f t="shared" si="18"/>
        <v>10.739669421487603</v>
      </c>
      <c r="N287" s="2">
        <f t="shared" si="19"/>
        <v>10.739669421487603</v>
      </c>
      <c r="P287" s="1"/>
    </row>
    <row r="288" spans="3:16" hidden="1" x14ac:dyDescent="0.3">
      <c r="C288">
        <f t="shared" si="16"/>
        <v>10</v>
      </c>
      <c r="D288" t="str">
        <f t="shared" si="17"/>
        <v>octubre</v>
      </c>
      <c r="E288" s="1">
        <v>44483</v>
      </c>
      <c r="F288" s="1" t="s">
        <v>32</v>
      </c>
      <c r="G288" t="s">
        <v>5</v>
      </c>
      <c r="H288" t="s">
        <v>22</v>
      </c>
      <c r="I288" t="s">
        <v>19</v>
      </c>
      <c r="J288" t="s">
        <v>20</v>
      </c>
      <c r="K288" t="s">
        <v>7</v>
      </c>
      <c r="L288" s="2">
        <v>14.041322314049586</v>
      </c>
      <c r="M288" s="2">
        <f t="shared" si="18"/>
        <v>7.0206611570247928</v>
      </c>
      <c r="N288" s="2">
        <f t="shared" si="19"/>
        <v>7.0206611570247928</v>
      </c>
      <c r="P288" s="1"/>
    </row>
    <row r="289" spans="3:16" hidden="1" x14ac:dyDescent="0.3">
      <c r="C289">
        <f t="shared" si="16"/>
        <v>10</v>
      </c>
      <c r="D289" t="str">
        <f t="shared" si="17"/>
        <v>octubre</v>
      </c>
      <c r="E289" s="1">
        <v>44484</v>
      </c>
      <c r="F289" s="1" t="s">
        <v>25</v>
      </c>
      <c r="G289" t="s">
        <v>5</v>
      </c>
      <c r="H289" t="s">
        <v>22</v>
      </c>
      <c r="I289" t="s">
        <v>6</v>
      </c>
      <c r="J289" t="s">
        <v>3</v>
      </c>
      <c r="K289" t="s">
        <v>10</v>
      </c>
      <c r="L289" s="2">
        <v>26.438016528925619</v>
      </c>
      <c r="M289" s="2">
        <f t="shared" si="18"/>
        <v>13.21900826446281</v>
      </c>
      <c r="N289" s="2">
        <f t="shared" si="19"/>
        <v>13.21900826446281</v>
      </c>
      <c r="P289" s="1"/>
    </row>
    <row r="290" spans="3:16" hidden="1" x14ac:dyDescent="0.3">
      <c r="C290">
        <f t="shared" si="16"/>
        <v>10</v>
      </c>
      <c r="D290" t="str">
        <f t="shared" si="17"/>
        <v>octubre</v>
      </c>
      <c r="E290" s="1">
        <v>44485</v>
      </c>
      <c r="F290" s="1" t="s">
        <v>30</v>
      </c>
      <c r="G290" t="s">
        <v>0</v>
      </c>
      <c r="H290" t="s">
        <v>63</v>
      </c>
      <c r="I290" t="s">
        <v>19</v>
      </c>
      <c r="J290" t="s">
        <v>17</v>
      </c>
      <c r="K290" t="s">
        <v>10</v>
      </c>
      <c r="L290" s="2">
        <v>38.008264462809919</v>
      </c>
      <c r="M290" s="2">
        <f t="shared" si="18"/>
        <v>19.004132231404959</v>
      </c>
      <c r="N290" s="2">
        <f t="shared" si="19"/>
        <v>19.004132231404959</v>
      </c>
      <c r="P290" s="1"/>
    </row>
    <row r="291" spans="3:16" hidden="1" x14ac:dyDescent="0.3">
      <c r="C291">
        <f t="shared" si="16"/>
        <v>10</v>
      </c>
      <c r="D291" t="str">
        <f t="shared" si="17"/>
        <v>octubre</v>
      </c>
      <c r="E291" s="1">
        <v>44485</v>
      </c>
      <c r="F291" s="1" t="s">
        <v>38</v>
      </c>
      <c r="G291" t="s">
        <v>0</v>
      </c>
      <c r="H291" t="s">
        <v>22</v>
      </c>
      <c r="I291" t="s">
        <v>19</v>
      </c>
      <c r="J291" t="s">
        <v>20</v>
      </c>
      <c r="K291" t="s">
        <v>10</v>
      </c>
      <c r="L291" s="2">
        <v>16.520661157024794</v>
      </c>
      <c r="M291" s="2">
        <f t="shared" si="18"/>
        <v>8.2603305785123968</v>
      </c>
      <c r="N291" s="2">
        <f t="shared" si="19"/>
        <v>8.2603305785123968</v>
      </c>
      <c r="P291" s="1"/>
    </row>
    <row r="292" spans="3:16" hidden="1" x14ac:dyDescent="0.3">
      <c r="C292">
        <f t="shared" si="16"/>
        <v>10</v>
      </c>
      <c r="D292" t="str">
        <f t="shared" si="17"/>
        <v>octubre</v>
      </c>
      <c r="E292" s="1">
        <v>44485</v>
      </c>
      <c r="F292" s="1" t="s">
        <v>41</v>
      </c>
      <c r="G292" t="s">
        <v>5</v>
      </c>
      <c r="H292" t="s">
        <v>18</v>
      </c>
      <c r="I292" t="s">
        <v>2</v>
      </c>
      <c r="J292" t="s">
        <v>3</v>
      </c>
      <c r="K292" t="s">
        <v>7</v>
      </c>
      <c r="L292" s="2">
        <v>49.578512396694215</v>
      </c>
      <c r="M292" s="2">
        <f t="shared" si="18"/>
        <v>24.789256198347108</v>
      </c>
      <c r="N292" s="2">
        <f t="shared" si="19"/>
        <v>24.789256198347108</v>
      </c>
      <c r="P292" s="1"/>
    </row>
    <row r="293" spans="3:16" hidden="1" x14ac:dyDescent="0.3">
      <c r="C293">
        <f t="shared" si="16"/>
        <v>10</v>
      </c>
      <c r="D293" t="str">
        <f t="shared" si="17"/>
        <v>octubre</v>
      </c>
      <c r="E293" s="1">
        <v>44485</v>
      </c>
      <c r="F293" s="1" t="s">
        <v>39</v>
      </c>
      <c r="G293" t="s">
        <v>0</v>
      </c>
      <c r="H293" t="s">
        <v>18</v>
      </c>
      <c r="I293" t="s">
        <v>6</v>
      </c>
      <c r="J293" t="s">
        <v>12</v>
      </c>
      <c r="K293" t="s">
        <v>10</v>
      </c>
      <c r="L293" s="2">
        <v>80.15702479338843</v>
      </c>
      <c r="M293" s="2">
        <f t="shared" si="18"/>
        <v>40.078512396694215</v>
      </c>
      <c r="N293" s="2">
        <f t="shared" si="19"/>
        <v>40.078512396694215</v>
      </c>
      <c r="P293" s="1"/>
    </row>
    <row r="294" spans="3:16" hidden="1" x14ac:dyDescent="0.3">
      <c r="C294">
        <f t="shared" si="16"/>
        <v>10</v>
      </c>
      <c r="D294" t="str">
        <f t="shared" si="17"/>
        <v>octubre</v>
      </c>
      <c r="E294" s="1">
        <v>44486</v>
      </c>
      <c r="F294" s="1" t="s">
        <v>43</v>
      </c>
      <c r="G294" t="s">
        <v>5</v>
      </c>
      <c r="H294" t="s">
        <v>24</v>
      </c>
      <c r="I294" t="s">
        <v>2</v>
      </c>
      <c r="J294" t="s">
        <v>9</v>
      </c>
      <c r="K294" t="s">
        <v>10</v>
      </c>
      <c r="L294" s="2">
        <v>19.826446280991735</v>
      </c>
      <c r="M294" s="2">
        <f t="shared" si="18"/>
        <v>9.9132231404958677</v>
      </c>
      <c r="N294" s="2">
        <f t="shared" si="19"/>
        <v>9.9132231404958677</v>
      </c>
      <c r="P294" s="1"/>
    </row>
    <row r="295" spans="3:16" hidden="1" x14ac:dyDescent="0.3">
      <c r="C295">
        <f t="shared" si="16"/>
        <v>10</v>
      </c>
      <c r="D295" t="str">
        <f t="shared" si="17"/>
        <v>octubre</v>
      </c>
      <c r="E295" s="1">
        <v>44486</v>
      </c>
      <c r="F295" s="1" t="s">
        <v>25</v>
      </c>
      <c r="G295" t="s">
        <v>0</v>
      </c>
      <c r="H295" t="s">
        <v>21</v>
      </c>
      <c r="I295" t="s">
        <v>2</v>
      </c>
      <c r="J295" t="s">
        <v>20</v>
      </c>
      <c r="K295" t="s">
        <v>10</v>
      </c>
      <c r="L295" s="2">
        <v>6.6033057851239674</v>
      </c>
      <c r="M295" s="2">
        <f t="shared" si="18"/>
        <v>3.3016528925619837</v>
      </c>
      <c r="N295" s="2">
        <f t="shared" si="19"/>
        <v>3.3016528925619837</v>
      </c>
      <c r="P295" s="1"/>
    </row>
    <row r="296" spans="3:16" hidden="1" x14ac:dyDescent="0.3">
      <c r="C296">
        <f t="shared" si="16"/>
        <v>10</v>
      </c>
      <c r="D296" t="str">
        <f t="shared" si="17"/>
        <v>octubre</v>
      </c>
      <c r="E296" s="1">
        <v>44489</v>
      </c>
      <c r="F296" s="1" t="s">
        <v>42</v>
      </c>
      <c r="G296" t="s">
        <v>5</v>
      </c>
      <c r="H296" t="s">
        <v>18</v>
      </c>
      <c r="I296" t="s">
        <v>2</v>
      </c>
      <c r="J296" t="s">
        <v>12</v>
      </c>
      <c r="K296" t="s">
        <v>10</v>
      </c>
      <c r="L296" s="2">
        <v>41.314049586776861</v>
      </c>
      <c r="M296" s="2">
        <f t="shared" si="18"/>
        <v>20.65702479338843</v>
      </c>
      <c r="N296" s="2">
        <f t="shared" si="19"/>
        <v>20.65702479338843</v>
      </c>
      <c r="P296" s="1"/>
    </row>
    <row r="297" spans="3:16" hidden="1" x14ac:dyDescent="0.3">
      <c r="C297">
        <f t="shared" si="16"/>
        <v>10</v>
      </c>
      <c r="D297" t="str">
        <f t="shared" si="17"/>
        <v>octubre</v>
      </c>
      <c r="E297" s="1">
        <v>44490</v>
      </c>
      <c r="F297" s="1" t="s">
        <v>34</v>
      </c>
      <c r="G297" t="s">
        <v>5</v>
      </c>
      <c r="H297" t="s">
        <v>11</v>
      </c>
      <c r="I297" t="s">
        <v>19</v>
      </c>
      <c r="J297" t="s">
        <v>17</v>
      </c>
      <c r="K297" t="s">
        <v>7</v>
      </c>
      <c r="L297" s="2">
        <v>23.958677685950413</v>
      </c>
      <c r="M297" s="2">
        <f t="shared" si="18"/>
        <v>11.979338842975206</v>
      </c>
      <c r="N297" s="2">
        <f t="shared" si="19"/>
        <v>11.979338842975206</v>
      </c>
      <c r="P297" s="1"/>
    </row>
    <row r="298" spans="3:16" hidden="1" x14ac:dyDescent="0.3">
      <c r="C298">
        <f t="shared" si="16"/>
        <v>10</v>
      </c>
      <c r="D298" t="str">
        <f t="shared" si="17"/>
        <v>octubre</v>
      </c>
      <c r="E298" s="1">
        <v>44491</v>
      </c>
      <c r="F298" s="1" t="s">
        <v>25</v>
      </c>
      <c r="G298" t="s">
        <v>0</v>
      </c>
      <c r="H298" t="s">
        <v>16</v>
      </c>
      <c r="I298" t="s">
        <v>2</v>
      </c>
      <c r="J298" t="s">
        <v>3</v>
      </c>
      <c r="K298" t="s">
        <v>4</v>
      </c>
      <c r="L298" s="2">
        <v>38.008264462809919</v>
      </c>
      <c r="M298" s="2">
        <f t="shared" si="18"/>
        <v>19.004132231404959</v>
      </c>
      <c r="N298" s="2">
        <f t="shared" si="19"/>
        <v>19.004132231404959</v>
      </c>
      <c r="P298" s="1"/>
    </row>
    <row r="299" spans="3:16" hidden="1" x14ac:dyDescent="0.3">
      <c r="C299">
        <f t="shared" si="16"/>
        <v>10</v>
      </c>
      <c r="D299" t="str">
        <f t="shared" si="17"/>
        <v>octubre</v>
      </c>
      <c r="E299" s="1">
        <v>44491</v>
      </c>
      <c r="F299" s="1" t="s">
        <v>27</v>
      </c>
      <c r="G299" t="s">
        <v>5</v>
      </c>
      <c r="H299" t="s">
        <v>22</v>
      </c>
      <c r="I299" t="s">
        <v>2</v>
      </c>
      <c r="J299" t="s">
        <v>9</v>
      </c>
      <c r="K299" t="s">
        <v>10</v>
      </c>
      <c r="L299" s="2">
        <v>4.9504132231404965</v>
      </c>
      <c r="M299" s="2">
        <f t="shared" si="18"/>
        <v>2.4752066115702482</v>
      </c>
      <c r="N299" s="2">
        <f t="shared" si="19"/>
        <v>2.4752066115702482</v>
      </c>
      <c r="P299" s="1"/>
    </row>
    <row r="300" spans="3:16" hidden="1" x14ac:dyDescent="0.3">
      <c r="C300">
        <f t="shared" si="16"/>
        <v>10</v>
      </c>
      <c r="D300" t="str">
        <f t="shared" si="17"/>
        <v>octubre</v>
      </c>
      <c r="E300" s="1">
        <v>44492</v>
      </c>
      <c r="F300" s="1" t="s">
        <v>33</v>
      </c>
      <c r="G300" t="s">
        <v>5</v>
      </c>
      <c r="H300" t="s">
        <v>22</v>
      </c>
      <c r="I300" t="s">
        <v>6</v>
      </c>
      <c r="J300" t="s">
        <v>3</v>
      </c>
      <c r="K300" t="s">
        <v>10</v>
      </c>
      <c r="L300" s="2">
        <v>14.041322314049586</v>
      </c>
      <c r="M300" s="2">
        <f t="shared" si="18"/>
        <v>7.0206611570247928</v>
      </c>
      <c r="N300" s="2">
        <f t="shared" si="19"/>
        <v>7.0206611570247928</v>
      </c>
      <c r="P300" s="1"/>
    </row>
    <row r="301" spans="3:16" hidden="1" x14ac:dyDescent="0.3">
      <c r="C301">
        <f t="shared" si="16"/>
        <v>10</v>
      </c>
      <c r="D301" t="str">
        <f t="shared" si="17"/>
        <v>octubre</v>
      </c>
      <c r="E301" s="1">
        <v>44492</v>
      </c>
      <c r="F301" s="1" t="s">
        <v>32</v>
      </c>
      <c r="G301" t="s">
        <v>0</v>
      </c>
      <c r="H301" t="s">
        <v>16</v>
      </c>
      <c r="I301" t="s">
        <v>6</v>
      </c>
      <c r="J301" t="s">
        <v>15</v>
      </c>
      <c r="K301" t="s">
        <v>4</v>
      </c>
      <c r="L301" s="2">
        <v>35.528925619834716</v>
      </c>
      <c r="M301" s="2">
        <f t="shared" si="18"/>
        <v>17.764462809917358</v>
      </c>
      <c r="N301" s="2">
        <f t="shared" si="19"/>
        <v>17.764462809917358</v>
      </c>
      <c r="P301" s="1"/>
    </row>
    <row r="302" spans="3:16" hidden="1" x14ac:dyDescent="0.3">
      <c r="C302">
        <f t="shared" si="16"/>
        <v>10</v>
      </c>
      <c r="D302" t="str">
        <f t="shared" si="17"/>
        <v>octubre</v>
      </c>
      <c r="E302" s="1">
        <v>44493</v>
      </c>
      <c r="F302" s="1" t="s">
        <v>43</v>
      </c>
      <c r="G302" t="s">
        <v>0</v>
      </c>
      <c r="H302" t="s">
        <v>22</v>
      </c>
      <c r="I302" t="s">
        <v>8</v>
      </c>
      <c r="J302" t="s">
        <v>9</v>
      </c>
      <c r="K302" t="s">
        <v>10</v>
      </c>
      <c r="L302" s="2">
        <v>26.438016528925619</v>
      </c>
      <c r="M302" s="2">
        <f t="shared" si="18"/>
        <v>13.21900826446281</v>
      </c>
      <c r="N302" s="2">
        <f t="shared" si="19"/>
        <v>13.21900826446281</v>
      </c>
      <c r="P302" s="1"/>
    </row>
    <row r="303" spans="3:16" hidden="1" x14ac:dyDescent="0.3">
      <c r="C303">
        <f t="shared" si="16"/>
        <v>10</v>
      </c>
      <c r="D303" t="str">
        <f t="shared" si="17"/>
        <v>octubre</v>
      </c>
      <c r="E303" s="1">
        <v>44494</v>
      </c>
      <c r="F303" s="1" t="s">
        <v>35</v>
      </c>
      <c r="G303" t="s">
        <v>0</v>
      </c>
      <c r="H303" t="s">
        <v>18</v>
      </c>
      <c r="I303" t="s">
        <v>8</v>
      </c>
      <c r="J303" t="s">
        <v>23</v>
      </c>
      <c r="K303" t="s">
        <v>10</v>
      </c>
      <c r="L303" s="2">
        <v>69.413223140495859</v>
      </c>
      <c r="M303" s="2">
        <f t="shared" si="18"/>
        <v>34.706611570247929</v>
      </c>
      <c r="N303" s="2">
        <f t="shared" si="19"/>
        <v>34.706611570247929</v>
      </c>
      <c r="P303" s="1"/>
    </row>
    <row r="304" spans="3:16" hidden="1" x14ac:dyDescent="0.3">
      <c r="C304">
        <f t="shared" si="16"/>
        <v>10</v>
      </c>
      <c r="D304" t="str">
        <f t="shared" si="17"/>
        <v>octubre</v>
      </c>
      <c r="E304" s="1">
        <v>44494</v>
      </c>
      <c r="F304" s="1" t="s">
        <v>27</v>
      </c>
      <c r="G304" t="s">
        <v>5</v>
      </c>
      <c r="H304" t="s">
        <v>16</v>
      </c>
      <c r="I304" t="s">
        <v>6</v>
      </c>
      <c r="J304" t="s">
        <v>17</v>
      </c>
      <c r="K304" t="s">
        <v>10</v>
      </c>
      <c r="L304" s="2">
        <v>34.702479338842977</v>
      </c>
      <c r="M304" s="2">
        <f t="shared" si="18"/>
        <v>17.351239669421489</v>
      </c>
      <c r="N304" s="2">
        <f t="shared" si="19"/>
        <v>17.351239669421489</v>
      </c>
      <c r="P304" s="1"/>
    </row>
    <row r="305" spans="3:16" hidden="1" x14ac:dyDescent="0.3">
      <c r="C305">
        <f t="shared" si="16"/>
        <v>10</v>
      </c>
      <c r="D305" t="str">
        <f t="shared" si="17"/>
        <v>octubre</v>
      </c>
      <c r="E305" s="1">
        <v>44494</v>
      </c>
      <c r="F305" s="1" t="s">
        <v>42</v>
      </c>
      <c r="G305" t="s">
        <v>5</v>
      </c>
      <c r="H305" t="s">
        <v>14</v>
      </c>
      <c r="I305" t="s">
        <v>6</v>
      </c>
      <c r="J305" t="s">
        <v>12</v>
      </c>
      <c r="K305" t="s">
        <v>7</v>
      </c>
      <c r="L305" s="2">
        <v>91.72727272727272</v>
      </c>
      <c r="M305" s="2">
        <f t="shared" si="18"/>
        <v>45.86363636363636</v>
      </c>
      <c r="N305" s="2">
        <f t="shared" si="19"/>
        <v>45.86363636363636</v>
      </c>
      <c r="P305" s="1"/>
    </row>
    <row r="306" spans="3:16" hidden="1" x14ac:dyDescent="0.3">
      <c r="C306">
        <f t="shared" si="16"/>
        <v>10</v>
      </c>
      <c r="D306" t="str">
        <f t="shared" si="17"/>
        <v>octubre</v>
      </c>
      <c r="E306" s="1">
        <v>44496</v>
      </c>
      <c r="F306" s="1" t="s">
        <v>27</v>
      </c>
      <c r="G306" t="s">
        <v>0</v>
      </c>
      <c r="H306" t="s">
        <v>22</v>
      </c>
      <c r="I306" t="s">
        <v>8</v>
      </c>
      <c r="J306" t="s">
        <v>23</v>
      </c>
      <c r="K306" t="s">
        <v>10</v>
      </c>
      <c r="L306" s="2">
        <v>21.479338842975206</v>
      </c>
      <c r="M306" s="2">
        <f t="shared" si="18"/>
        <v>10.739669421487603</v>
      </c>
      <c r="N306" s="2">
        <f t="shared" si="19"/>
        <v>10.739669421487603</v>
      </c>
      <c r="P306" s="1"/>
    </row>
    <row r="307" spans="3:16" hidden="1" x14ac:dyDescent="0.3">
      <c r="C307">
        <f t="shared" si="16"/>
        <v>10</v>
      </c>
      <c r="D307" t="str">
        <f t="shared" si="17"/>
        <v>octubre</v>
      </c>
      <c r="E307" s="1">
        <v>44497</v>
      </c>
      <c r="F307" s="1" t="s">
        <v>33</v>
      </c>
      <c r="G307" t="s">
        <v>0</v>
      </c>
      <c r="H307" t="s">
        <v>24</v>
      </c>
      <c r="I307" t="s">
        <v>6</v>
      </c>
      <c r="J307" t="s">
        <v>13</v>
      </c>
      <c r="K307" t="s">
        <v>10</v>
      </c>
      <c r="L307" s="2">
        <v>22.305785123966942</v>
      </c>
      <c r="M307" s="2">
        <f t="shared" si="18"/>
        <v>11.152892561983471</v>
      </c>
      <c r="N307" s="2">
        <f t="shared" si="19"/>
        <v>11.152892561983471</v>
      </c>
      <c r="P307" s="1"/>
    </row>
    <row r="308" spans="3:16" hidden="1" x14ac:dyDescent="0.3">
      <c r="C308">
        <f t="shared" si="16"/>
        <v>10</v>
      </c>
      <c r="D308" t="str">
        <f t="shared" si="17"/>
        <v>octubre</v>
      </c>
      <c r="E308" s="1">
        <v>44497</v>
      </c>
      <c r="F308" s="1" t="s">
        <v>36</v>
      </c>
      <c r="G308" t="s">
        <v>5</v>
      </c>
      <c r="H308" t="s">
        <v>63</v>
      </c>
      <c r="I308" t="s">
        <v>19</v>
      </c>
      <c r="J308" t="s">
        <v>9</v>
      </c>
      <c r="K308" t="s">
        <v>10</v>
      </c>
      <c r="L308" s="2">
        <v>38.008264462809919</v>
      </c>
      <c r="M308" s="2">
        <f t="shared" si="18"/>
        <v>19.004132231404959</v>
      </c>
      <c r="N308" s="2">
        <f t="shared" si="19"/>
        <v>19.004132231404959</v>
      </c>
      <c r="P308" s="1"/>
    </row>
    <row r="309" spans="3:16" hidden="1" x14ac:dyDescent="0.3">
      <c r="C309">
        <f t="shared" si="16"/>
        <v>10</v>
      </c>
      <c r="D309" t="str">
        <f t="shared" si="17"/>
        <v>octubre</v>
      </c>
      <c r="E309" s="1">
        <v>44497</v>
      </c>
      <c r="F309" s="1" t="s">
        <v>38</v>
      </c>
      <c r="G309" t="s">
        <v>5</v>
      </c>
      <c r="H309" t="s">
        <v>24</v>
      </c>
      <c r="I309" t="s">
        <v>8</v>
      </c>
      <c r="J309" t="s">
        <v>3</v>
      </c>
      <c r="K309" t="s">
        <v>7</v>
      </c>
      <c r="L309" s="2">
        <v>14.867768595041321</v>
      </c>
      <c r="M309" s="2">
        <f t="shared" si="18"/>
        <v>7.4338842975206605</v>
      </c>
      <c r="N309" s="2">
        <f t="shared" si="19"/>
        <v>7.4338842975206605</v>
      </c>
      <c r="P309" s="1"/>
    </row>
    <row r="310" spans="3:16" hidden="1" x14ac:dyDescent="0.3">
      <c r="C310">
        <f t="shared" si="16"/>
        <v>10</v>
      </c>
      <c r="D310" t="str">
        <f t="shared" si="17"/>
        <v>octubre</v>
      </c>
      <c r="E310" s="1">
        <v>44499</v>
      </c>
      <c r="F310" s="1" t="s">
        <v>27</v>
      </c>
      <c r="G310" t="s">
        <v>0</v>
      </c>
      <c r="H310" t="s">
        <v>1</v>
      </c>
      <c r="I310" t="s">
        <v>6</v>
      </c>
      <c r="J310" t="s">
        <v>15</v>
      </c>
      <c r="K310" t="s">
        <v>4</v>
      </c>
      <c r="L310" s="2">
        <v>16.520661157024794</v>
      </c>
      <c r="M310" s="2">
        <f t="shared" si="18"/>
        <v>8.2603305785123968</v>
      </c>
      <c r="N310" s="2">
        <f t="shared" si="19"/>
        <v>8.2603305785123968</v>
      </c>
      <c r="P310" s="1"/>
    </row>
    <row r="311" spans="3:16" hidden="1" x14ac:dyDescent="0.3">
      <c r="C311">
        <f t="shared" si="16"/>
        <v>11</v>
      </c>
      <c r="D311" t="str">
        <f t="shared" si="17"/>
        <v>noviembre</v>
      </c>
      <c r="E311" s="1">
        <v>44501</v>
      </c>
      <c r="F311" s="1" t="s">
        <v>26</v>
      </c>
      <c r="G311" t="s">
        <v>0</v>
      </c>
      <c r="H311" t="s">
        <v>16</v>
      </c>
      <c r="I311" t="s">
        <v>8</v>
      </c>
      <c r="J311" t="s">
        <v>3</v>
      </c>
      <c r="K311" t="s">
        <v>4</v>
      </c>
      <c r="L311" s="2">
        <v>36.355371900826448</v>
      </c>
      <c r="M311" s="2">
        <f t="shared" si="18"/>
        <v>18.177685950413224</v>
      </c>
      <c r="N311" s="2">
        <f t="shared" si="19"/>
        <v>18.177685950413224</v>
      </c>
      <c r="P311" s="1"/>
    </row>
    <row r="312" spans="3:16" hidden="1" x14ac:dyDescent="0.3">
      <c r="C312">
        <f t="shared" si="16"/>
        <v>11</v>
      </c>
      <c r="D312" t="str">
        <f t="shared" si="17"/>
        <v>noviembre</v>
      </c>
      <c r="E312" s="1">
        <v>44502</v>
      </c>
      <c r="F312" s="1" t="s">
        <v>42</v>
      </c>
      <c r="G312" t="s">
        <v>5</v>
      </c>
      <c r="H312" t="s">
        <v>1</v>
      </c>
      <c r="I312" t="s">
        <v>8</v>
      </c>
      <c r="J312" t="s">
        <v>15</v>
      </c>
      <c r="K312" t="s">
        <v>7</v>
      </c>
      <c r="L312" s="2">
        <v>14.867768595041321</v>
      </c>
      <c r="M312" s="2">
        <f t="shared" si="18"/>
        <v>7.4338842975206605</v>
      </c>
      <c r="N312" s="2">
        <f t="shared" si="19"/>
        <v>7.4338842975206605</v>
      </c>
      <c r="P312" s="1"/>
    </row>
    <row r="313" spans="3:16" hidden="1" x14ac:dyDescent="0.3">
      <c r="C313">
        <f t="shared" si="16"/>
        <v>11</v>
      </c>
      <c r="D313" t="str">
        <f t="shared" si="17"/>
        <v>noviembre</v>
      </c>
      <c r="E313" s="1">
        <v>44502</v>
      </c>
      <c r="F313" s="1" t="s">
        <v>42</v>
      </c>
      <c r="G313" t="s">
        <v>0</v>
      </c>
      <c r="H313" t="s">
        <v>1</v>
      </c>
      <c r="I313" t="s">
        <v>2</v>
      </c>
      <c r="J313" t="s">
        <v>23</v>
      </c>
      <c r="K313" t="s">
        <v>10</v>
      </c>
      <c r="L313" s="2">
        <v>13.214876033057852</v>
      </c>
      <c r="M313" s="2">
        <f t="shared" si="18"/>
        <v>6.6074380165289259</v>
      </c>
      <c r="N313" s="2">
        <f t="shared" si="19"/>
        <v>6.6074380165289259</v>
      </c>
      <c r="P313" s="1"/>
    </row>
    <row r="314" spans="3:16" hidden="1" x14ac:dyDescent="0.3">
      <c r="C314">
        <f t="shared" si="16"/>
        <v>11</v>
      </c>
      <c r="D314" t="str">
        <f t="shared" si="17"/>
        <v>noviembre</v>
      </c>
      <c r="E314" s="1">
        <v>44502</v>
      </c>
      <c r="F314" s="1" t="s">
        <v>39</v>
      </c>
      <c r="G314" t="s">
        <v>0</v>
      </c>
      <c r="H314" t="s">
        <v>11</v>
      </c>
      <c r="I314" t="s">
        <v>8</v>
      </c>
      <c r="J314" t="s">
        <v>15</v>
      </c>
      <c r="K314" t="s">
        <v>10</v>
      </c>
      <c r="L314" s="2">
        <v>22.305785123966942</v>
      </c>
      <c r="M314" s="2">
        <f t="shared" si="18"/>
        <v>11.152892561983471</v>
      </c>
      <c r="N314" s="2">
        <f t="shared" si="19"/>
        <v>11.152892561983471</v>
      </c>
      <c r="P314" s="1"/>
    </row>
    <row r="315" spans="3:16" hidden="1" x14ac:dyDescent="0.3">
      <c r="C315">
        <f t="shared" si="16"/>
        <v>11</v>
      </c>
      <c r="D315" t="str">
        <f t="shared" si="17"/>
        <v>noviembre</v>
      </c>
      <c r="E315" s="1">
        <v>44502</v>
      </c>
      <c r="F315" s="1" t="s">
        <v>36</v>
      </c>
      <c r="G315" t="s">
        <v>5</v>
      </c>
      <c r="H315" t="s">
        <v>11</v>
      </c>
      <c r="I315" t="s">
        <v>6</v>
      </c>
      <c r="J315" t="s">
        <v>13</v>
      </c>
      <c r="K315" t="s">
        <v>7</v>
      </c>
      <c r="L315" s="2">
        <v>20.652892561983471</v>
      </c>
      <c r="M315" s="2">
        <f t="shared" si="18"/>
        <v>10.326446280991735</v>
      </c>
      <c r="N315" s="2">
        <f t="shared" si="19"/>
        <v>10.326446280991735</v>
      </c>
      <c r="P315" s="1"/>
    </row>
    <row r="316" spans="3:16" hidden="1" x14ac:dyDescent="0.3">
      <c r="C316">
        <f t="shared" si="16"/>
        <v>11</v>
      </c>
      <c r="D316" t="str">
        <f t="shared" si="17"/>
        <v>noviembre</v>
      </c>
      <c r="E316" s="1">
        <v>44503</v>
      </c>
      <c r="F316" s="1" t="s">
        <v>41</v>
      </c>
      <c r="G316" t="s">
        <v>5</v>
      </c>
      <c r="H316" t="s">
        <v>11</v>
      </c>
      <c r="I316" t="s">
        <v>2</v>
      </c>
      <c r="J316" t="s">
        <v>17</v>
      </c>
      <c r="K316" t="s">
        <v>7</v>
      </c>
      <c r="L316" s="2">
        <v>21.479338842975206</v>
      </c>
      <c r="M316" s="2">
        <f t="shared" si="18"/>
        <v>10.739669421487603</v>
      </c>
      <c r="N316" s="2">
        <f t="shared" si="19"/>
        <v>10.739669421487603</v>
      </c>
      <c r="P316" s="1"/>
    </row>
    <row r="317" spans="3:16" hidden="1" x14ac:dyDescent="0.3">
      <c r="C317">
        <f t="shared" si="16"/>
        <v>11</v>
      </c>
      <c r="D317" t="str">
        <f t="shared" si="17"/>
        <v>noviembre</v>
      </c>
      <c r="E317" s="1">
        <v>44504</v>
      </c>
      <c r="F317" s="1" t="s">
        <v>29</v>
      </c>
      <c r="G317" t="s">
        <v>0</v>
      </c>
      <c r="H317" t="s">
        <v>11</v>
      </c>
      <c r="I317" t="s">
        <v>8</v>
      </c>
      <c r="J317" t="s">
        <v>13</v>
      </c>
      <c r="K317" t="s">
        <v>4</v>
      </c>
      <c r="L317" s="2">
        <v>20.652892561983471</v>
      </c>
      <c r="M317" s="2">
        <f t="shared" si="18"/>
        <v>10.326446280991735</v>
      </c>
      <c r="N317" s="2">
        <f t="shared" si="19"/>
        <v>10.326446280991735</v>
      </c>
      <c r="P317" s="1"/>
    </row>
    <row r="318" spans="3:16" hidden="1" x14ac:dyDescent="0.3">
      <c r="C318">
        <f t="shared" si="16"/>
        <v>11</v>
      </c>
      <c r="D318" t="str">
        <f t="shared" si="17"/>
        <v>noviembre</v>
      </c>
      <c r="E318" s="1">
        <v>44505</v>
      </c>
      <c r="F318" s="1" t="s">
        <v>26</v>
      </c>
      <c r="G318" t="s">
        <v>5</v>
      </c>
      <c r="H318" t="s">
        <v>1</v>
      </c>
      <c r="I318" t="s">
        <v>2</v>
      </c>
      <c r="J318" t="s">
        <v>9</v>
      </c>
      <c r="K318" t="s">
        <v>10</v>
      </c>
      <c r="L318" s="2">
        <v>9.0826446280991746</v>
      </c>
      <c r="M318" s="2">
        <f t="shared" si="18"/>
        <v>4.5413223140495873</v>
      </c>
      <c r="N318" s="2">
        <f t="shared" si="19"/>
        <v>4.5413223140495873</v>
      </c>
      <c r="P318" s="1"/>
    </row>
    <row r="319" spans="3:16" hidden="1" x14ac:dyDescent="0.3">
      <c r="C319">
        <f t="shared" si="16"/>
        <v>11</v>
      </c>
      <c r="D319" t="str">
        <f t="shared" si="17"/>
        <v>noviembre</v>
      </c>
      <c r="E319" s="1">
        <v>44506</v>
      </c>
      <c r="F319" s="1" t="s">
        <v>31</v>
      </c>
      <c r="G319" t="s">
        <v>5</v>
      </c>
      <c r="H319" t="s">
        <v>1</v>
      </c>
      <c r="I319" t="s">
        <v>19</v>
      </c>
      <c r="J319" t="s">
        <v>12</v>
      </c>
      <c r="K319" t="s">
        <v>10</v>
      </c>
      <c r="L319" s="2">
        <v>16.520661157024794</v>
      </c>
      <c r="M319" s="2">
        <f t="shared" si="18"/>
        <v>8.2603305785123968</v>
      </c>
      <c r="N319" s="2">
        <f t="shared" si="19"/>
        <v>8.2603305785123968</v>
      </c>
      <c r="P319" s="1"/>
    </row>
    <row r="320" spans="3:16" hidden="1" x14ac:dyDescent="0.3">
      <c r="C320">
        <f t="shared" si="16"/>
        <v>11</v>
      </c>
      <c r="D320" t="str">
        <f t="shared" si="17"/>
        <v>noviembre</v>
      </c>
      <c r="E320" s="1">
        <v>44506</v>
      </c>
      <c r="F320" s="1" t="s">
        <v>37</v>
      </c>
      <c r="G320" t="s">
        <v>0</v>
      </c>
      <c r="H320" t="s">
        <v>21</v>
      </c>
      <c r="I320" t="s">
        <v>19</v>
      </c>
      <c r="J320" t="s">
        <v>9</v>
      </c>
      <c r="K320" t="s">
        <v>4</v>
      </c>
      <c r="L320" s="2">
        <v>12.388429752066116</v>
      </c>
      <c r="M320" s="2">
        <f t="shared" si="18"/>
        <v>6.1942148760330582</v>
      </c>
      <c r="N320" s="2">
        <f t="shared" si="19"/>
        <v>6.1942148760330582</v>
      </c>
      <c r="P320" s="1"/>
    </row>
    <row r="321" spans="3:16" hidden="1" x14ac:dyDescent="0.3">
      <c r="C321">
        <f t="shared" si="16"/>
        <v>11</v>
      </c>
      <c r="D321" t="str">
        <f t="shared" si="17"/>
        <v>noviembre</v>
      </c>
      <c r="E321" s="1">
        <v>44507</v>
      </c>
      <c r="F321" s="1" t="s">
        <v>26</v>
      </c>
      <c r="G321" t="s">
        <v>5</v>
      </c>
      <c r="H321" t="s">
        <v>22</v>
      </c>
      <c r="I321" t="s">
        <v>8</v>
      </c>
      <c r="J321" t="s">
        <v>12</v>
      </c>
      <c r="K321" t="s">
        <v>7</v>
      </c>
      <c r="L321" s="2">
        <v>14.867768595041321</v>
      </c>
      <c r="M321" s="2">
        <f t="shared" si="18"/>
        <v>7.4338842975206605</v>
      </c>
      <c r="N321" s="2">
        <f t="shared" si="19"/>
        <v>7.4338842975206605</v>
      </c>
      <c r="P321" s="1"/>
    </row>
    <row r="322" spans="3:16" hidden="1" x14ac:dyDescent="0.3">
      <c r="C322">
        <f t="shared" si="16"/>
        <v>11</v>
      </c>
      <c r="D322" t="str">
        <f t="shared" si="17"/>
        <v>noviembre</v>
      </c>
      <c r="E322" s="1">
        <v>44508</v>
      </c>
      <c r="F322" s="1" t="s">
        <v>41</v>
      </c>
      <c r="G322" t="s">
        <v>0</v>
      </c>
      <c r="H322" t="s">
        <v>21</v>
      </c>
      <c r="I322" t="s">
        <v>8</v>
      </c>
      <c r="J322" t="s">
        <v>20</v>
      </c>
      <c r="K322" t="s">
        <v>4</v>
      </c>
      <c r="L322" s="2">
        <v>15.694214876033056</v>
      </c>
      <c r="M322" s="2">
        <f t="shared" si="18"/>
        <v>7.8471074380165282</v>
      </c>
      <c r="N322" s="2">
        <f t="shared" si="19"/>
        <v>7.8471074380165282</v>
      </c>
      <c r="P322" s="1"/>
    </row>
    <row r="323" spans="3:16" hidden="1" x14ac:dyDescent="0.3">
      <c r="C323">
        <f t="shared" si="16"/>
        <v>11</v>
      </c>
      <c r="D323" t="str">
        <f t="shared" si="17"/>
        <v>noviembre</v>
      </c>
      <c r="E323" s="1">
        <v>44509</v>
      </c>
      <c r="F323" s="1" t="s">
        <v>35</v>
      </c>
      <c r="G323" t="s">
        <v>5</v>
      </c>
      <c r="H323" t="s">
        <v>1</v>
      </c>
      <c r="I323" t="s">
        <v>2</v>
      </c>
      <c r="J323" t="s">
        <v>3</v>
      </c>
      <c r="K323" t="s">
        <v>10</v>
      </c>
      <c r="L323" s="2">
        <v>11.561983471074381</v>
      </c>
      <c r="M323" s="2">
        <f t="shared" si="18"/>
        <v>5.7809917355371905</v>
      </c>
      <c r="N323" s="2">
        <f t="shared" si="19"/>
        <v>5.7809917355371905</v>
      </c>
      <c r="P323" s="1"/>
    </row>
    <row r="324" spans="3:16" hidden="1" x14ac:dyDescent="0.3">
      <c r="C324">
        <f t="shared" si="16"/>
        <v>11</v>
      </c>
      <c r="D324" t="str">
        <f t="shared" si="17"/>
        <v>noviembre</v>
      </c>
      <c r="E324" s="1">
        <v>44511</v>
      </c>
      <c r="F324" s="1" t="s">
        <v>32</v>
      </c>
      <c r="G324" t="s">
        <v>5</v>
      </c>
      <c r="H324" t="s">
        <v>63</v>
      </c>
      <c r="I324" t="s">
        <v>8</v>
      </c>
      <c r="J324" t="s">
        <v>20</v>
      </c>
      <c r="K324" t="s">
        <v>7</v>
      </c>
      <c r="L324" s="2">
        <v>29.743801652892564</v>
      </c>
      <c r="M324" s="2">
        <f t="shared" si="18"/>
        <v>14.871900826446282</v>
      </c>
      <c r="N324" s="2">
        <f t="shared" si="19"/>
        <v>14.871900826446282</v>
      </c>
      <c r="P324" s="1"/>
    </row>
    <row r="325" spans="3:16" hidden="1" x14ac:dyDescent="0.3">
      <c r="C325">
        <f t="shared" ref="C325:C371" si="20">MONTH(E325)</f>
        <v>11</v>
      </c>
      <c r="D325" t="str">
        <f t="shared" ref="D325:D371" si="21">TEXT(E325,"MMMM")</f>
        <v>noviembre</v>
      </c>
      <c r="E325" s="1">
        <v>44512</v>
      </c>
      <c r="F325" s="1" t="s">
        <v>29</v>
      </c>
      <c r="G325" t="s">
        <v>5</v>
      </c>
      <c r="H325" t="s">
        <v>18</v>
      </c>
      <c r="I325" t="s">
        <v>8</v>
      </c>
      <c r="J325" t="s">
        <v>20</v>
      </c>
      <c r="K325" t="s">
        <v>7</v>
      </c>
      <c r="L325" s="2">
        <v>97.512396694214871</v>
      </c>
      <c r="M325" s="2">
        <f t="shared" ref="M325:M371" si="22">L325*0.5</f>
        <v>48.756198347107436</v>
      </c>
      <c r="N325" s="2">
        <f t="shared" ref="N325:N371" si="23">L325-M325</f>
        <v>48.756198347107436</v>
      </c>
      <c r="P325" s="1"/>
    </row>
    <row r="326" spans="3:16" hidden="1" x14ac:dyDescent="0.3">
      <c r="C326">
        <f t="shared" si="20"/>
        <v>11</v>
      </c>
      <c r="D326" t="str">
        <f t="shared" si="21"/>
        <v>noviembre</v>
      </c>
      <c r="E326" s="1">
        <v>44513</v>
      </c>
      <c r="F326" s="1" t="s">
        <v>43</v>
      </c>
      <c r="G326" t="s">
        <v>0</v>
      </c>
      <c r="H326" t="s">
        <v>1</v>
      </c>
      <c r="I326" t="s">
        <v>8</v>
      </c>
      <c r="J326" t="s">
        <v>23</v>
      </c>
      <c r="K326" t="s">
        <v>4</v>
      </c>
      <c r="L326" s="2">
        <v>10.735537190082646</v>
      </c>
      <c r="M326" s="2">
        <f t="shared" si="22"/>
        <v>5.3677685950413228</v>
      </c>
      <c r="N326" s="2">
        <f t="shared" si="23"/>
        <v>5.3677685950413228</v>
      </c>
      <c r="P326" s="1"/>
    </row>
    <row r="327" spans="3:16" hidden="1" x14ac:dyDescent="0.3">
      <c r="C327">
        <f t="shared" si="20"/>
        <v>11</v>
      </c>
      <c r="D327" t="str">
        <f t="shared" si="21"/>
        <v>noviembre</v>
      </c>
      <c r="E327" s="1">
        <v>44514</v>
      </c>
      <c r="F327" s="1" t="s">
        <v>37</v>
      </c>
      <c r="G327" t="s">
        <v>0</v>
      </c>
      <c r="H327" t="s">
        <v>1</v>
      </c>
      <c r="I327" t="s">
        <v>6</v>
      </c>
      <c r="J327" t="s">
        <v>15</v>
      </c>
      <c r="K327" t="s">
        <v>4</v>
      </c>
      <c r="L327" s="2">
        <v>16.520661157024794</v>
      </c>
      <c r="M327" s="2">
        <f t="shared" si="22"/>
        <v>8.2603305785123968</v>
      </c>
      <c r="N327" s="2">
        <f t="shared" si="23"/>
        <v>8.2603305785123968</v>
      </c>
      <c r="P327" s="1"/>
    </row>
    <row r="328" spans="3:16" hidden="1" x14ac:dyDescent="0.3">
      <c r="C328">
        <f t="shared" si="20"/>
        <v>11</v>
      </c>
      <c r="D328" t="str">
        <f t="shared" si="21"/>
        <v>noviembre</v>
      </c>
      <c r="E328" s="1">
        <v>44514</v>
      </c>
      <c r="F328" s="1" t="s">
        <v>33</v>
      </c>
      <c r="G328" t="s">
        <v>0</v>
      </c>
      <c r="H328" t="s">
        <v>1</v>
      </c>
      <c r="I328" t="s">
        <v>2</v>
      </c>
      <c r="J328" t="s">
        <v>23</v>
      </c>
      <c r="K328" t="s">
        <v>10</v>
      </c>
      <c r="L328" s="2">
        <v>14.867768595041321</v>
      </c>
      <c r="M328" s="2">
        <f t="shared" si="22"/>
        <v>7.4338842975206605</v>
      </c>
      <c r="N328" s="2">
        <f t="shared" si="23"/>
        <v>7.4338842975206605</v>
      </c>
      <c r="P328" s="1"/>
    </row>
    <row r="329" spans="3:16" hidden="1" x14ac:dyDescent="0.3">
      <c r="C329">
        <f t="shared" si="20"/>
        <v>11</v>
      </c>
      <c r="D329" t="str">
        <f t="shared" si="21"/>
        <v>noviembre</v>
      </c>
      <c r="E329" s="1">
        <v>44516</v>
      </c>
      <c r="F329" s="1" t="s">
        <v>26</v>
      </c>
      <c r="G329" t="s">
        <v>0</v>
      </c>
      <c r="H329" t="s">
        <v>63</v>
      </c>
      <c r="I329" t="s">
        <v>8</v>
      </c>
      <c r="J329" t="s">
        <v>23</v>
      </c>
      <c r="K329" t="s">
        <v>4</v>
      </c>
      <c r="L329" s="2">
        <v>41.314049586776861</v>
      </c>
      <c r="M329" s="2">
        <f t="shared" si="22"/>
        <v>20.65702479338843</v>
      </c>
      <c r="N329" s="2">
        <f t="shared" si="23"/>
        <v>20.65702479338843</v>
      </c>
      <c r="P329" s="1"/>
    </row>
    <row r="330" spans="3:16" hidden="1" x14ac:dyDescent="0.3">
      <c r="C330">
        <f t="shared" si="20"/>
        <v>11</v>
      </c>
      <c r="D330" t="str">
        <f t="shared" si="21"/>
        <v>noviembre</v>
      </c>
      <c r="E330" s="1">
        <v>44516</v>
      </c>
      <c r="F330" s="1" t="s">
        <v>40</v>
      </c>
      <c r="G330" t="s">
        <v>0</v>
      </c>
      <c r="H330" t="s">
        <v>22</v>
      </c>
      <c r="I330" t="s">
        <v>19</v>
      </c>
      <c r="J330" t="s">
        <v>12</v>
      </c>
      <c r="K330" t="s">
        <v>10</v>
      </c>
      <c r="L330" s="2">
        <v>27.264462809917358</v>
      </c>
      <c r="M330" s="2">
        <f t="shared" si="22"/>
        <v>13.632231404958679</v>
      </c>
      <c r="N330" s="2">
        <f t="shared" si="23"/>
        <v>13.632231404958679</v>
      </c>
      <c r="P330" s="1"/>
    </row>
    <row r="331" spans="3:16" hidden="1" x14ac:dyDescent="0.3">
      <c r="C331">
        <f t="shared" si="20"/>
        <v>11</v>
      </c>
      <c r="D331" t="str">
        <f t="shared" si="21"/>
        <v>noviembre</v>
      </c>
      <c r="E331" s="1">
        <v>44517</v>
      </c>
      <c r="F331" s="1" t="s">
        <v>43</v>
      </c>
      <c r="G331" t="s">
        <v>0</v>
      </c>
      <c r="H331" t="s">
        <v>16</v>
      </c>
      <c r="I331" t="s">
        <v>2</v>
      </c>
      <c r="J331" t="s">
        <v>15</v>
      </c>
      <c r="K331" t="s">
        <v>10</v>
      </c>
      <c r="L331" s="2">
        <v>21.479338842975206</v>
      </c>
      <c r="M331" s="2">
        <f t="shared" si="22"/>
        <v>10.739669421487603</v>
      </c>
      <c r="N331" s="2">
        <f t="shared" si="23"/>
        <v>10.739669421487603</v>
      </c>
      <c r="P331" s="1"/>
    </row>
    <row r="332" spans="3:16" hidden="1" x14ac:dyDescent="0.3">
      <c r="C332">
        <f t="shared" si="20"/>
        <v>11</v>
      </c>
      <c r="D332" t="str">
        <f t="shared" si="21"/>
        <v>noviembre</v>
      </c>
      <c r="E332" s="1">
        <v>44519</v>
      </c>
      <c r="F332" s="1" t="s">
        <v>29</v>
      </c>
      <c r="G332" t="s">
        <v>0</v>
      </c>
      <c r="H332" t="s">
        <v>16</v>
      </c>
      <c r="I332" t="s">
        <v>2</v>
      </c>
      <c r="J332" t="s">
        <v>15</v>
      </c>
      <c r="K332" t="s">
        <v>4</v>
      </c>
      <c r="L332" s="2">
        <v>18.173553719008265</v>
      </c>
      <c r="M332" s="2">
        <f t="shared" si="22"/>
        <v>9.0867768595041323</v>
      </c>
      <c r="N332" s="2">
        <f t="shared" si="23"/>
        <v>9.0867768595041323</v>
      </c>
      <c r="P332" s="1"/>
    </row>
    <row r="333" spans="3:16" hidden="1" x14ac:dyDescent="0.3">
      <c r="C333">
        <f t="shared" si="20"/>
        <v>11</v>
      </c>
      <c r="D333" t="str">
        <f t="shared" si="21"/>
        <v>noviembre</v>
      </c>
      <c r="E333" s="1">
        <v>44519</v>
      </c>
      <c r="F333" s="1" t="s">
        <v>35</v>
      </c>
      <c r="G333" t="s">
        <v>0</v>
      </c>
      <c r="H333" t="s">
        <v>1</v>
      </c>
      <c r="I333" t="s">
        <v>2</v>
      </c>
      <c r="J333" t="s">
        <v>13</v>
      </c>
      <c r="K333" t="s">
        <v>10</v>
      </c>
      <c r="L333" s="2">
        <v>20</v>
      </c>
      <c r="M333" s="2">
        <f t="shared" si="22"/>
        <v>10</v>
      </c>
      <c r="N333" s="2">
        <f t="shared" si="23"/>
        <v>10</v>
      </c>
      <c r="P333" s="1"/>
    </row>
    <row r="334" spans="3:16" hidden="1" x14ac:dyDescent="0.3">
      <c r="C334">
        <f t="shared" si="20"/>
        <v>11</v>
      </c>
      <c r="D334" t="str">
        <f t="shared" si="21"/>
        <v>noviembre</v>
      </c>
      <c r="E334" s="1">
        <v>44520</v>
      </c>
      <c r="F334" s="1" t="s">
        <v>43</v>
      </c>
      <c r="G334" t="s">
        <v>0</v>
      </c>
      <c r="H334" t="s">
        <v>21</v>
      </c>
      <c r="I334" t="s">
        <v>8</v>
      </c>
      <c r="J334" t="s">
        <v>12</v>
      </c>
      <c r="K334" t="s">
        <v>4</v>
      </c>
      <c r="L334" s="2">
        <v>10.735537190082646</v>
      </c>
      <c r="M334" s="2">
        <f t="shared" si="22"/>
        <v>5.3677685950413228</v>
      </c>
      <c r="N334" s="2">
        <f t="shared" si="23"/>
        <v>5.3677685950413228</v>
      </c>
      <c r="P334" s="1"/>
    </row>
    <row r="335" spans="3:16" hidden="1" x14ac:dyDescent="0.3">
      <c r="C335">
        <f t="shared" si="20"/>
        <v>11</v>
      </c>
      <c r="D335" t="str">
        <f t="shared" si="21"/>
        <v>noviembre</v>
      </c>
      <c r="E335" s="1">
        <v>44523</v>
      </c>
      <c r="F335" s="1" t="s">
        <v>39</v>
      </c>
      <c r="G335" t="s">
        <v>5</v>
      </c>
      <c r="H335" t="s">
        <v>1</v>
      </c>
      <c r="I335" t="s">
        <v>8</v>
      </c>
      <c r="J335" t="s">
        <v>3</v>
      </c>
      <c r="K335" t="s">
        <v>7</v>
      </c>
      <c r="L335" s="2">
        <v>12.388429752066116</v>
      </c>
      <c r="M335" s="2">
        <f t="shared" si="22"/>
        <v>6.1942148760330582</v>
      </c>
      <c r="N335" s="2">
        <f t="shared" si="23"/>
        <v>6.1942148760330582</v>
      </c>
      <c r="P335" s="1"/>
    </row>
    <row r="336" spans="3:16" hidden="1" x14ac:dyDescent="0.3">
      <c r="C336">
        <f t="shared" si="20"/>
        <v>11</v>
      </c>
      <c r="D336" t="str">
        <f t="shared" si="21"/>
        <v>noviembre</v>
      </c>
      <c r="E336" s="1">
        <v>44524</v>
      </c>
      <c r="F336" s="1" t="s">
        <v>33</v>
      </c>
      <c r="G336" t="s">
        <v>5</v>
      </c>
      <c r="H336" t="s">
        <v>18</v>
      </c>
      <c r="I336" t="s">
        <v>6</v>
      </c>
      <c r="J336" t="s">
        <v>3</v>
      </c>
      <c r="K336" t="s">
        <v>7</v>
      </c>
      <c r="L336" s="2">
        <v>41.314049586776861</v>
      </c>
      <c r="M336" s="2">
        <f t="shared" si="22"/>
        <v>20.65702479338843</v>
      </c>
      <c r="N336" s="2">
        <f t="shared" si="23"/>
        <v>20.65702479338843</v>
      </c>
      <c r="P336" s="1"/>
    </row>
    <row r="337" spans="3:16" hidden="1" x14ac:dyDescent="0.3">
      <c r="C337">
        <f t="shared" si="20"/>
        <v>11</v>
      </c>
      <c r="D337" t="str">
        <f t="shared" si="21"/>
        <v>noviembre</v>
      </c>
      <c r="E337" s="1">
        <v>44525</v>
      </c>
      <c r="F337" s="1" t="s">
        <v>31</v>
      </c>
      <c r="G337" t="s">
        <v>5</v>
      </c>
      <c r="H337" t="s">
        <v>18</v>
      </c>
      <c r="I337" t="s">
        <v>6</v>
      </c>
      <c r="J337" t="s">
        <v>9</v>
      </c>
      <c r="K337" t="s">
        <v>7</v>
      </c>
      <c r="L337" s="2">
        <v>82.63636363636364</v>
      </c>
      <c r="M337" s="2">
        <f t="shared" si="22"/>
        <v>41.31818181818182</v>
      </c>
      <c r="N337" s="2">
        <f t="shared" si="23"/>
        <v>41.31818181818182</v>
      </c>
      <c r="P337" s="1"/>
    </row>
    <row r="338" spans="3:16" hidden="1" x14ac:dyDescent="0.3">
      <c r="C338">
        <f t="shared" si="20"/>
        <v>11</v>
      </c>
      <c r="D338" t="str">
        <f t="shared" si="21"/>
        <v>noviembre</v>
      </c>
      <c r="E338" s="1">
        <v>44527</v>
      </c>
      <c r="F338" s="1" t="s">
        <v>26</v>
      </c>
      <c r="G338" t="s">
        <v>0</v>
      </c>
      <c r="H338" t="s">
        <v>63</v>
      </c>
      <c r="I338" t="s">
        <v>8</v>
      </c>
      <c r="J338" t="s">
        <v>20</v>
      </c>
      <c r="K338" t="s">
        <v>4</v>
      </c>
      <c r="L338" s="2">
        <v>29.743801652892564</v>
      </c>
      <c r="M338" s="2">
        <f t="shared" si="22"/>
        <v>14.871900826446282</v>
      </c>
      <c r="N338" s="2">
        <f t="shared" si="23"/>
        <v>14.871900826446282</v>
      </c>
      <c r="P338" s="1"/>
    </row>
    <row r="339" spans="3:16" hidden="1" x14ac:dyDescent="0.3">
      <c r="C339">
        <f t="shared" si="20"/>
        <v>11</v>
      </c>
      <c r="D339" t="str">
        <f t="shared" si="21"/>
        <v>noviembre</v>
      </c>
      <c r="E339" s="1">
        <v>44528</v>
      </c>
      <c r="F339" s="1" t="s">
        <v>36</v>
      </c>
      <c r="G339" t="s">
        <v>5</v>
      </c>
      <c r="H339" t="s">
        <v>22</v>
      </c>
      <c r="I339" t="s">
        <v>6</v>
      </c>
      <c r="J339" t="s">
        <v>12</v>
      </c>
      <c r="K339" t="s">
        <v>7</v>
      </c>
      <c r="L339" s="2">
        <v>28.090909090909093</v>
      </c>
      <c r="M339" s="2">
        <f t="shared" si="22"/>
        <v>14.045454545454547</v>
      </c>
      <c r="N339" s="2">
        <f t="shared" si="23"/>
        <v>14.045454545454547</v>
      </c>
      <c r="P339" s="1"/>
    </row>
    <row r="340" spans="3:16" hidden="1" x14ac:dyDescent="0.3">
      <c r="C340">
        <f t="shared" si="20"/>
        <v>11</v>
      </c>
      <c r="D340" t="str">
        <f t="shared" si="21"/>
        <v>noviembre</v>
      </c>
      <c r="E340" s="1">
        <v>44528</v>
      </c>
      <c r="F340" s="1" t="s">
        <v>35</v>
      </c>
      <c r="G340" t="s">
        <v>0</v>
      </c>
      <c r="H340" t="s">
        <v>16</v>
      </c>
      <c r="I340" t="s">
        <v>8</v>
      </c>
      <c r="J340" t="s">
        <v>3</v>
      </c>
      <c r="K340" t="s">
        <v>4</v>
      </c>
      <c r="L340" s="2">
        <v>33.049586776859506</v>
      </c>
      <c r="M340" s="2">
        <f t="shared" si="22"/>
        <v>16.524793388429753</v>
      </c>
      <c r="N340" s="2">
        <f t="shared" si="23"/>
        <v>16.524793388429753</v>
      </c>
      <c r="P340" s="1"/>
    </row>
    <row r="341" spans="3:16" hidden="1" x14ac:dyDescent="0.3">
      <c r="C341">
        <f t="shared" si="20"/>
        <v>11</v>
      </c>
      <c r="D341" t="str">
        <f t="shared" si="21"/>
        <v>noviembre</v>
      </c>
      <c r="E341" s="1">
        <v>44528</v>
      </c>
      <c r="F341" s="1" t="s">
        <v>31</v>
      </c>
      <c r="G341" t="s">
        <v>5</v>
      </c>
      <c r="H341" t="s">
        <v>14</v>
      </c>
      <c r="I341" t="s">
        <v>6</v>
      </c>
      <c r="J341" t="s">
        <v>20</v>
      </c>
      <c r="K341" t="s">
        <v>10</v>
      </c>
      <c r="L341" s="2">
        <v>94.206611570247929</v>
      </c>
      <c r="M341" s="2">
        <f t="shared" si="22"/>
        <v>47.103305785123965</v>
      </c>
      <c r="N341" s="2">
        <f t="shared" si="23"/>
        <v>47.103305785123965</v>
      </c>
      <c r="P341" s="1"/>
    </row>
    <row r="342" spans="3:16" hidden="1" x14ac:dyDescent="0.3">
      <c r="C342">
        <f t="shared" si="20"/>
        <v>11</v>
      </c>
      <c r="D342" t="str">
        <f t="shared" si="21"/>
        <v>noviembre</v>
      </c>
      <c r="E342" s="1">
        <v>44529</v>
      </c>
      <c r="F342" s="1" t="s">
        <v>32</v>
      </c>
      <c r="G342" t="s">
        <v>0</v>
      </c>
      <c r="H342" t="s">
        <v>1</v>
      </c>
      <c r="I342" t="s">
        <v>8</v>
      </c>
      <c r="J342" t="s">
        <v>17</v>
      </c>
      <c r="K342" t="s">
        <v>10</v>
      </c>
      <c r="L342" s="2">
        <v>14.041322314049586</v>
      </c>
      <c r="M342" s="2">
        <f t="shared" si="22"/>
        <v>7.0206611570247928</v>
      </c>
      <c r="N342" s="2">
        <f t="shared" si="23"/>
        <v>7.0206611570247928</v>
      </c>
      <c r="P342" s="1"/>
    </row>
    <row r="343" spans="3:16" hidden="1" x14ac:dyDescent="0.3">
      <c r="C343">
        <f t="shared" si="20"/>
        <v>11</v>
      </c>
      <c r="D343" t="str">
        <f t="shared" si="21"/>
        <v>noviembre</v>
      </c>
      <c r="E343" s="1">
        <v>44529</v>
      </c>
      <c r="F343" s="1" t="s">
        <v>32</v>
      </c>
      <c r="G343" t="s">
        <v>0</v>
      </c>
      <c r="H343" t="s">
        <v>18</v>
      </c>
      <c r="I343" t="s">
        <v>19</v>
      </c>
      <c r="J343" t="s">
        <v>20</v>
      </c>
      <c r="K343" t="s">
        <v>4</v>
      </c>
      <c r="L343" s="2">
        <v>67.760330578512395</v>
      </c>
      <c r="M343" s="2">
        <f t="shared" si="22"/>
        <v>33.880165289256198</v>
      </c>
      <c r="N343" s="2">
        <f t="shared" si="23"/>
        <v>33.880165289256198</v>
      </c>
      <c r="P343" s="1"/>
    </row>
    <row r="344" spans="3:16" hidden="1" x14ac:dyDescent="0.3">
      <c r="C344">
        <f t="shared" si="20"/>
        <v>11</v>
      </c>
      <c r="D344" t="str">
        <f t="shared" si="21"/>
        <v>noviembre</v>
      </c>
      <c r="E344" s="1">
        <v>44529</v>
      </c>
      <c r="F344" s="1" t="s">
        <v>26</v>
      </c>
      <c r="G344" t="s">
        <v>5</v>
      </c>
      <c r="H344" t="s">
        <v>1</v>
      </c>
      <c r="I344" t="s">
        <v>19</v>
      </c>
      <c r="J344" t="s">
        <v>23</v>
      </c>
      <c r="K344" t="s">
        <v>10</v>
      </c>
      <c r="L344" s="2">
        <v>9.9090909090909101</v>
      </c>
      <c r="M344" s="2">
        <f t="shared" si="22"/>
        <v>4.954545454545455</v>
      </c>
      <c r="N344" s="2">
        <f t="shared" si="23"/>
        <v>4.954545454545455</v>
      </c>
      <c r="P344" s="1"/>
    </row>
    <row r="345" spans="3:16" hidden="1" x14ac:dyDescent="0.3">
      <c r="C345">
        <f t="shared" si="20"/>
        <v>12</v>
      </c>
      <c r="D345" t="str">
        <f t="shared" si="21"/>
        <v>diciembre</v>
      </c>
      <c r="E345" s="1">
        <v>44531</v>
      </c>
      <c r="F345" s="1" t="s">
        <v>43</v>
      </c>
      <c r="G345" t="s">
        <v>5</v>
      </c>
      <c r="H345" t="s">
        <v>22</v>
      </c>
      <c r="I345" t="s">
        <v>2</v>
      </c>
      <c r="J345" t="s">
        <v>9</v>
      </c>
      <c r="K345" t="s">
        <v>7</v>
      </c>
      <c r="L345" s="2">
        <v>11.561983471074381</v>
      </c>
      <c r="M345" s="2">
        <f t="shared" si="22"/>
        <v>5.7809917355371905</v>
      </c>
      <c r="N345" s="2">
        <f t="shared" si="23"/>
        <v>5.7809917355371905</v>
      </c>
      <c r="P345" s="1"/>
    </row>
    <row r="346" spans="3:16" hidden="1" x14ac:dyDescent="0.3">
      <c r="C346">
        <f t="shared" si="20"/>
        <v>12</v>
      </c>
      <c r="D346" t="str">
        <f t="shared" si="21"/>
        <v>diciembre</v>
      </c>
      <c r="E346" s="1">
        <v>44532</v>
      </c>
      <c r="F346" s="1" t="s">
        <v>40</v>
      </c>
      <c r="G346" t="s">
        <v>0</v>
      </c>
      <c r="H346" t="s">
        <v>11</v>
      </c>
      <c r="I346" t="s">
        <v>2</v>
      </c>
      <c r="J346" t="s">
        <v>17</v>
      </c>
      <c r="K346" t="s">
        <v>4</v>
      </c>
      <c r="L346" s="2">
        <v>28.917355371900829</v>
      </c>
      <c r="M346" s="2">
        <f t="shared" si="22"/>
        <v>14.458677685950414</v>
      </c>
      <c r="N346" s="2">
        <f t="shared" si="23"/>
        <v>14.458677685950414</v>
      </c>
      <c r="P346" s="1"/>
    </row>
    <row r="347" spans="3:16" hidden="1" x14ac:dyDescent="0.3">
      <c r="C347">
        <f t="shared" si="20"/>
        <v>12</v>
      </c>
      <c r="D347" t="str">
        <f t="shared" si="21"/>
        <v>diciembre</v>
      </c>
      <c r="E347" s="1">
        <v>44532</v>
      </c>
      <c r="F347" s="1" t="s">
        <v>28</v>
      </c>
      <c r="G347" t="s">
        <v>5</v>
      </c>
      <c r="H347" t="s">
        <v>14</v>
      </c>
      <c r="I347" t="s">
        <v>6</v>
      </c>
      <c r="J347" t="s">
        <v>3</v>
      </c>
      <c r="K347" t="s">
        <v>10</v>
      </c>
      <c r="L347" s="2">
        <v>90.900826446280988</v>
      </c>
      <c r="M347" s="2">
        <f t="shared" si="22"/>
        <v>45.450413223140494</v>
      </c>
      <c r="N347" s="2">
        <f t="shared" si="23"/>
        <v>45.450413223140494</v>
      </c>
      <c r="P347" s="1"/>
    </row>
    <row r="348" spans="3:16" hidden="1" x14ac:dyDescent="0.3">
      <c r="C348">
        <f t="shared" si="20"/>
        <v>12</v>
      </c>
      <c r="D348" t="str">
        <f t="shared" si="21"/>
        <v>diciembre</v>
      </c>
      <c r="E348" s="1">
        <v>44537</v>
      </c>
      <c r="F348" s="1" t="s">
        <v>42</v>
      </c>
      <c r="G348" t="s">
        <v>5</v>
      </c>
      <c r="H348" t="s">
        <v>11</v>
      </c>
      <c r="I348" t="s">
        <v>8</v>
      </c>
      <c r="J348" t="s">
        <v>23</v>
      </c>
      <c r="K348" t="s">
        <v>10</v>
      </c>
      <c r="L348" s="2">
        <v>22.305785123966942</v>
      </c>
      <c r="M348" s="2">
        <f t="shared" si="22"/>
        <v>11.152892561983471</v>
      </c>
      <c r="N348" s="2">
        <f t="shared" si="23"/>
        <v>11.152892561983471</v>
      </c>
      <c r="P348" s="1"/>
    </row>
    <row r="349" spans="3:16" hidden="1" x14ac:dyDescent="0.3">
      <c r="C349">
        <f t="shared" si="20"/>
        <v>12</v>
      </c>
      <c r="D349" t="str">
        <f t="shared" si="21"/>
        <v>diciembre</v>
      </c>
      <c r="E349" s="1">
        <v>44540</v>
      </c>
      <c r="F349" s="1" t="s">
        <v>31</v>
      </c>
      <c r="G349" t="s">
        <v>5</v>
      </c>
      <c r="H349" t="s">
        <v>1</v>
      </c>
      <c r="I349" t="s">
        <v>8</v>
      </c>
      <c r="J349" t="s">
        <v>23</v>
      </c>
      <c r="K349" t="s">
        <v>10</v>
      </c>
      <c r="L349" s="2">
        <v>11.561983471074381</v>
      </c>
      <c r="M349" s="2">
        <f t="shared" si="22"/>
        <v>5.7809917355371905</v>
      </c>
      <c r="N349" s="2">
        <f t="shared" si="23"/>
        <v>5.7809917355371905</v>
      </c>
      <c r="P349" s="1"/>
    </row>
    <row r="350" spans="3:16" hidden="1" x14ac:dyDescent="0.3">
      <c r="C350">
        <f t="shared" si="20"/>
        <v>12</v>
      </c>
      <c r="D350" t="str">
        <f t="shared" si="21"/>
        <v>diciembre</v>
      </c>
      <c r="E350" s="1">
        <v>44541</v>
      </c>
      <c r="F350" s="1" t="s">
        <v>29</v>
      </c>
      <c r="G350" t="s">
        <v>5</v>
      </c>
      <c r="H350" t="s">
        <v>1</v>
      </c>
      <c r="I350" t="s">
        <v>19</v>
      </c>
      <c r="J350" t="s">
        <v>23</v>
      </c>
      <c r="K350" t="s">
        <v>10</v>
      </c>
      <c r="L350" s="2">
        <v>13.214876033057852</v>
      </c>
      <c r="M350" s="2">
        <f t="shared" si="22"/>
        <v>6.6074380165289259</v>
      </c>
      <c r="N350" s="2">
        <f t="shared" si="23"/>
        <v>6.6074380165289259</v>
      </c>
      <c r="P350" s="1"/>
    </row>
    <row r="351" spans="3:16" hidden="1" x14ac:dyDescent="0.3">
      <c r="C351">
        <f t="shared" si="20"/>
        <v>12</v>
      </c>
      <c r="D351" t="str">
        <f t="shared" si="21"/>
        <v>diciembre</v>
      </c>
      <c r="E351" s="1">
        <v>44541</v>
      </c>
      <c r="F351" s="1" t="s">
        <v>35</v>
      </c>
      <c r="G351" t="s">
        <v>0</v>
      </c>
      <c r="H351" t="s">
        <v>63</v>
      </c>
      <c r="I351" t="s">
        <v>19</v>
      </c>
      <c r="J351" t="s">
        <v>17</v>
      </c>
      <c r="K351" t="s">
        <v>4</v>
      </c>
      <c r="L351" s="2">
        <v>33.049586776859506</v>
      </c>
      <c r="M351" s="2">
        <f t="shared" si="22"/>
        <v>16.524793388429753</v>
      </c>
      <c r="N351" s="2">
        <f t="shared" si="23"/>
        <v>16.524793388429753</v>
      </c>
      <c r="P351" s="1"/>
    </row>
    <row r="352" spans="3:16" hidden="1" x14ac:dyDescent="0.3">
      <c r="C352">
        <f t="shared" si="20"/>
        <v>12</v>
      </c>
      <c r="D352" t="str">
        <f t="shared" si="21"/>
        <v>diciembre</v>
      </c>
      <c r="E352" s="1">
        <v>44541</v>
      </c>
      <c r="F352" s="1" t="s">
        <v>36</v>
      </c>
      <c r="G352" t="s">
        <v>0</v>
      </c>
      <c r="H352" t="s">
        <v>21</v>
      </c>
      <c r="I352" t="s">
        <v>2</v>
      </c>
      <c r="J352" t="s">
        <v>23</v>
      </c>
      <c r="K352" t="s">
        <v>10</v>
      </c>
      <c r="L352" s="2">
        <v>14.867768595041321</v>
      </c>
      <c r="M352" s="2">
        <f t="shared" si="22"/>
        <v>7.4338842975206605</v>
      </c>
      <c r="N352" s="2">
        <f t="shared" si="23"/>
        <v>7.4338842975206605</v>
      </c>
      <c r="P352" s="1"/>
    </row>
    <row r="353" spans="3:16" hidden="1" x14ac:dyDescent="0.3">
      <c r="C353">
        <f t="shared" si="20"/>
        <v>12</v>
      </c>
      <c r="D353" t="str">
        <f t="shared" si="21"/>
        <v>diciembre</v>
      </c>
      <c r="E353" s="1">
        <v>44542</v>
      </c>
      <c r="F353" s="1" t="s">
        <v>39</v>
      </c>
      <c r="G353" t="s">
        <v>5</v>
      </c>
      <c r="H353" t="s">
        <v>63</v>
      </c>
      <c r="I353" t="s">
        <v>6</v>
      </c>
      <c r="J353" t="s">
        <v>9</v>
      </c>
      <c r="K353" t="s">
        <v>7</v>
      </c>
      <c r="L353" s="2">
        <v>38.834710743801658</v>
      </c>
      <c r="M353" s="2">
        <f t="shared" si="22"/>
        <v>19.417355371900829</v>
      </c>
      <c r="N353" s="2">
        <f t="shared" si="23"/>
        <v>19.417355371900829</v>
      </c>
      <c r="P353" s="1"/>
    </row>
    <row r="354" spans="3:16" hidden="1" x14ac:dyDescent="0.3">
      <c r="C354">
        <f t="shared" si="20"/>
        <v>12</v>
      </c>
      <c r="D354" t="str">
        <f t="shared" si="21"/>
        <v>diciembre</v>
      </c>
      <c r="E354" s="1">
        <v>44543</v>
      </c>
      <c r="F354" s="1" t="s">
        <v>34</v>
      </c>
      <c r="G354" t="s">
        <v>0</v>
      </c>
      <c r="H354" t="s">
        <v>22</v>
      </c>
      <c r="I354" t="s">
        <v>6</v>
      </c>
      <c r="J354" t="s">
        <v>12</v>
      </c>
      <c r="K354" t="s">
        <v>4</v>
      </c>
      <c r="L354" s="2">
        <v>25.611570247933884</v>
      </c>
      <c r="M354" s="2">
        <f t="shared" si="22"/>
        <v>12.805785123966942</v>
      </c>
      <c r="N354" s="2">
        <f t="shared" si="23"/>
        <v>12.805785123966942</v>
      </c>
      <c r="P354" s="1"/>
    </row>
    <row r="355" spans="3:16" hidden="1" x14ac:dyDescent="0.3">
      <c r="C355">
        <f t="shared" si="20"/>
        <v>12</v>
      </c>
      <c r="D355" t="str">
        <f t="shared" si="21"/>
        <v>diciembre</v>
      </c>
      <c r="E355" s="1">
        <v>44544</v>
      </c>
      <c r="F355" s="1" t="s">
        <v>40</v>
      </c>
      <c r="G355" t="s">
        <v>0</v>
      </c>
      <c r="H355" t="s">
        <v>1</v>
      </c>
      <c r="I355" t="s">
        <v>19</v>
      </c>
      <c r="J355" t="s">
        <v>3</v>
      </c>
      <c r="K355" t="s">
        <v>10</v>
      </c>
      <c r="L355" s="2">
        <v>23</v>
      </c>
      <c r="M355" s="2">
        <f t="shared" si="22"/>
        <v>11.5</v>
      </c>
      <c r="N355" s="2">
        <f t="shared" si="23"/>
        <v>11.5</v>
      </c>
      <c r="P355" s="1"/>
    </row>
    <row r="356" spans="3:16" hidden="1" x14ac:dyDescent="0.3">
      <c r="C356">
        <f t="shared" si="20"/>
        <v>12</v>
      </c>
      <c r="D356" t="str">
        <f t="shared" si="21"/>
        <v>diciembre</v>
      </c>
      <c r="E356" s="1">
        <v>44544</v>
      </c>
      <c r="F356" s="1" t="s">
        <v>43</v>
      </c>
      <c r="G356" t="s">
        <v>5</v>
      </c>
      <c r="H356" t="s">
        <v>1</v>
      </c>
      <c r="I356" t="s">
        <v>19</v>
      </c>
      <c r="J356" t="s">
        <v>20</v>
      </c>
      <c r="K356" t="s">
        <v>10</v>
      </c>
      <c r="L356" s="2">
        <v>14.041322314049586</v>
      </c>
      <c r="M356" s="2">
        <f t="shared" si="22"/>
        <v>7.0206611570247928</v>
      </c>
      <c r="N356" s="2">
        <f t="shared" si="23"/>
        <v>7.0206611570247928</v>
      </c>
      <c r="P356" s="1"/>
    </row>
    <row r="357" spans="3:16" hidden="1" x14ac:dyDescent="0.3">
      <c r="C357">
        <f t="shared" si="20"/>
        <v>12</v>
      </c>
      <c r="D357" t="str">
        <f t="shared" si="21"/>
        <v>diciembre</v>
      </c>
      <c r="E357" s="1">
        <v>44545</v>
      </c>
      <c r="F357" s="1" t="s">
        <v>31</v>
      </c>
      <c r="G357" t="s">
        <v>0</v>
      </c>
      <c r="H357" t="s">
        <v>63</v>
      </c>
      <c r="I357" t="s">
        <v>6</v>
      </c>
      <c r="J357" t="s">
        <v>20</v>
      </c>
      <c r="K357" t="s">
        <v>10</v>
      </c>
      <c r="L357" s="2">
        <v>31.396694214876035</v>
      </c>
      <c r="M357" s="2">
        <f t="shared" si="22"/>
        <v>15.698347107438018</v>
      </c>
      <c r="N357" s="2">
        <f t="shared" si="23"/>
        <v>15.698347107438018</v>
      </c>
      <c r="P357" s="1"/>
    </row>
    <row r="358" spans="3:16" hidden="1" x14ac:dyDescent="0.3">
      <c r="C358">
        <f t="shared" si="20"/>
        <v>12</v>
      </c>
      <c r="D358" t="str">
        <f t="shared" si="21"/>
        <v>diciembre</v>
      </c>
      <c r="E358" s="1">
        <v>44546</v>
      </c>
      <c r="F358" s="1" t="s">
        <v>34</v>
      </c>
      <c r="G358" t="s">
        <v>0</v>
      </c>
      <c r="H358" t="s">
        <v>1</v>
      </c>
      <c r="I358" t="s">
        <v>6</v>
      </c>
      <c r="J358" t="s">
        <v>17</v>
      </c>
      <c r="K358" t="s">
        <v>10</v>
      </c>
      <c r="L358" s="2">
        <v>17.347107438016529</v>
      </c>
      <c r="M358" s="2">
        <f t="shared" si="22"/>
        <v>8.6735537190082646</v>
      </c>
      <c r="N358" s="2">
        <f t="shared" si="23"/>
        <v>8.6735537190082646</v>
      </c>
      <c r="P358" s="1"/>
    </row>
    <row r="359" spans="3:16" hidden="1" x14ac:dyDescent="0.3">
      <c r="C359">
        <f t="shared" si="20"/>
        <v>12</v>
      </c>
      <c r="D359" t="str">
        <f t="shared" si="21"/>
        <v>diciembre</v>
      </c>
      <c r="E359" s="1">
        <v>44546</v>
      </c>
      <c r="F359" s="1" t="s">
        <v>36</v>
      </c>
      <c r="G359" t="s">
        <v>0</v>
      </c>
      <c r="H359" t="s">
        <v>18</v>
      </c>
      <c r="I359" t="s">
        <v>19</v>
      </c>
      <c r="J359" t="s">
        <v>23</v>
      </c>
      <c r="K359" t="s">
        <v>10</v>
      </c>
      <c r="L359" s="2">
        <v>89.247933884297524</v>
      </c>
      <c r="M359" s="2">
        <f t="shared" si="22"/>
        <v>44.623966942148762</v>
      </c>
      <c r="N359" s="2">
        <f t="shared" si="23"/>
        <v>44.623966942148762</v>
      </c>
      <c r="P359" s="1"/>
    </row>
    <row r="360" spans="3:16" hidden="1" x14ac:dyDescent="0.3">
      <c r="C360">
        <f t="shared" si="20"/>
        <v>12</v>
      </c>
      <c r="D360" t="str">
        <f t="shared" si="21"/>
        <v>diciembre</v>
      </c>
      <c r="E360" s="1">
        <v>44550</v>
      </c>
      <c r="F360" s="1" t="s">
        <v>33</v>
      </c>
      <c r="G360" t="s">
        <v>0</v>
      </c>
      <c r="H360" t="s">
        <v>18</v>
      </c>
      <c r="I360" t="s">
        <v>2</v>
      </c>
      <c r="J360" t="s">
        <v>13</v>
      </c>
      <c r="K360" t="s">
        <v>10</v>
      </c>
      <c r="L360" s="2">
        <v>95.859504132231407</v>
      </c>
      <c r="M360" s="2">
        <f t="shared" si="22"/>
        <v>47.929752066115704</v>
      </c>
      <c r="N360" s="2">
        <f t="shared" si="23"/>
        <v>47.929752066115704</v>
      </c>
      <c r="P360" s="1"/>
    </row>
    <row r="361" spans="3:16" hidden="1" x14ac:dyDescent="0.3">
      <c r="C361">
        <f t="shared" si="20"/>
        <v>12</v>
      </c>
      <c r="D361" t="str">
        <f t="shared" si="21"/>
        <v>diciembre</v>
      </c>
      <c r="E361" s="1">
        <v>44550</v>
      </c>
      <c r="F361" s="1" t="s">
        <v>26</v>
      </c>
      <c r="G361" t="s">
        <v>0</v>
      </c>
      <c r="H361" t="s">
        <v>21</v>
      </c>
      <c r="I361" t="s">
        <v>19</v>
      </c>
      <c r="J361" t="s">
        <v>23</v>
      </c>
      <c r="K361" t="s">
        <v>10</v>
      </c>
      <c r="L361" s="2">
        <v>4.9504132231404965</v>
      </c>
      <c r="M361" s="2">
        <f t="shared" si="22"/>
        <v>2.4752066115702482</v>
      </c>
      <c r="N361" s="2">
        <f t="shared" si="23"/>
        <v>2.4752066115702482</v>
      </c>
      <c r="P361" s="1"/>
    </row>
    <row r="362" spans="3:16" hidden="1" x14ac:dyDescent="0.3">
      <c r="C362">
        <f t="shared" si="20"/>
        <v>12</v>
      </c>
      <c r="D362" t="str">
        <f t="shared" si="21"/>
        <v>diciembre</v>
      </c>
      <c r="E362" s="1">
        <v>44551</v>
      </c>
      <c r="F362" s="1" t="s">
        <v>41</v>
      </c>
      <c r="G362" t="s">
        <v>5</v>
      </c>
      <c r="H362" t="s">
        <v>18</v>
      </c>
      <c r="I362" t="s">
        <v>2</v>
      </c>
      <c r="J362" t="s">
        <v>3</v>
      </c>
      <c r="K362" t="s">
        <v>10</v>
      </c>
      <c r="L362" s="2">
        <v>95.033057851239661</v>
      </c>
      <c r="M362" s="2">
        <f t="shared" si="22"/>
        <v>47.516528925619831</v>
      </c>
      <c r="N362" s="2">
        <f t="shared" si="23"/>
        <v>47.516528925619831</v>
      </c>
      <c r="P362" s="1"/>
    </row>
    <row r="363" spans="3:16" hidden="1" x14ac:dyDescent="0.3">
      <c r="C363">
        <f t="shared" si="20"/>
        <v>12</v>
      </c>
      <c r="D363" t="str">
        <f t="shared" si="21"/>
        <v>diciembre</v>
      </c>
      <c r="E363" s="1">
        <v>44552</v>
      </c>
      <c r="F363" s="1" t="s">
        <v>33</v>
      </c>
      <c r="G363" t="s">
        <v>0</v>
      </c>
      <c r="H363" t="s">
        <v>18</v>
      </c>
      <c r="I363" t="s">
        <v>2</v>
      </c>
      <c r="J363" t="s">
        <v>9</v>
      </c>
      <c r="K363" t="s">
        <v>10</v>
      </c>
      <c r="L363" s="2">
        <v>65.280991735537185</v>
      </c>
      <c r="M363" s="2">
        <f t="shared" si="22"/>
        <v>32.640495867768593</v>
      </c>
      <c r="N363" s="2">
        <f t="shared" si="23"/>
        <v>32.640495867768593</v>
      </c>
      <c r="P363" s="1"/>
    </row>
    <row r="364" spans="3:16" hidden="1" x14ac:dyDescent="0.3">
      <c r="C364">
        <f t="shared" si="20"/>
        <v>12</v>
      </c>
      <c r="D364" t="str">
        <f t="shared" si="21"/>
        <v>diciembre</v>
      </c>
      <c r="E364" s="1">
        <v>44552</v>
      </c>
      <c r="F364" s="1" t="s">
        <v>33</v>
      </c>
      <c r="G364" t="s">
        <v>0</v>
      </c>
      <c r="H364" t="s">
        <v>1</v>
      </c>
      <c r="I364" t="s">
        <v>19</v>
      </c>
      <c r="J364" t="s">
        <v>12</v>
      </c>
      <c r="K364" t="s">
        <v>4</v>
      </c>
      <c r="L364" s="2">
        <v>16.520661157024794</v>
      </c>
      <c r="M364" s="2">
        <f t="shared" si="22"/>
        <v>8.2603305785123968</v>
      </c>
      <c r="N364" s="2">
        <f t="shared" si="23"/>
        <v>8.2603305785123968</v>
      </c>
      <c r="P364" s="1"/>
    </row>
    <row r="365" spans="3:16" hidden="1" x14ac:dyDescent="0.3">
      <c r="C365">
        <f t="shared" si="20"/>
        <v>12</v>
      </c>
      <c r="D365" t="str">
        <f t="shared" si="21"/>
        <v>diciembre</v>
      </c>
      <c r="E365" s="1">
        <v>44553</v>
      </c>
      <c r="F365" s="1" t="s">
        <v>32</v>
      </c>
      <c r="G365" t="s">
        <v>5</v>
      </c>
      <c r="H365" t="s">
        <v>1</v>
      </c>
      <c r="I365" t="s">
        <v>6</v>
      </c>
      <c r="J365" t="s">
        <v>13</v>
      </c>
      <c r="K365" t="s">
        <v>10</v>
      </c>
      <c r="L365" s="2">
        <v>14.867768595041321</v>
      </c>
      <c r="M365" s="2">
        <f t="shared" si="22"/>
        <v>7.4338842975206605</v>
      </c>
      <c r="N365" s="2">
        <f t="shared" si="23"/>
        <v>7.4338842975206605</v>
      </c>
      <c r="P365" s="1"/>
    </row>
    <row r="366" spans="3:16" hidden="1" x14ac:dyDescent="0.3">
      <c r="C366">
        <f t="shared" si="20"/>
        <v>12</v>
      </c>
      <c r="D366" t="str">
        <f t="shared" si="21"/>
        <v>diciembre</v>
      </c>
      <c r="E366" s="1">
        <v>44555</v>
      </c>
      <c r="F366" s="1" t="s">
        <v>34</v>
      </c>
      <c r="G366" t="s">
        <v>0</v>
      </c>
      <c r="H366" t="s">
        <v>11</v>
      </c>
      <c r="I366" t="s">
        <v>8</v>
      </c>
      <c r="J366" t="s">
        <v>3</v>
      </c>
      <c r="K366" t="s">
        <v>10</v>
      </c>
      <c r="L366" s="2">
        <v>24.785123966942148</v>
      </c>
      <c r="M366" s="2">
        <f t="shared" si="22"/>
        <v>12.392561983471074</v>
      </c>
      <c r="N366" s="2">
        <f t="shared" si="23"/>
        <v>12.392561983471074</v>
      </c>
      <c r="P366" s="1"/>
    </row>
    <row r="367" spans="3:16" hidden="1" x14ac:dyDescent="0.3">
      <c r="C367">
        <f t="shared" si="20"/>
        <v>12</v>
      </c>
      <c r="D367" t="str">
        <f t="shared" si="21"/>
        <v>diciembre</v>
      </c>
      <c r="E367" s="1">
        <v>44555</v>
      </c>
      <c r="F367" s="1" t="s">
        <v>26</v>
      </c>
      <c r="G367" t="s">
        <v>0</v>
      </c>
      <c r="H367" t="s">
        <v>18</v>
      </c>
      <c r="I367" t="s">
        <v>8</v>
      </c>
      <c r="J367" t="s">
        <v>23</v>
      </c>
      <c r="K367" t="s">
        <v>4</v>
      </c>
      <c r="L367" s="2">
        <v>42.1404958677686</v>
      </c>
      <c r="M367" s="2">
        <f t="shared" si="22"/>
        <v>21.0702479338843</v>
      </c>
      <c r="N367" s="2">
        <f t="shared" si="23"/>
        <v>21.0702479338843</v>
      </c>
      <c r="P367" s="1"/>
    </row>
    <row r="368" spans="3:16" hidden="1" x14ac:dyDescent="0.3">
      <c r="C368">
        <f t="shared" si="20"/>
        <v>12</v>
      </c>
      <c r="D368" t="str">
        <f t="shared" si="21"/>
        <v>diciembre</v>
      </c>
      <c r="E368" s="1">
        <v>44556</v>
      </c>
      <c r="F368" s="1" t="s">
        <v>36</v>
      </c>
      <c r="G368" t="s">
        <v>5</v>
      </c>
      <c r="H368" t="s">
        <v>1</v>
      </c>
      <c r="I368" t="s">
        <v>6</v>
      </c>
      <c r="J368" t="s">
        <v>20</v>
      </c>
      <c r="K368" t="s">
        <v>7</v>
      </c>
      <c r="L368" s="2">
        <v>13.214876033057852</v>
      </c>
      <c r="M368" s="2">
        <f t="shared" si="22"/>
        <v>6.6074380165289259</v>
      </c>
      <c r="N368" s="2">
        <f t="shared" si="23"/>
        <v>6.6074380165289259</v>
      </c>
      <c r="P368" s="1"/>
    </row>
    <row r="369" spans="3:16" hidden="1" x14ac:dyDescent="0.3">
      <c r="C369">
        <f t="shared" si="20"/>
        <v>12</v>
      </c>
      <c r="D369" t="str">
        <f t="shared" si="21"/>
        <v>diciembre</v>
      </c>
      <c r="E369" s="1">
        <v>44559</v>
      </c>
      <c r="F369" s="1" t="s">
        <v>28</v>
      </c>
      <c r="G369" t="s">
        <v>5</v>
      </c>
      <c r="H369" t="s">
        <v>22</v>
      </c>
      <c r="I369" t="s">
        <v>6</v>
      </c>
      <c r="J369" t="s">
        <v>23</v>
      </c>
      <c r="K369" t="s">
        <v>10</v>
      </c>
      <c r="L369" s="2">
        <v>26.438016528925619</v>
      </c>
      <c r="M369" s="2">
        <f t="shared" si="22"/>
        <v>13.21900826446281</v>
      </c>
      <c r="N369" s="2">
        <f t="shared" si="23"/>
        <v>13.21900826446281</v>
      </c>
      <c r="P369" s="1"/>
    </row>
    <row r="370" spans="3:16" hidden="1" x14ac:dyDescent="0.3">
      <c r="C370">
        <f t="shared" si="20"/>
        <v>12</v>
      </c>
      <c r="D370" t="str">
        <f t="shared" si="21"/>
        <v>diciembre</v>
      </c>
      <c r="E370" s="1">
        <v>44560</v>
      </c>
      <c r="F370" s="1" t="s">
        <v>35</v>
      </c>
      <c r="G370" t="s">
        <v>0</v>
      </c>
      <c r="H370" t="s">
        <v>21</v>
      </c>
      <c r="I370" t="s">
        <v>19</v>
      </c>
      <c r="J370" t="s">
        <v>23</v>
      </c>
      <c r="K370" t="s">
        <v>4</v>
      </c>
      <c r="L370" s="2">
        <v>11.561983471074381</v>
      </c>
      <c r="M370" s="2">
        <f t="shared" si="22"/>
        <v>5.7809917355371905</v>
      </c>
      <c r="N370" s="2">
        <f t="shared" si="23"/>
        <v>5.7809917355371905</v>
      </c>
      <c r="P370" s="1"/>
    </row>
    <row r="371" spans="3:16" hidden="1" x14ac:dyDescent="0.3">
      <c r="C371">
        <f t="shared" si="20"/>
        <v>12</v>
      </c>
      <c r="D371" t="str">
        <f t="shared" si="21"/>
        <v>diciembre</v>
      </c>
      <c r="E371" s="1">
        <v>44561</v>
      </c>
      <c r="F371" s="1" t="s">
        <v>35</v>
      </c>
      <c r="G371" t="s">
        <v>0</v>
      </c>
      <c r="H371" t="s">
        <v>21</v>
      </c>
      <c r="I371" t="s">
        <v>6</v>
      </c>
      <c r="J371" t="s">
        <v>17</v>
      </c>
      <c r="K371" t="s">
        <v>10</v>
      </c>
      <c r="L371" s="2">
        <v>15.694214876033056</v>
      </c>
      <c r="M371" s="2">
        <f t="shared" si="22"/>
        <v>7.8471074380165282</v>
      </c>
      <c r="N371" s="2">
        <f t="shared" si="23"/>
        <v>7.8471074380165282</v>
      </c>
      <c r="P37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3F35-6627-4E8D-83D0-9DE72FE9D12F}">
  <dimension ref="A1:C16"/>
  <sheetViews>
    <sheetView showGridLines="0" workbookViewId="0">
      <selection activeCell="D8" sqref="D8"/>
    </sheetView>
  </sheetViews>
  <sheetFormatPr baseColWidth="10" defaultRowHeight="14.4" x14ac:dyDescent="0.3"/>
  <cols>
    <col min="3" max="3" width="40.21875" customWidth="1"/>
    <col min="4" max="4" width="11.5546875" customWidth="1"/>
  </cols>
  <sheetData>
    <row r="1" spans="1:3" x14ac:dyDescent="0.3">
      <c r="B1" s="3" t="s">
        <v>80</v>
      </c>
      <c r="C1" s="3" t="s">
        <v>81</v>
      </c>
    </row>
    <row r="3" spans="1:3" x14ac:dyDescent="0.3">
      <c r="C3" s="6" t="s">
        <v>68</v>
      </c>
    </row>
    <row r="4" spans="1:3" x14ac:dyDescent="0.3">
      <c r="A4" s="5"/>
      <c r="B4" s="7" t="s">
        <v>67</v>
      </c>
      <c r="C4" s="8" t="s">
        <v>65</v>
      </c>
    </row>
    <row r="5" spans="1:3" x14ac:dyDescent="0.3">
      <c r="A5" s="5"/>
      <c r="B5" s="7" t="s">
        <v>66</v>
      </c>
      <c r="C5" s="8" t="s">
        <v>75</v>
      </c>
    </row>
    <row r="6" spans="1:3" x14ac:dyDescent="0.3">
      <c r="A6" s="5"/>
      <c r="B6" s="7" t="s">
        <v>69</v>
      </c>
      <c r="C6" s="8" t="s">
        <v>77</v>
      </c>
    </row>
    <row r="7" spans="1:3" x14ac:dyDescent="0.3">
      <c r="A7" s="5"/>
      <c r="B7" s="7" t="s">
        <v>70</v>
      </c>
      <c r="C7" s="8" t="s">
        <v>64</v>
      </c>
    </row>
    <row r="8" spans="1:3" x14ac:dyDescent="0.3">
      <c r="A8" s="5"/>
      <c r="B8" s="7" t="s">
        <v>71</v>
      </c>
      <c r="C8" s="8" t="s">
        <v>77</v>
      </c>
    </row>
    <row r="9" spans="1:3" x14ac:dyDescent="0.3">
      <c r="A9" s="5"/>
      <c r="B9" s="9"/>
    </row>
    <row r="10" spans="1:3" x14ac:dyDescent="0.3">
      <c r="A10" s="5"/>
    </row>
    <row r="11" spans="1:3" x14ac:dyDescent="0.3">
      <c r="A11" s="5"/>
    </row>
    <row r="12" spans="1:3" x14ac:dyDescent="0.3">
      <c r="A12" s="5"/>
    </row>
    <row r="13" spans="1:3" x14ac:dyDescent="0.3">
      <c r="A13" s="5"/>
    </row>
    <row r="14" spans="1:3" x14ac:dyDescent="0.3">
      <c r="A14" s="5"/>
    </row>
    <row r="15" spans="1:3" x14ac:dyDescent="0.3">
      <c r="A15" s="5"/>
    </row>
    <row r="16" spans="1:3" x14ac:dyDescent="0.3">
      <c r="A16" s="5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C18E76D-1390-4C53-9A99-951153CF616F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A4:A16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A8C2-5A3D-4F6D-9DCB-666AFC08B611}">
  <dimension ref="A2:W37"/>
  <sheetViews>
    <sheetView workbookViewId="0">
      <selection activeCell="E19" sqref="E19"/>
    </sheetView>
  </sheetViews>
  <sheetFormatPr baseColWidth="10" defaultRowHeight="14.4" x14ac:dyDescent="0.3"/>
  <cols>
    <col min="2" max="2" width="21.44140625" customWidth="1"/>
    <col min="3" max="3" width="17.5546875" customWidth="1"/>
    <col min="7" max="7" width="17.44140625" customWidth="1"/>
  </cols>
  <sheetData>
    <row r="2" spans="1:23" x14ac:dyDescent="0.3">
      <c r="C2" s="11" t="s">
        <v>73</v>
      </c>
      <c r="G2" s="11" t="s">
        <v>76</v>
      </c>
      <c r="K2" s="11" t="s">
        <v>51</v>
      </c>
      <c r="L2" s="11" t="s">
        <v>52</v>
      </c>
      <c r="M2" s="11" t="s">
        <v>53</v>
      </c>
      <c r="N2" s="11" t="s">
        <v>54</v>
      </c>
      <c r="O2" s="11" t="s">
        <v>55</v>
      </c>
      <c r="P2" s="11" t="s">
        <v>56</v>
      </c>
      <c r="Q2" s="11" t="s">
        <v>57</v>
      </c>
      <c r="R2" s="11" t="s">
        <v>58</v>
      </c>
      <c r="S2" s="11" t="s">
        <v>59</v>
      </c>
      <c r="T2" s="11" t="s">
        <v>60</v>
      </c>
      <c r="U2" s="11" t="s">
        <v>61</v>
      </c>
      <c r="V2" s="11" t="s">
        <v>62</v>
      </c>
      <c r="W2" s="13" t="s">
        <v>74</v>
      </c>
    </row>
    <row r="3" spans="1:23" x14ac:dyDescent="0.3">
      <c r="A3" s="1">
        <v>44197</v>
      </c>
      <c r="B3" s="11" t="s">
        <v>51</v>
      </c>
      <c r="C3" s="14">
        <f>SUMIF('Base de datos'!$C$4:$C$371,'Base de datos'!B4,'Base de datos'!$N$4:$N$371)</f>
        <v>538.26033057851248</v>
      </c>
      <c r="F3" s="11" t="s">
        <v>0</v>
      </c>
      <c r="G3" s="8">
        <f>COUNTIF(Tabla1[Genero],Analisis!F3)</f>
        <v>192</v>
      </c>
      <c r="J3" s="11" t="s">
        <v>11</v>
      </c>
      <c r="K3" s="15">
        <f>COUNTIFS('Base de datos'!$H$4:$H$371,$J3,'Base de datos'!$D$4:$D$371,K$2)</f>
        <v>6</v>
      </c>
      <c r="L3" s="15">
        <f>COUNTIFS('Base de datos'!$H$4:$H$371,$J3,'Base de datos'!$D$4:$D$371,L$2)</f>
        <v>2</v>
      </c>
      <c r="M3" s="15">
        <f>COUNTIFS('Base de datos'!$H$4:$H$371,$J3,'Base de datos'!$D$4:$D$371,M$2)</f>
        <v>2</v>
      </c>
      <c r="N3" s="15">
        <f>COUNTIFS('Base de datos'!$H$4:$H$371,$J3,'Base de datos'!$D$4:$D$371,N$2)</f>
        <v>2</v>
      </c>
      <c r="O3" s="15">
        <f>COUNTIFS('Base de datos'!$H$4:$H$371,$J3,'Base de datos'!$D$4:$D$371,O$2)</f>
        <v>5</v>
      </c>
      <c r="P3" s="15">
        <f>COUNTIFS('Base de datos'!$H$4:$H$371,$J3,'Base de datos'!$D$4:$D$371,P$2)</f>
        <v>5</v>
      </c>
      <c r="Q3" s="15">
        <f>COUNTIFS('Base de datos'!$H$4:$H$371,$J3,'Base de datos'!$D$4:$D$371,Q$2)</f>
        <v>1</v>
      </c>
      <c r="R3" s="15">
        <f>COUNTIFS('Base de datos'!$H$4:$H$371,$J3,'Base de datos'!$D$4:$D$371,R$2)</f>
        <v>2</v>
      </c>
      <c r="S3" s="15">
        <f>COUNTIFS('Base de datos'!$H$4:$H$371,$J3,'Base de datos'!$D$4:$D$371,S$2)</f>
        <v>1</v>
      </c>
      <c r="T3" s="15">
        <f>COUNTIFS('Base de datos'!$H$4:$H$371,$J3,'Base de datos'!$D$4:$D$371,T$2)</f>
        <v>3</v>
      </c>
      <c r="U3" s="15">
        <f>COUNTIFS('Base de datos'!$H$4:$H$371,$J3,'Base de datos'!$D$4:$D$371,U$2)</f>
        <v>4</v>
      </c>
      <c r="V3" s="15">
        <f>COUNTIFS('Base de datos'!$H$4:$H$371,$J3,'Base de datos'!$D$4:$D$371,V$2)</f>
        <v>3</v>
      </c>
      <c r="W3" s="16">
        <f t="shared" ref="W3:W11" si="0">SUM(K3:V3)</f>
        <v>36</v>
      </c>
    </row>
    <row r="4" spans="1:23" x14ac:dyDescent="0.3">
      <c r="A4" s="1">
        <v>44228</v>
      </c>
      <c r="B4" s="11" t="s">
        <v>52</v>
      </c>
      <c r="C4" s="14">
        <f>SUMIF('Base de datos'!$C$4:$C$371,'Base de datos'!B5,'Base de datos'!$N$4:$N$371)</f>
        <v>536.6487603305784</v>
      </c>
      <c r="D4" s="4"/>
      <c r="F4" s="11" t="s">
        <v>5</v>
      </c>
      <c r="G4" s="8">
        <f>COUNTIF(Tabla1[Genero],Analisis!F4)</f>
        <v>176</v>
      </c>
      <c r="J4" s="11" t="s">
        <v>18</v>
      </c>
      <c r="K4" s="15">
        <f>COUNTIFS('Base de datos'!$H$4:$H$371,$J4,'Base de datos'!$D$4:$D$371,K$2)</f>
        <v>4</v>
      </c>
      <c r="L4" s="15">
        <f>COUNTIFS('Base de datos'!$H$4:$H$371,$J4,'Base de datos'!$D$4:$D$371,L$2)</f>
        <v>4</v>
      </c>
      <c r="M4" s="15">
        <f>COUNTIFS('Base de datos'!$H$4:$H$371,$J4,'Base de datos'!$D$4:$D$371,M$2)</f>
        <v>1</v>
      </c>
      <c r="N4" s="15">
        <f>COUNTIFS('Base de datos'!$H$4:$H$371,$J4,'Base de datos'!$D$4:$D$371,N$2)</f>
        <v>3</v>
      </c>
      <c r="O4" s="15">
        <f>COUNTIFS('Base de datos'!$H$4:$H$371,$J4,'Base de datos'!$D$4:$D$371,O$2)</f>
        <v>0</v>
      </c>
      <c r="P4" s="15">
        <f>COUNTIFS('Base de datos'!$H$4:$H$371,$J4,'Base de datos'!$D$4:$D$371,P$2)</f>
        <v>0</v>
      </c>
      <c r="Q4" s="15">
        <f>COUNTIFS('Base de datos'!$H$4:$H$371,$J4,'Base de datos'!$D$4:$D$371,Q$2)</f>
        <v>0</v>
      </c>
      <c r="R4" s="15">
        <f>COUNTIFS('Base de datos'!$H$4:$H$371,$J4,'Base de datos'!$D$4:$D$371,R$2)</f>
        <v>0</v>
      </c>
      <c r="S4" s="15">
        <f>COUNTIFS('Base de datos'!$H$4:$H$371,$J4,'Base de datos'!$D$4:$D$371,S$2)</f>
        <v>1</v>
      </c>
      <c r="T4" s="15">
        <f>COUNTIFS('Base de datos'!$H$4:$H$371,$J4,'Base de datos'!$D$4:$D$371,T$2)</f>
        <v>8</v>
      </c>
      <c r="U4" s="15">
        <f>COUNTIFS('Base de datos'!$H$4:$H$371,$J4,'Base de datos'!$D$4:$D$371,U$2)</f>
        <v>4</v>
      </c>
      <c r="V4" s="15">
        <f>COUNTIFS('Base de datos'!$H$4:$H$371,$J4,'Base de datos'!$D$4:$D$371,V$2)</f>
        <v>5</v>
      </c>
      <c r="W4" s="16">
        <f t="shared" si="0"/>
        <v>30</v>
      </c>
    </row>
    <row r="5" spans="1:23" x14ac:dyDescent="0.3">
      <c r="A5" s="1">
        <v>44256</v>
      </c>
      <c r="B5" s="11" t="s">
        <v>53</v>
      </c>
      <c r="C5" s="14">
        <f>SUMIF('Base de datos'!$C$4:$C$371,'Base de datos'!B6,'Base de datos'!$N$4:$N$371)</f>
        <v>275.97107438016525</v>
      </c>
      <c r="D5" s="4"/>
      <c r="J5" s="11" t="s">
        <v>1</v>
      </c>
      <c r="K5" s="15">
        <f>COUNTIFS('Base de datos'!$H$4:$H$371,$J5,'Base de datos'!$D$4:$D$371,K$2)</f>
        <v>4</v>
      </c>
      <c r="L5" s="15">
        <f>COUNTIFS('Base de datos'!$H$4:$H$371,$J5,'Base de datos'!$D$4:$D$371,L$2)</f>
        <v>10</v>
      </c>
      <c r="M5" s="15">
        <f>COUNTIFS('Base de datos'!$H$4:$H$371,$J5,'Base de datos'!$D$4:$D$371,M$2)</f>
        <v>4</v>
      </c>
      <c r="N5" s="15">
        <f>COUNTIFS('Base de datos'!$H$4:$H$371,$J5,'Base de datos'!$D$4:$D$371,N$2)</f>
        <v>1</v>
      </c>
      <c r="O5" s="15">
        <f>COUNTIFS('Base de datos'!$H$4:$H$371,$J5,'Base de datos'!$D$4:$D$371,O$2)</f>
        <v>5</v>
      </c>
      <c r="P5" s="15">
        <f>COUNTIFS('Base de datos'!$H$4:$H$371,$J5,'Base de datos'!$D$4:$D$371,P$2)</f>
        <v>4</v>
      </c>
      <c r="Q5" s="15">
        <f>COUNTIFS('Base de datos'!$H$4:$H$371,$J5,'Base de datos'!$D$4:$D$371,Q$2)</f>
        <v>6</v>
      </c>
      <c r="R5" s="15">
        <f>COUNTIFS('Base de datos'!$H$4:$H$371,$J5,'Base de datos'!$D$4:$D$371,R$2)</f>
        <v>3</v>
      </c>
      <c r="S5" s="15">
        <f>COUNTIFS('Base de datos'!$H$4:$H$371,$J5,'Base de datos'!$D$4:$D$371,S$2)</f>
        <v>6</v>
      </c>
      <c r="T5" s="15">
        <f>COUNTIFS('Base de datos'!$H$4:$H$371,$J5,'Base de datos'!$D$4:$D$371,T$2)</f>
        <v>2</v>
      </c>
      <c r="U5" s="15">
        <f>COUNTIFS('Base de datos'!$H$4:$H$371,$J5,'Base de datos'!$D$4:$D$371,U$2)</f>
        <v>12</v>
      </c>
      <c r="V5" s="15">
        <f>COUNTIFS('Base de datos'!$H$4:$H$371,$J5,'Base de datos'!$D$4:$D$371,V$2)</f>
        <v>8</v>
      </c>
      <c r="W5" s="16">
        <f t="shared" si="0"/>
        <v>65</v>
      </c>
    </row>
    <row r="6" spans="1:23" x14ac:dyDescent="0.3">
      <c r="A6" s="1">
        <v>44287</v>
      </c>
      <c r="B6" s="11" t="s">
        <v>54</v>
      </c>
      <c r="C6" s="14">
        <f>SUMIF('Base de datos'!$C$4:$C$371,'Base de datos'!B7,'Base de datos'!$N$4:$N$371)</f>
        <v>458.7933884297521</v>
      </c>
      <c r="D6" s="4"/>
      <c r="J6" s="11" t="s">
        <v>22</v>
      </c>
      <c r="K6" s="15">
        <f>COUNTIFS('Base de datos'!$H$4:$H$371,$J6,'Base de datos'!$D$4:$D$371,K$2)</f>
        <v>7</v>
      </c>
      <c r="L6" s="15">
        <f>COUNTIFS('Base de datos'!$H$4:$H$371,$J6,'Base de datos'!$D$4:$D$371,L$2)</f>
        <v>2</v>
      </c>
      <c r="M6" s="15">
        <f>COUNTIFS('Base de datos'!$H$4:$H$371,$J6,'Base de datos'!$D$4:$D$371,M$2)</f>
        <v>1</v>
      </c>
      <c r="N6" s="15">
        <f>COUNTIFS('Base de datos'!$H$4:$H$371,$J6,'Base de datos'!$D$4:$D$371,N$2)</f>
        <v>7</v>
      </c>
      <c r="O6" s="15">
        <f>COUNTIFS('Base de datos'!$H$4:$H$371,$J6,'Base de datos'!$D$4:$D$371,O$2)</f>
        <v>8</v>
      </c>
      <c r="P6" s="15">
        <f>COUNTIFS('Base de datos'!$H$4:$H$371,$J6,'Base de datos'!$D$4:$D$371,P$2)</f>
        <v>8</v>
      </c>
      <c r="Q6" s="15">
        <f>COUNTIFS('Base de datos'!$H$4:$H$371,$J6,'Base de datos'!$D$4:$D$371,Q$2)</f>
        <v>11</v>
      </c>
      <c r="R6" s="15">
        <f>COUNTIFS('Base de datos'!$H$4:$H$371,$J6,'Base de datos'!$D$4:$D$371,R$2)</f>
        <v>4</v>
      </c>
      <c r="S6" s="15">
        <f>COUNTIFS('Base de datos'!$H$4:$H$371,$J6,'Base de datos'!$D$4:$D$371,S$2)</f>
        <v>9</v>
      </c>
      <c r="T6" s="15">
        <f>COUNTIFS('Base de datos'!$H$4:$H$371,$J6,'Base de datos'!$D$4:$D$371,T$2)</f>
        <v>9</v>
      </c>
      <c r="U6" s="15">
        <f>COUNTIFS('Base de datos'!$H$4:$H$371,$J6,'Base de datos'!$D$4:$D$371,U$2)</f>
        <v>3</v>
      </c>
      <c r="V6" s="15">
        <f>COUNTIFS('Base de datos'!$H$4:$H$371,$J6,'Base de datos'!$D$4:$D$371,V$2)</f>
        <v>3</v>
      </c>
      <c r="W6" s="16">
        <f t="shared" si="0"/>
        <v>72</v>
      </c>
    </row>
    <row r="7" spans="1:23" x14ac:dyDescent="0.3">
      <c r="A7" s="1">
        <v>44317</v>
      </c>
      <c r="B7" s="11" t="s">
        <v>55</v>
      </c>
      <c r="C7" s="14">
        <f>SUMIF('Base de datos'!$C$4:$C$371,'Base de datos'!B8,'Base de datos'!$N$4:$N$371)</f>
        <v>462.6611570247934</v>
      </c>
      <c r="D7" s="4"/>
      <c r="J7" s="11" t="s">
        <v>16</v>
      </c>
      <c r="K7" s="15">
        <f>COUNTIFS('Base de datos'!$H$4:$H$371,$J7,'Base de datos'!$D$4:$D$371,K$2)</f>
        <v>6</v>
      </c>
      <c r="L7" s="15">
        <f>COUNTIFS('Base de datos'!$H$4:$H$371,$J7,'Base de datos'!$D$4:$D$371,L$2)</f>
        <v>2</v>
      </c>
      <c r="M7" s="15">
        <f>COUNTIFS('Base de datos'!$H$4:$H$371,$J7,'Base de datos'!$D$4:$D$371,M$2)</f>
        <v>4</v>
      </c>
      <c r="N7" s="15">
        <f>COUNTIFS('Base de datos'!$H$4:$H$371,$J7,'Base de datos'!$D$4:$D$371,N$2)</f>
        <v>5</v>
      </c>
      <c r="O7" s="15">
        <f>COUNTIFS('Base de datos'!$H$4:$H$371,$J7,'Base de datos'!$D$4:$D$371,O$2)</f>
        <v>2</v>
      </c>
      <c r="P7" s="15">
        <f>COUNTIFS('Base de datos'!$H$4:$H$371,$J7,'Base de datos'!$D$4:$D$371,P$2)</f>
        <v>4</v>
      </c>
      <c r="Q7" s="15">
        <f>COUNTIFS('Base de datos'!$H$4:$H$371,$J7,'Base de datos'!$D$4:$D$371,Q$2)</f>
        <v>4</v>
      </c>
      <c r="R7" s="15">
        <f>COUNTIFS('Base de datos'!$H$4:$H$371,$J7,'Base de datos'!$D$4:$D$371,R$2)</f>
        <v>1</v>
      </c>
      <c r="S7" s="15">
        <f>COUNTIFS('Base de datos'!$H$4:$H$371,$J7,'Base de datos'!$D$4:$D$371,S$2)</f>
        <v>1</v>
      </c>
      <c r="T7" s="15">
        <f>COUNTIFS('Base de datos'!$H$4:$H$371,$J7,'Base de datos'!$D$4:$D$371,T$2)</f>
        <v>5</v>
      </c>
      <c r="U7" s="15">
        <f>COUNTIFS('Base de datos'!$H$4:$H$371,$J7,'Base de datos'!$D$4:$D$371,U$2)</f>
        <v>4</v>
      </c>
      <c r="V7" s="15">
        <f>COUNTIFS('Base de datos'!$H$4:$H$371,$J7,'Base de datos'!$D$4:$D$371,V$2)</f>
        <v>0</v>
      </c>
      <c r="W7" s="16">
        <f t="shared" si="0"/>
        <v>38</v>
      </c>
    </row>
    <row r="8" spans="1:23" x14ac:dyDescent="0.3">
      <c r="A8" s="1">
        <v>44348</v>
      </c>
      <c r="B8" s="11" t="s">
        <v>56</v>
      </c>
      <c r="C8" s="14">
        <f>SUMIF('Base de datos'!$C$4:$C$371,'Base de datos'!B9,'Base de datos'!$N$4:$N$371)</f>
        <v>398.01239669421483</v>
      </c>
      <c r="D8" s="4"/>
      <c r="J8" s="11" t="s">
        <v>63</v>
      </c>
      <c r="K8" s="15">
        <f>COUNTIFS('Base de datos'!$H$4:$H$371,$J8,'Base de datos'!$D$4:$D$371,K$2)</f>
        <v>3</v>
      </c>
      <c r="L8" s="15">
        <f>COUNTIFS('Base de datos'!$H$4:$H$371,$J8,'Base de datos'!$D$4:$D$371,L$2)</f>
        <v>3</v>
      </c>
      <c r="M8" s="15">
        <f>COUNTIFS('Base de datos'!$H$4:$H$371,$J8,'Base de datos'!$D$4:$D$371,M$2)</f>
        <v>5</v>
      </c>
      <c r="N8" s="15">
        <f>COUNTIFS('Base de datos'!$H$4:$H$371,$J8,'Base de datos'!$D$4:$D$371,N$2)</f>
        <v>4</v>
      </c>
      <c r="O8" s="15">
        <f>COUNTIFS('Base de datos'!$H$4:$H$371,$J8,'Base de datos'!$D$4:$D$371,O$2)</f>
        <v>7</v>
      </c>
      <c r="P8" s="15">
        <f>COUNTIFS('Base de datos'!$H$4:$H$371,$J8,'Base de datos'!$D$4:$D$371,P$2)</f>
        <v>5</v>
      </c>
      <c r="Q8" s="15">
        <f>COUNTIFS('Base de datos'!$H$4:$H$371,$J8,'Base de datos'!$D$4:$D$371,Q$2)</f>
        <v>5</v>
      </c>
      <c r="R8" s="15">
        <f>COUNTIFS('Base de datos'!$H$4:$H$371,$J8,'Base de datos'!$D$4:$D$371,R$2)</f>
        <v>2</v>
      </c>
      <c r="S8" s="15">
        <f>COUNTIFS('Base de datos'!$H$4:$H$371,$J8,'Base de datos'!$D$4:$D$371,S$2)</f>
        <v>1</v>
      </c>
      <c r="T8" s="15">
        <f>COUNTIFS('Base de datos'!$H$4:$H$371,$J8,'Base de datos'!$D$4:$D$371,T$2)</f>
        <v>2</v>
      </c>
      <c r="U8" s="15">
        <f>COUNTIFS('Base de datos'!$H$4:$H$371,$J8,'Base de datos'!$D$4:$D$371,U$2)</f>
        <v>3</v>
      </c>
      <c r="V8" s="15">
        <f>COUNTIFS('Base de datos'!$H$4:$H$371,$J8,'Base de datos'!$D$4:$D$371,V$2)</f>
        <v>3</v>
      </c>
      <c r="W8" s="16">
        <f t="shared" si="0"/>
        <v>43</v>
      </c>
    </row>
    <row r="9" spans="1:23" x14ac:dyDescent="0.3">
      <c r="A9" s="1">
        <v>44378</v>
      </c>
      <c r="B9" s="11" t="s">
        <v>57</v>
      </c>
      <c r="C9" s="14">
        <f>SUMIF('Base de datos'!$C$4:$C$371,'Base de datos'!B10,'Base de datos'!$N$4:$N$371)</f>
        <v>376.32231404958679</v>
      </c>
      <c r="D9" s="4"/>
      <c r="J9" s="11" t="s">
        <v>21</v>
      </c>
      <c r="K9" s="15">
        <f>COUNTIFS('Base de datos'!$H$4:$H$371,$J9,'Base de datos'!$D$4:$D$371,K$2)</f>
        <v>4</v>
      </c>
      <c r="L9" s="15">
        <f>COUNTIFS('Base de datos'!$H$4:$H$371,$J9,'Base de datos'!$D$4:$D$371,L$2)</f>
        <v>4</v>
      </c>
      <c r="M9" s="15">
        <f>COUNTIFS('Base de datos'!$H$4:$H$371,$J9,'Base de datos'!$D$4:$D$371,M$2)</f>
        <v>2</v>
      </c>
      <c r="N9" s="15">
        <f>COUNTIFS('Base de datos'!$H$4:$H$371,$J9,'Base de datos'!$D$4:$D$371,N$2)</f>
        <v>3</v>
      </c>
      <c r="O9" s="15">
        <f>COUNTIFS('Base de datos'!$H$4:$H$371,$J9,'Base de datos'!$D$4:$D$371,O$2)</f>
        <v>2</v>
      </c>
      <c r="P9" s="15">
        <f>COUNTIFS('Base de datos'!$H$4:$H$371,$J9,'Base de datos'!$D$4:$D$371,P$2)</f>
        <v>2</v>
      </c>
      <c r="Q9" s="15">
        <f>COUNTIFS('Base de datos'!$H$4:$H$371,$J9,'Base de datos'!$D$4:$D$371,Q$2)</f>
        <v>0</v>
      </c>
      <c r="R9" s="15">
        <f>COUNTIFS('Base de datos'!$H$4:$H$371,$J9,'Base de datos'!$D$4:$D$371,R$2)</f>
        <v>6</v>
      </c>
      <c r="S9" s="15">
        <f>COUNTIFS('Base de datos'!$H$4:$H$371,$J9,'Base de datos'!$D$4:$D$371,S$2)</f>
        <v>1</v>
      </c>
      <c r="T9" s="15">
        <f>COUNTIFS('Base de datos'!$H$4:$H$371,$J9,'Base de datos'!$D$4:$D$371,T$2)</f>
        <v>2</v>
      </c>
      <c r="U9" s="15">
        <f>COUNTIFS('Base de datos'!$H$4:$H$371,$J9,'Base de datos'!$D$4:$D$371,U$2)</f>
        <v>3</v>
      </c>
      <c r="V9" s="15">
        <f>COUNTIFS('Base de datos'!$H$4:$H$371,$J9,'Base de datos'!$D$4:$D$371,V$2)</f>
        <v>4</v>
      </c>
      <c r="W9" s="16">
        <f t="shared" si="0"/>
        <v>33</v>
      </c>
    </row>
    <row r="10" spans="1:23" x14ac:dyDescent="0.3">
      <c r="A10" s="1">
        <v>44409</v>
      </c>
      <c r="B10" s="11" t="s">
        <v>58</v>
      </c>
      <c r="C10" s="14">
        <f>SUMIF('Base de datos'!$C$4:$C$371,'Base de datos'!B11,'Base de datos'!$N$4:$N$371)</f>
        <v>284.19421487603307</v>
      </c>
      <c r="D10" s="4"/>
      <c r="J10" s="11" t="s">
        <v>14</v>
      </c>
      <c r="K10" s="15">
        <f>COUNTIFS('Base de datos'!$H$4:$H$371,$J10,'Base de datos'!$D$4:$D$371,K$2)</f>
        <v>2</v>
      </c>
      <c r="L10" s="15">
        <f>COUNTIFS('Base de datos'!$H$4:$H$371,$J10,'Base de datos'!$D$4:$D$371,L$2)</f>
        <v>4</v>
      </c>
      <c r="M10" s="15">
        <f>COUNTIFS('Base de datos'!$H$4:$H$371,$J10,'Base de datos'!$D$4:$D$371,M$2)</f>
        <v>1</v>
      </c>
      <c r="N10" s="15">
        <f>COUNTIFS('Base de datos'!$H$4:$H$371,$J10,'Base de datos'!$D$4:$D$371,N$2)</f>
        <v>2</v>
      </c>
      <c r="O10" s="15">
        <f>COUNTIFS('Base de datos'!$H$4:$H$371,$J10,'Base de datos'!$D$4:$D$371,O$2)</f>
        <v>2</v>
      </c>
      <c r="P10" s="15">
        <f>COUNTIFS('Base de datos'!$H$4:$H$371,$J10,'Base de datos'!$D$4:$D$371,P$2)</f>
        <v>1</v>
      </c>
      <c r="Q10" s="15">
        <f>COUNTIFS('Base de datos'!$H$4:$H$371,$J10,'Base de datos'!$D$4:$D$371,Q$2)</f>
        <v>1</v>
      </c>
      <c r="R10" s="15">
        <f>COUNTIFS('Base de datos'!$H$4:$H$371,$J10,'Base de datos'!$D$4:$D$371,R$2)</f>
        <v>3</v>
      </c>
      <c r="S10" s="15">
        <f>COUNTIFS('Base de datos'!$H$4:$H$371,$J10,'Base de datos'!$D$4:$D$371,S$2)</f>
        <v>1</v>
      </c>
      <c r="T10" s="15">
        <f>COUNTIFS('Base de datos'!$H$4:$H$371,$J10,'Base de datos'!$D$4:$D$371,T$2)</f>
        <v>1</v>
      </c>
      <c r="U10" s="15">
        <f>COUNTIFS('Base de datos'!$H$4:$H$371,$J10,'Base de datos'!$D$4:$D$371,U$2)</f>
        <v>1</v>
      </c>
      <c r="V10" s="15">
        <f>COUNTIFS('Base de datos'!$H$4:$H$371,$J10,'Base de datos'!$D$4:$D$371,V$2)</f>
        <v>1</v>
      </c>
      <c r="W10" s="16">
        <f t="shared" si="0"/>
        <v>20</v>
      </c>
    </row>
    <row r="11" spans="1:23" x14ac:dyDescent="0.3">
      <c r="A11" s="1">
        <v>44440</v>
      </c>
      <c r="B11" s="11" t="s">
        <v>59</v>
      </c>
      <c r="C11" s="14">
        <f>SUMIF('Base de datos'!$C$4:$C$371,'Base de datos'!B12,'Base de datos'!$N$4:$N$371)</f>
        <v>326.5371900826446</v>
      </c>
      <c r="D11" s="4"/>
      <c r="J11" s="11" t="s">
        <v>24</v>
      </c>
      <c r="K11" s="15">
        <f>COUNTIFS('Base de datos'!$H$4:$H$371,$J11,'Base de datos'!$D$4:$D$371,K$2)</f>
        <v>0</v>
      </c>
      <c r="L11" s="15">
        <f>COUNTIFS('Base de datos'!$H$4:$H$371,$J11,'Base de datos'!$D$4:$D$371,L$2)</f>
        <v>0</v>
      </c>
      <c r="M11" s="15">
        <f>COUNTIFS('Base de datos'!$H$4:$H$371,$J11,'Base de datos'!$D$4:$D$371,M$2)</f>
        <v>0</v>
      </c>
      <c r="N11" s="15">
        <f>COUNTIFS('Base de datos'!$H$4:$H$371,$J11,'Base de datos'!$D$4:$D$371,N$2)</f>
        <v>2</v>
      </c>
      <c r="O11" s="15">
        <f>COUNTIFS('Base de datos'!$H$4:$H$371,$J11,'Base de datos'!$D$4:$D$371,O$2)</f>
        <v>5</v>
      </c>
      <c r="P11" s="15">
        <f>COUNTIFS('Base de datos'!$H$4:$H$371,$J11,'Base de datos'!$D$4:$D$371,P$2)</f>
        <v>4</v>
      </c>
      <c r="Q11" s="15">
        <f>COUNTIFS('Base de datos'!$H$4:$H$371,$J11,'Base de datos'!$D$4:$D$371,Q$2)</f>
        <v>6</v>
      </c>
      <c r="R11" s="15">
        <f>COUNTIFS('Base de datos'!$H$4:$H$371,$J11,'Base de datos'!$D$4:$D$371,R$2)</f>
        <v>4</v>
      </c>
      <c r="S11" s="15">
        <f>COUNTIFS('Base de datos'!$H$4:$H$371,$J11,'Base de datos'!$D$4:$D$371,S$2)</f>
        <v>5</v>
      </c>
      <c r="T11" s="15">
        <f>COUNTIFS('Base de datos'!$H$4:$H$371,$J11,'Base de datos'!$D$4:$D$371,T$2)</f>
        <v>5</v>
      </c>
      <c r="U11" s="15">
        <f>COUNTIFS('Base de datos'!$H$4:$H$371,$J11,'Base de datos'!$D$4:$D$371,U$2)</f>
        <v>0</v>
      </c>
      <c r="V11" s="15">
        <f>COUNTIFS('Base de datos'!$H$4:$H$371,$J11,'Base de datos'!$D$4:$D$371,V$2)</f>
        <v>0</v>
      </c>
      <c r="W11" s="16">
        <f t="shared" si="0"/>
        <v>31</v>
      </c>
    </row>
    <row r="12" spans="1:23" x14ac:dyDescent="0.3">
      <c r="A12" s="1">
        <v>44470</v>
      </c>
      <c r="B12" s="11" t="s">
        <v>60</v>
      </c>
      <c r="C12" s="14">
        <f>SUMIF('Base de datos'!$C$4:$C$371,'Base de datos'!B13,'Base de datos'!$N$4:$N$371)</f>
        <v>605.21900826446279</v>
      </c>
      <c r="D12" s="4"/>
      <c r="J12" s="12" t="s">
        <v>74</v>
      </c>
      <c r="K12" s="16">
        <f t="shared" ref="K12:V12" si="1">SUM(K3:K11)</f>
        <v>36</v>
      </c>
      <c r="L12" s="16">
        <f t="shared" si="1"/>
        <v>31</v>
      </c>
      <c r="M12" s="16">
        <f t="shared" si="1"/>
        <v>20</v>
      </c>
      <c r="N12" s="16">
        <f t="shared" si="1"/>
        <v>29</v>
      </c>
      <c r="O12" s="16">
        <f t="shared" si="1"/>
        <v>36</v>
      </c>
      <c r="P12" s="16">
        <f t="shared" si="1"/>
        <v>33</v>
      </c>
      <c r="Q12" s="16">
        <f t="shared" si="1"/>
        <v>34</v>
      </c>
      <c r="R12" s="16">
        <f t="shared" si="1"/>
        <v>25</v>
      </c>
      <c r="S12" s="16">
        <f t="shared" si="1"/>
        <v>26</v>
      </c>
      <c r="T12" s="16">
        <f t="shared" si="1"/>
        <v>37</v>
      </c>
      <c r="U12" s="16">
        <f t="shared" si="1"/>
        <v>34</v>
      </c>
      <c r="V12" s="16">
        <f t="shared" si="1"/>
        <v>27</v>
      </c>
      <c r="W12" s="16"/>
    </row>
    <row r="13" spans="1:23" x14ac:dyDescent="0.3">
      <c r="A13" s="1">
        <v>44501</v>
      </c>
      <c r="B13" s="11" t="s">
        <v>61</v>
      </c>
      <c r="C13" s="14">
        <f>SUMIF('Base de datos'!$C$4:$C$371,'Base de datos'!B14,'Base de datos'!$N$4:$N$371)</f>
        <v>475.56611570247929</v>
      </c>
      <c r="D13" s="4"/>
    </row>
    <row r="14" spans="1:23" x14ac:dyDescent="0.3">
      <c r="A14" s="1">
        <v>44531</v>
      </c>
      <c r="B14" s="11" t="s">
        <v>62</v>
      </c>
      <c r="C14" s="14">
        <f>SUMIF('Base de datos'!$C$4:$C$371,'Base de datos'!B15,'Base de datos'!$N$4:$N$371)</f>
        <v>446.10330578512389</v>
      </c>
      <c r="D14" s="4"/>
    </row>
    <row r="15" spans="1:23" x14ac:dyDescent="0.3">
      <c r="B15" s="10" t="s">
        <v>74</v>
      </c>
      <c r="C15" s="14">
        <f>SUM(C3:C14)</f>
        <v>5184.2892561983472</v>
      </c>
      <c r="D15" s="4"/>
    </row>
    <row r="16" spans="1:23" x14ac:dyDescent="0.3">
      <c r="D16" s="4"/>
    </row>
    <row r="17" spans="2:23" x14ac:dyDescent="0.3">
      <c r="D17" s="4"/>
      <c r="K17" s="11" t="s">
        <v>51</v>
      </c>
      <c r="L17" s="11" t="s">
        <v>52</v>
      </c>
      <c r="M17" s="11" t="s">
        <v>53</v>
      </c>
      <c r="N17" s="11" t="s">
        <v>54</v>
      </c>
      <c r="O17" s="11" t="s">
        <v>55</v>
      </c>
      <c r="P17" s="11" t="s">
        <v>56</v>
      </c>
      <c r="Q17" s="11" t="s">
        <v>57</v>
      </c>
      <c r="R17" s="11" t="s">
        <v>58</v>
      </c>
      <c r="S17" s="11" t="s">
        <v>59</v>
      </c>
      <c r="T17" s="11" t="s">
        <v>60</v>
      </c>
      <c r="U17" s="11" t="s">
        <v>61</v>
      </c>
      <c r="V17" s="11" t="s">
        <v>62</v>
      </c>
      <c r="W17" s="13" t="s">
        <v>74</v>
      </c>
    </row>
    <row r="18" spans="2:23" x14ac:dyDescent="0.3">
      <c r="C18" s="11" t="s">
        <v>73</v>
      </c>
      <c r="D18" s="4"/>
      <c r="J18" s="11" t="s">
        <v>11</v>
      </c>
      <c r="K18" s="17">
        <f>AVERAGEIFS('Base de datos'!$N$4:$N$371,'Base de datos'!$D$4:$D$371,Analisis!K$17, 'Base de datos'!$H$4:$H$371,Analisis!$J18)</f>
        <v>13.012396694214877</v>
      </c>
      <c r="L18" s="17">
        <f>AVERAGEIFS('Base de datos'!$N$4:$N$371,'Base de datos'!$D$4:$D$371,Analisis!L$17, 'Base de datos'!$H$4:$H$371,Analisis!$J18)</f>
        <v>11.152892561983471</v>
      </c>
      <c r="M18" s="17">
        <f>AVERAGEIFS('Base de datos'!$N$4:$N$371,'Base de datos'!$D$4:$D$371,Analisis!M$17, 'Base de datos'!$H$4:$H$371,Analisis!$J18)</f>
        <v>10.533057851239668</v>
      </c>
      <c r="N18" s="17">
        <f>AVERAGEIFS('Base de datos'!$N$4:$N$371,'Base de datos'!$D$4:$D$371,Analisis!N$17, 'Base de datos'!$H$4:$H$371,Analisis!$J18)</f>
        <v>10.533057851239668</v>
      </c>
      <c r="O18" s="17">
        <f>AVERAGEIFS('Base de datos'!$N$4:$N$371,'Base de datos'!$D$4:$D$371,Analisis!O$17, 'Base de datos'!$H$4:$H$371,Analisis!$J18)</f>
        <v>12.557851239669423</v>
      </c>
      <c r="P18" s="17">
        <f>AVERAGEIFS('Base de datos'!$N$4:$N$371,'Base de datos'!$D$4:$D$371,Analisis!P$17, 'Base de datos'!$H$4:$H$371,Analisis!$J18)</f>
        <v>12.971074380165287</v>
      </c>
      <c r="Q18" s="17">
        <f>AVERAGEIFS('Base de datos'!$N$4:$N$371,'Base de datos'!$D$4:$D$371,Analisis!Q$17, 'Base de datos'!$H$4:$H$371,Analisis!$J18)</f>
        <v>9.5</v>
      </c>
      <c r="R18" s="17">
        <f>AVERAGEIFS('Base de datos'!$N$4:$N$371,'Base de datos'!$D$4:$D$371,Analisis!R$17, 'Base de datos'!$H$4:$H$371,Analisis!$J18)</f>
        <v>9.9132231404958677</v>
      </c>
      <c r="S18" s="17">
        <f>AVERAGEIFS('Base de datos'!$N$4:$N$371,'Base de datos'!$D$4:$D$371,Analisis!S$17, 'Base de datos'!$H$4:$H$371,Analisis!$J18)</f>
        <v>8.6735537190082646</v>
      </c>
      <c r="T18" s="17">
        <f>AVERAGEIFS('Base de datos'!$N$4:$N$371,'Base de datos'!$D$4:$D$371,Analisis!T$17, 'Base de datos'!$H$4:$H$371,Analisis!$J18)</f>
        <v>11.428374655647383</v>
      </c>
      <c r="U18" s="17">
        <f>AVERAGEIFS('Base de datos'!$N$4:$N$371,'Base de datos'!$D$4:$D$371,Analisis!U$17, 'Base de datos'!$H$4:$H$371,Analisis!$J18)</f>
        <v>10.636363636363637</v>
      </c>
      <c r="V18" s="17">
        <f>AVERAGEIFS('Base de datos'!$N$4:$N$371,'Base de datos'!$D$4:$D$371,Analisis!V$17, 'Base de datos'!$H$4:$H$371,Analisis!$J18)</f>
        <v>12.668044077134986</v>
      </c>
      <c r="W18" s="18">
        <f t="shared" ref="W18:W27" si="2">SUM(K18:V18)</f>
        <v>133.57988980716254</v>
      </c>
    </row>
    <row r="19" spans="2:23" x14ac:dyDescent="0.3">
      <c r="B19" s="11" t="s">
        <v>42</v>
      </c>
      <c r="C19" s="14">
        <f>AVERAGEIF(Tabla1[Provincia],Analisis!B19,Tabla1[Beneficio])</f>
        <v>15.112947658402206</v>
      </c>
      <c r="D19" s="4"/>
      <c r="J19" s="11" t="s">
        <v>18</v>
      </c>
      <c r="K19" s="17">
        <f>AVERAGEIFS('Base de datos'!$N$4:$N$371,'Base de datos'!$D$4:$D$371,Analisis!K$17, 'Base de datos'!$H$4:$H$371,Analisis!$J19)</f>
        <v>40.904958677685954</v>
      </c>
      <c r="L19" s="17">
        <f>AVERAGEIFS('Base de datos'!$N$4:$N$371,'Base de datos'!$D$4:$D$371,Analisis!L$17, 'Base de datos'!$H$4:$H$371,Analisis!$J19)</f>
        <v>42.867768595041319</v>
      </c>
      <c r="M19" s="17">
        <f>AVERAGEIFS('Base de datos'!$N$4:$N$371,'Base de datos'!$D$4:$D$371,Analisis!M$17, 'Base de datos'!$H$4:$H$371,Analisis!$J19)</f>
        <v>60</v>
      </c>
      <c r="N19" s="17">
        <f>AVERAGEIFS('Base de datos'!$N$4:$N$371,'Base de datos'!$D$4:$D$371,Analisis!N$17, 'Base de datos'!$H$4:$H$371,Analisis!$J19)</f>
        <v>38.83884297520661</v>
      </c>
      <c r="O19" s="17">
        <f>0</f>
        <v>0</v>
      </c>
      <c r="P19" s="17">
        <f>0</f>
        <v>0</v>
      </c>
      <c r="Q19" s="17">
        <f>0</f>
        <v>0</v>
      </c>
      <c r="R19" s="17">
        <f>0</f>
        <v>0</v>
      </c>
      <c r="S19" s="17">
        <f>AVERAGEIFS('Base de datos'!$N$4:$N$371,'Base de datos'!$D$4:$D$371,Analisis!S$17, 'Base de datos'!$H$4:$H$371,Analisis!$J19)</f>
        <v>31.400826446280991</v>
      </c>
      <c r="T19" s="17">
        <f>AVERAGEIFS('Base de datos'!$N$4:$N$371,'Base de datos'!$D$4:$D$371,Analisis!T$17, 'Base de datos'!$H$4:$H$371,Analisis!$J19)</f>
        <v>29.489669421487601</v>
      </c>
      <c r="U19" s="17">
        <f>AVERAGEIFS('Base de datos'!$N$4:$N$371,'Base de datos'!$D$4:$D$371,Analisis!U$17, 'Base de datos'!$H$4:$H$371,Analisis!$J19)</f>
        <v>36.152892561983464</v>
      </c>
      <c r="V19" s="17">
        <f>AVERAGEIFS('Base de datos'!$N$4:$N$371,'Base de datos'!$D$4:$D$371,Analisis!V$17, 'Base de datos'!$H$4:$H$371,Analisis!$J19)</f>
        <v>38.756198347107436</v>
      </c>
      <c r="W19" s="18">
        <f t="shared" si="2"/>
        <v>318.4111570247934</v>
      </c>
    </row>
    <row r="20" spans="2:23" x14ac:dyDescent="0.3">
      <c r="B20" s="11" t="s">
        <v>31</v>
      </c>
      <c r="C20" s="14">
        <f>AVERAGEIF(Tabla1[Provincia],Analisis!B20,Tabla1[Beneficio])</f>
        <v>17.143190801293571</v>
      </c>
      <c r="D20" s="4"/>
      <c r="J20" s="11" t="s">
        <v>1</v>
      </c>
      <c r="K20" s="17">
        <f>AVERAGEIFS('Base de datos'!$N$4:$N$371,'Base de datos'!$D$4:$D$371,Analisis!K$17, 'Base de datos'!$H$4:$H$371,Analisis!$J20)</f>
        <v>6.2975206611570247</v>
      </c>
      <c r="L20" s="17">
        <f>AVERAGEIFS('Base de datos'!$N$4:$N$371,'Base de datos'!$D$4:$D$371,Analisis!L$17, 'Base de datos'!$H$4:$H$371,Analisis!$J20)</f>
        <v>6.1942148760330582</v>
      </c>
      <c r="M20" s="17">
        <f>AVERAGEIFS('Base de datos'!$N$4:$N$371,'Base de datos'!$D$4:$D$371,Analisis!M$17, 'Base de datos'!$H$4:$H$371,Analisis!$J20)</f>
        <v>6.2975206611570247</v>
      </c>
      <c r="N20" s="17">
        <f>AVERAGEIFS('Base de datos'!$N$4:$N$371,'Base de datos'!$D$4:$D$371,Analisis!N$17, 'Base de datos'!$H$4:$H$371,Analisis!$J20)</f>
        <v>6.6074380165289259</v>
      </c>
      <c r="O20" s="17">
        <f>AVERAGEIFS('Base de datos'!$N$4:$N$371,'Base de datos'!$D$4:$D$371,Analisis!O$17, 'Base de datos'!$H$4:$H$371,Analisis!$J20)</f>
        <v>6.8553719008264453</v>
      </c>
      <c r="P20" s="17">
        <f>AVERAGEIFS('Base de datos'!$N$4:$N$371,'Base de datos'!$D$4:$D$371,Analisis!P$17, 'Base de datos'!$H$4:$H$371,Analisis!$J20)</f>
        <v>5.5743801652892566</v>
      </c>
      <c r="Q20" s="17">
        <f>AVERAGEIFS('Base de datos'!$N$4:$N$371,'Base de datos'!$D$4:$D$371,Analisis!Q$17, 'Base de datos'!$H$4:$H$371,Analisis!$J20)</f>
        <v>6.4008264462809912</v>
      </c>
      <c r="R20" s="17">
        <f>AVERAGEIFS('Base de datos'!$N$4:$N$371,'Base de datos'!$D$4:$D$371,Analisis!R$17, 'Base de datos'!$H$4:$H$371,Analisis!$J20)</f>
        <v>7.9848484848484844</v>
      </c>
      <c r="S20" s="17">
        <f>AVERAGEIFS('Base de datos'!$N$4:$N$371,'Base de datos'!$D$4:$D$371,Analisis!S$17, 'Base de datos'!$H$4:$H$371,Analisis!$J20)</f>
        <v>6.6404958677685952</v>
      </c>
      <c r="T20" s="17">
        <f>AVERAGEIFS('Base de datos'!$N$4:$N$371,'Base de datos'!$D$4:$D$371,Analisis!T$17, 'Base de datos'!$H$4:$H$371,Analisis!$J20)</f>
        <v>8.2603305785123968</v>
      </c>
      <c r="U20" s="17">
        <f>AVERAGEIFS('Base de datos'!$N$4:$N$371,'Base de datos'!$D$4:$D$371,Analisis!U$17, 'Base de datos'!$H$4:$H$371,Analisis!$J20)</f>
        <v>6.821280991735537</v>
      </c>
      <c r="V20" s="17">
        <f>AVERAGEIFS('Base de datos'!$N$4:$N$371,'Base de datos'!$D$4:$D$371,Analisis!V$17, 'Base de datos'!$H$4:$H$371,Analisis!$J20)</f>
        <v>7.7355371900826446</v>
      </c>
      <c r="W20" s="18">
        <f t="shared" si="2"/>
        <v>81.669765840220379</v>
      </c>
    </row>
    <row r="21" spans="2:23" x14ac:dyDescent="0.3">
      <c r="B21" s="11" t="s">
        <v>41</v>
      </c>
      <c r="C21" s="14">
        <f>AVERAGEIF(Tabla1[Provincia],Analisis!B21,Tabla1[Beneficio])</f>
        <v>16.494166261545939</v>
      </c>
      <c r="D21" s="4"/>
      <c r="J21" s="11" t="s">
        <v>22</v>
      </c>
      <c r="K21" s="17">
        <f>AVERAGEIFS('Base de datos'!$N$4:$N$371,'Base de datos'!$D$4:$D$371,Analisis!K$17, 'Base de datos'!$H$4:$H$371,Analisis!$J21)</f>
        <v>9.9132231404958695</v>
      </c>
      <c r="L21" s="17">
        <f>AVERAGEIFS('Base de datos'!$N$4:$N$371,'Base de datos'!$D$4:$D$371,Analisis!L$17, 'Base de datos'!$H$4:$H$371,Analisis!$J21)</f>
        <v>9.706611570247933</v>
      </c>
      <c r="M21" s="17">
        <f>AVERAGEIFS('Base de datos'!$N$4:$N$371,'Base de datos'!$D$4:$D$371,Analisis!M$17, 'Base de datos'!$H$4:$H$371,Analisis!$J21)</f>
        <v>10.739669421487603</v>
      </c>
      <c r="N21" s="17">
        <f>AVERAGEIFS('Base de datos'!$N$4:$N$371,'Base de datos'!$D$4:$D$371,Analisis!N$17, 'Base de datos'!$H$4:$H$371,Analisis!$J21)</f>
        <v>9.7951593860684767</v>
      </c>
      <c r="O21" s="17">
        <f>AVERAGEIFS('Base de datos'!$N$4:$N$371,'Base de datos'!$D$4:$D$371,Analisis!O$17, 'Base de datos'!$H$4:$H$371,Analisis!$J21)</f>
        <v>10.84297520661157</v>
      </c>
      <c r="P21" s="17">
        <f>AVERAGEIFS('Base de datos'!$N$4:$N$371,'Base de datos'!$D$4:$D$371,Analisis!P$17, 'Base de datos'!$H$4:$H$371,Analisis!$J21)</f>
        <v>11.824380165289256</v>
      </c>
      <c r="Q21" s="17">
        <f>AVERAGEIFS('Base de datos'!$N$4:$N$371,'Base de datos'!$D$4:$D$371,Analisis!Q$17, 'Base de datos'!$H$4:$H$371,Analisis!$J21)</f>
        <v>11.829075882794893</v>
      </c>
      <c r="R21" s="17">
        <f>AVERAGEIFS('Base de datos'!$N$4:$N$371,'Base de datos'!$D$4:$D$371,Analisis!R$17, 'Base de datos'!$H$4:$H$371,Analisis!$J21)</f>
        <v>9.706611570247933</v>
      </c>
      <c r="S21" s="17">
        <f>AVERAGEIFS('Base de datos'!$N$4:$N$371,'Base de datos'!$D$4:$D$371,Analisis!S$17, 'Base de datos'!$H$4:$H$371,Analisis!$J21)</f>
        <v>12.346648301193758</v>
      </c>
      <c r="T21" s="17">
        <f>AVERAGEIFS('Base de datos'!$N$4:$N$371,'Base de datos'!$D$4:$D$371,Analisis!T$17, 'Base de datos'!$H$4:$H$371,Analisis!$J21)</f>
        <v>10.372359963269055</v>
      </c>
      <c r="U21" s="17">
        <f>AVERAGEIFS('Base de datos'!$N$4:$N$371,'Base de datos'!$D$4:$D$371,Analisis!U$17, 'Base de datos'!$H$4:$H$371,Analisis!$J21)</f>
        <v>11.703856749311294</v>
      </c>
      <c r="V21" s="17">
        <f>AVERAGEIFS('Base de datos'!$N$4:$N$371,'Base de datos'!$D$4:$D$371,Analisis!V$17, 'Base de datos'!$H$4:$H$371,Analisis!$J21)</f>
        <v>10.601928374655648</v>
      </c>
      <c r="W21" s="18">
        <f t="shared" si="2"/>
        <v>129.38249973167331</v>
      </c>
    </row>
    <row r="22" spans="2:23" x14ac:dyDescent="0.3">
      <c r="B22" s="11" t="s">
        <v>29</v>
      </c>
      <c r="C22" s="14">
        <f>AVERAGEIF(Tabla1[Provincia],Analisis!B22,Tabla1[Beneficio])</f>
        <v>14.210743801652892</v>
      </c>
      <c r="D22" s="4"/>
      <c r="J22" s="11" t="s">
        <v>16</v>
      </c>
      <c r="K22" s="17">
        <f>AVERAGEIFS('Base de datos'!$N$4:$N$371,'Base de datos'!$D$4:$D$371,Analisis!K$17, 'Base de datos'!$H$4:$H$371,Analisis!$J22)</f>
        <v>11.700413223140496</v>
      </c>
      <c r="L22" s="17">
        <f>AVERAGEIFS('Base de datos'!$N$4:$N$371,'Base de datos'!$D$4:$D$371,Analisis!L$17, 'Base de datos'!$H$4:$H$371,Analisis!$J22)</f>
        <v>19.830578512396698</v>
      </c>
      <c r="M22" s="17">
        <f>AVERAGEIFS('Base de datos'!$N$4:$N$371,'Base de datos'!$D$4:$D$371,Analisis!M$17, 'Base de datos'!$H$4:$H$371,Analisis!$J22)</f>
        <v>11.34297520661157</v>
      </c>
      <c r="N22" s="17">
        <f>AVERAGEIFS('Base de datos'!$N$4:$N$371,'Base de datos'!$D$4:$D$371,Analisis!N$17, 'Base de datos'!$H$4:$H$371,Analisis!$J22)</f>
        <v>12.109090909090909</v>
      </c>
      <c r="O22" s="17">
        <f>AVERAGEIFS('Base de datos'!$N$4:$N$371,'Base de datos'!$D$4:$D$371,Analisis!O$17, 'Base de datos'!$H$4:$H$371,Analisis!$J22)</f>
        <v>13.632231404958679</v>
      </c>
      <c r="P22" s="17">
        <f>AVERAGEIFS('Base de datos'!$N$4:$N$371,'Base de datos'!$D$4:$D$371,Analisis!P$17, 'Base de datos'!$H$4:$H$371,Analisis!$J22)</f>
        <v>15.132231404958679</v>
      </c>
      <c r="Q22" s="17">
        <f>AVERAGEIFS('Base de datos'!$N$4:$N$371,'Base de datos'!$D$4:$D$371,Analisis!Q$17, 'Base de datos'!$H$4:$H$371,Analisis!$J22)</f>
        <v>12.706611570247935</v>
      </c>
      <c r="R22" s="17">
        <f>AVERAGEIFS('Base de datos'!$N$4:$N$371,'Base de datos'!$D$4:$D$371,Analisis!R$17, 'Base de datos'!$H$4:$H$371,Analisis!$J22)</f>
        <v>10.739669421487603</v>
      </c>
      <c r="S22" s="17">
        <f>AVERAGEIFS('Base de datos'!$N$4:$N$371,'Base de datos'!$D$4:$D$371,Analisis!S$17, 'Base de datos'!$H$4:$H$371,Analisis!$J22)</f>
        <v>19.004132231404959</v>
      </c>
      <c r="T22" s="17">
        <f>AVERAGEIFS('Base de datos'!$N$4:$N$371,'Base de datos'!$D$4:$D$371,Analisis!T$17, 'Base de datos'!$H$4:$H$371,Analisis!$J22)</f>
        <v>16.111570247933887</v>
      </c>
      <c r="U22" s="17">
        <f>AVERAGEIFS('Base de datos'!$N$4:$N$371,'Base de datos'!$D$4:$D$371,Analisis!U$17, 'Base de datos'!$H$4:$H$371,Analisis!$J22)</f>
        <v>13.632231404958677</v>
      </c>
      <c r="V22" s="17">
        <f>0</f>
        <v>0</v>
      </c>
      <c r="W22" s="18">
        <f t="shared" si="2"/>
        <v>155.94173553719008</v>
      </c>
    </row>
    <row r="23" spans="2:23" x14ac:dyDescent="0.3">
      <c r="B23" s="11" t="s">
        <v>43</v>
      </c>
      <c r="C23" s="14">
        <f>AVERAGEIF(Tabla1[Provincia],Analisis!B23,Tabla1[Beneficio])</f>
        <v>12.062809917355368</v>
      </c>
      <c r="J23" s="11" t="s">
        <v>63</v>
      </c>
      <c r="K23" s="17">
        <f>AVERAGEIFS('Base de datos'!$N$4:$N$371,'Base de datos'!$D$4:$D$371,Analisis!K$17, 'Base de datos'!$H$4:$H$371,Analisis!$J23)</f>
        <v>15.97382920110193</v>
      </c>
      <c r="L23" s="17">
        <f>AVERAGEIFS('Base de datos'!$N$4:$N$371,'Base de datos'!$D$4:$D$371,Analisis!L$17, 'Base de datos'!$H$4:$H$371,Analisis!$J23)</f>
        <v>16.249311294765842</v>
      </c>
      <c r="M23" s="17">
        <f>AVERAGEIFS('Base de datos'!$N$4:$N$371,'Base de datos'!$D$4:$D$371,Analisis!M$17, 'Base de datos'!$H$4:$H$371,Analisis!$J23)</f>
        <v>15.037190082644628</v>
      </c>
      <c r="N23" s="17">
        <f>AVERAGEIFS('Base de datos'!$N$4:$N$371,'Base de datos'!$D$4:$D$371,Analisis!N$17, 'Base de datos'!$H$4:$H$371,Analisis!$J23)</f>
        <v>15.491735537190085</v>
      </c>
      <c r="O23" s="17">
        <f>AVERAGEIFS('Base de datos'!$N$4:$N$371,'Base de datos'!$D$4:$D$371,Analisis!O$17, 'Base de datos'!$H$4:$H$371,Analisis!$J23)</f>
        <v>16.701889020070841</v>
      </c>
      <c r="P23" s="17">
        <f>AVERAGEIFS('Base de datos'!$N$4:$N$371,'Base de datos'!$D$4:$D$371,Analisis!P$17, 'Base de datos'!$H$4:$H$371,Analisis!$J23)</f>
        <v>15.119834710743802</v>
      </c>
      <c r="Q23" s="17">
        <f>AVERAGEIFS('Base de datos'!$N$4:$N$371,'Base de datos'!$D$4:$D$371,Analisis!Q$17, 'Base de datos'!$H$4:$H$371,Analisis!$J23)</f>
        <v>14.128099173553718</v>
      </c>
      <c r="R23" s="17">
        <f>AVERAGEIFS('Base de datos'!$N$4:$N$371,'Base de datos'!$D$4:$D$371,Analisis!R$17, 'Base de datos'!$H$4:$H$371,Analisis!$J23)</f>
        <v>11.566115702479339</v>
      </c>
      <c r="S23" s="17">
        <f>AVERAGEIFS('Base de datos'!$N$4:$N$371,'Base de datos'!$D$4:$D$371,Analisis!S$17, 'Base de datos'!$H$4:$H$371,Analisis!$J23)</f>
        <v>14.458677685950414</v>
      </c>
      <c r="T23" s="17">
        <f>AVERAGEIFS('Base de datos'!$N$4:$N$371,'Base de datos'!$D$4:$D$371,Analisis!T$17, 'Base de datos'!$H$4:$H$371,Analisis!$J23)</f>
        <v>19.004132231404959</v>
      </c>
      <c r="U23" s="17">
        <f>AVERAGEIFS('Base de datos'!$N$4:$N$371,'Base de datos'!$D$4:$D$371,Analisis!U$17, 'Base de datos'!$H$4:$H$371,Analisis!$J23)</f>
        <v>16.800275482093664</v>
      </c>
      <c r="V23" s="17">
        <f>AVERAGEIFS('Base de datos'!$N$4:$N$371,'Base de datos'!$D$4:$D$371,Analisis!V$17, 'Base de datos'!$H$4:$H$371,Analisis!$J23)</f>
        <v>17.213498622589533</v>
      </c>
      <c r="W23" s="18">
        <f t="shared" si="2"/>
        <v>187.74458874458875</v>
      </c>
    </row>
    <row r="24" spans="2:23" x14ac:dyDescent="0.3">
      <c r="B24" s="11" t="s">
        <v>32</v>
      </c>
      <c r="C24" s="14">
        <f>AVERAGEIF(Tabla1[Provincia],Analisis!B24,Tabla1[Beneficio])</f>
        <v>12.553259871441687</v>
      </c>
      <c r="J24" s="11" t="s">
        <v>21</v>
      </c>
      <c r="K24" s="17">
        <f>AVERAGEIFS('Base de datos'!$N$4:$N$371,'Base de datos'!$D$4:$D$371,Analisis!K$17, 'Base de datos'!$H$4:$H$371,Analisis!$J24)</f>
        <v>5.4710743801652892</v>
      </c>
      <c r="L24" s="17">
        <f>AVERAGEIFS('Base de datos'!$N$4:$N$371,'Base de datos'!$D$4:$D$371,Analisis!L$17, 'Base de datos'!$H$4:$H$371,Analisis!$J24)</f>
        <v>5.0578512396694215</v>
      </c>
      <c r="M24" s="17">
        <f>AVERAGEIFS('Base de datos'!$N$4:$N$371,'Base de datos'!$D$4:$D$371,Analisis!M$17, 'Base de datos'!$H$4:$H$371,Analisis!$J24)</f>
        <v>2.888429752066116</v>
      </c>
      <c r="N24" s="17">
        <f>AVERAGEIFS('Base de datos'!$N$4:$N$371,'Base de datos'!$D$4:$D$371,Analisis!N$17, 'Base de datos'!$H$4:$H$371,Analisis!$J24)</f>
        <v>3.5771349862258952</v>
      </c>
      <c r="O24" s="17">
        <f>AVERAGEIFS('Base de datos'!$N$4:$N$371,'Base de datos'!$D$4:$D$371,Analisis!O$17, 'Base de datos'!$H$4:$H$371,Analisis!$J24)</f>
        <v>5.5743801652892566</v>
      </c>
      <c r="P24" s="17">
        <f>AVERAGEIFS('Base de datos'!$N$4:$N$371,'Base de datos'!$D$4:$D$371,Analisis!P$17, 'Base de datos'!$H$4:$H$371,Analisis!$J24)</f>
        <v>2.888429752066116</v>
      </c>
      <c r="Q24" s="17">
        <f>0</f>
        <v>0</v>
      </c>
      <c r="R24" s="17">
        <f>AVERAGEIFS('Base de datos'!$N$4:$N$371,'Base de datos'!$D$4:$D$371,Analisis!R$17, 'Base de datos'!$H$4:$H$371,Analisis!$J24)</f>
        <v>4.4035812672176311</v>
      </c>
      <c r="S24" s="17">
        <f>AVERAGEIFS('Base de datos'!$N$4:$N$371,'Base de datos'!$D$4:$D$371,Analisis!S$17, 'Base de datos'!$H$4:$H$371,Analisis!$J24)</f>
        <v>4.5413223140495873</v>
      </c>
      <c r="T24" s="17">
        <f>AVERAGEIFS('Base de datos'!$N$4:$N$371,'Base de datos'!$D$4:$D$371,Analisis!T$17, 'Base de datos'!$H$4:$H$371,Analisis!$J24)</f>
        <v>5.9876033057851243</v>
      </c>
      <c r="U24" s="17">
        <f>AVERAGEIFS('Base de datos'!$N$4:$N$371,'Base de datos'!$D$4:$D$371,Analisis!U$17, 'Base de datos'!$H$4:$H$371,Analisis!$J24)</f>
        <v>6.4696969696969697</v>
      </c>
      <c r="V24" s="17">
        <f>AVERAGEIFS('Base de datos'!$N$4:$N$371,'Base de datos'!$D$4:$D$371,Analisis!V$17, 'Base de datos'!$H$4:$H$371,Analisis!$J24)</f>
        <v>5.884297520661157</v>
      </c>
      <c r="W24" s="18">
        <f t="shared" si="2"/>
        <v>52.743801652892557</v>
      </c>
    </row>
    <row r="25" spans="2:23" x14ac:dyDescent="0.3">
      <c r="B25" s="11" t="s">
        <v>37</v>
      </c>
      <c r="C25" s="14">
        <f>AVERAGEIF(Tabla1[Provincia],Analisis!B25,Tabla1[Beneficio])</f>
        <v>11.150826446280991</v>
      </c>
      <c r="J25" s="11" t="s">
        <v>14</v>
      </c>
      <c r="K25" s="17">
        <f>AVERAGEIFS('Base de datos'!$N$4:$N$371,'Base de datos'!$D$4:$D$371,Analisis!K$17, 'Base de datos'!$H$4:$H$371,Analisis!$J25)</f>
        <v>30.987603305785122</v>
      </c>
      <c r="L25" s="17">
        <f>AVERAGEIFS('Base de datos'!$N$4:$N$371,'Base de datos'!$D$4:$D$371,Analisis!L$17, 'Base de datos'!$H$4:$H$371,Analisis!$J25)</f>
        <v>38.219008264462815</v>
      </c>
      <c r="M25" s="17">
        <f>AVERAGEIFS('Base de datos'!$N$4:$N$371,'Base de datos'!$D$4:$D$371,Analisis!M$17, 'Base de datos'!$H$4:$H$371,Analisis!$J25)</f>
        <v>32.640495867768593</v>
      </c>
      <c r="N25" s="17">
        <f>AVERAGEIFS('Base de datos'!$N$4:$N$371,'Base de datos'!$D$4:$D$371,Analisis!N$17, 'Base de datos'!$H$4:$H$371,Analisis!$J25)</f>
        <v>45.450413223140501</v>
      </c>
      <c r="O25" s="17">
        <f>AVERAGEIFS('Base de datos'!$N$4:$N$371,'Base de datos'!$D$4:$D$371,Analisis!O$17, 'Base de datos'!$H$4:$H$371,Analisis!$J25)</f>
        <v>34.913223140495866</v>
      </c>
      <c r="P25" s="17">
        <f>AVERAGEIFS('Base de datos'!$N$4:$N$371,'Base de datos'!$D$4:$D$371,Analisis!P$17, 'Base de datos'!$H$4:$H$371,Analisis!$J25)</f>
        <v>30.574380165289256</v>
      </c>
      <c r="Q25" s="17">
        <f>AVERAGEIFS('Base de datos'!$N$4:$N$371,'Base de datos'!$D$4:$D$371,Analisis!Q$17, 'Base de datos'!$H$4:$H$371,Analisis!$J25)</f>
        <v>25.615702479338843</v>
      </c>
      <c r="R25" s="17">
        <f>AVERAGEIFS('Base de datos'!$N$4:$N$371,'Base de datos'!$D$4:$D$371,Analisis!R$17, 'Base de datos'!$H$4:$H$371,Analisis!$J25)</f>
        <v>34.982093663911847</v>
      </c>
      <c r="S25" s="17">
        <f>AVERAGEIFS('Base de datos'!$N$4:$N$371,'Base de datos'!$D$4:$D$371,Analisis!S$17, 'Base de datos'!$H$4:$H$371,Analisis!$J25)</f>
        <v>46.276859504132233</v>
      </c>
      <c r="T25" s="17">
        <f>AVERAGEIFS('Base de datos'!$N$4:$N$371,'Base de datos'!$D$4:$D$371,Analisis!T$17, 'Base de datos'!$H$4:$H$371,Analisis!$J25)</f>
        <v>45.86363636363636</v>
      </c>
      <c r="U25" s="17">
        <f>AVERAGEIFS('Base de datos'!$N$4:$N$371,'Base de datos'!$D$4:$D$371,Analisis!U$17, 'Base de datos'!$H$4:$H$371,Analisis!$J25)</f>
        <v>47.103305785123965</v>
      </c>
      <c r="V25" s="17">
        <f>AVERAGEIFS('Base de datos'!$N$4:$N$371,'Base de datos'!$D$4:$D$371,Analisis!V$17, 'Base de datos'!$H$4:$H$371,Analisis!$J25)</f>
        <v>45.450413223140494</v>
      </c>
      <c r="W25" s="18">
        <f t="shared" si="2"/>
        <v>458.07713498622587</v>
      </c>
    </row>
    <row r="26" spans="2:23" x14ac:dyDescent="0.3">
      <c r="B26" s="11" t="s">
        <v>28</v>
      </c>
      <c r="C26" s="14">
        <f>AVERAGEIF(Tabla1[Provincia],Analisis!B26,Tabla1[Beneficio])</f>
        <v>14.25206611570248</v>
      </c>
      <c r="J26" s="11" t="s">
        <v>24</v>
      </c>
      <c r="K26" s="17">
        <f>0</f>
        <v>0</v>
      </c>
      <c r="L26" s="17">
        <f>0</f>
        <v>0</v>
      </c>
      <c r="M26" s="17">
        <f>0</f>
        <v>0</v>
      </c>
      <c r="N26" s="17">
        <f>AVERAGEIFS('Base de datos'!$N$4:$N$371,'Base de datos'!$D$4:$D$371,Analisis!N$17, 'Base de datos'!$H$4:$H$371,Analisis!$J26)</f>
        <v>10.946280991735538</v>
      </c>
      <c r="O26" s="17">
        <f>AVERAGEIFS('Base de datos'!$N$4:$N$371,'Base de datos'!$D$4:$D$371,Analisis!O$17, 'Base de datos'!$H$4:$H$371,Analisis!$J26)</f>
        <v>10.739669421487603</v>
      </c>
      <c r="P26" s="17">
        <f>AVERAGEIFS('Base de datos'!$N$4:$N$371,'Base de datos'!$D$4:$D$371,Analisis!P$17, 'Base de datos'!$H$4:$H$371,Analisis!$J26)</f>
        <v>10.946280991735538</v>
      </c>
      <c r="Q26" s="17">
        <f>AVERAGEIFS('Base de datos'!$N$4:$N$371,'Base de datos'!$D$4:$D$371,Analisis!Q$17, 'Base de datos'!$H$4:$H$371,Analisis!$J26)</f>
        <v>8.5358126721763075</v>
      </c>
      <c r="R26" s="17">
        <f>AVERAGEIFS('Base de datos'!$N$4:$N$371,'Base de datos'!$D$4:$D$371,Analisis!R$17, 'Base de datos'!$H$4:$H$371,Analisis!$J26)</f>
        <v>9.0867768595041323</v>
      </c>
      <c r="S26" s="17">
        <f>AVERAGEIFS('Base de datos'!$N$4:$N$371,'Base de datos'!$D$4:$D$371,Analisis!S$17, 'Base de datos'!$H$4:$H$371,Analisis!$J26)</f>
        <v>10.243801652892561</v>
      </c>
      <c r="T26" s="17">
        <f>AVERAGEIFS('Base de datos'!$N$4:$N$371,'Base de datos'!$D$4:$D$371,Analisis!T$17, 'Base de datos'!$H$4:$H$371,Analisis!$J26)</f>
        <v>9.7479338842975203</v>
      </c>
      <c r="U26" s="17">
        <f>0</f>
        <v>0</v>
      </c>
      <c r="V26" s="17">
        <f>0</f>
        <v>0</v>
      </c>
      <c r="W26" s="18">
        <f t="shared" si="2"/>
        <v>70.246556473829202</v>
      </c>
    </row>
    <row r="27" spans="2:23" x14ac:dyDescent="0.3">
      <c r="B27" s="11" t="s">
        <v>39</v>
      </c>
      <c r="C27" s="14">
        <f>AVERAGEIF(Tabla1[Provincia],Analisis!B27,Tabla1[Beneficio])</f>
        <v>12.289256198347108</v>
      </c>
      <c r="J27" s="12" t="s">
        <v>74</v>
      </c>
      <c r="K27" s="18">
        <f t="shared" ref="K27:V27" si="3">SUM(K18:K26)</f>
        <v>134.26101928374658</v>
      </c>
      <c r="L27" s="18">
        <f t="shared" si="3"/>
        <v>149.27823691460054</v>
      </c>
      <c r="M27" s="18">
        <f t="shared" si="3"/>
        <v>149.47933884297521</v>
      </c>
      <c r="N27" s="18">
        <f t="shared" si="3"/>
        <v>153.34915387642661</v>
      </c>
      <c r="O27" s="18">
        <f t="shared" si="3"/>
        <v>111.81759149940967</v>
      </c>
      <c r="P27" s="18">
        <f t="shared" si="3"/>
        <v>105.03099173553719</v>
      </c>
      <c r="Q27" s="18">
        <f t="shared" si="3"/>
        <v>88.716128224392676</v>
      </c>
      <c r="R27" s="18">
        <f t="shared" si="3"/>
        <v>98.382920110192828</v>
      </c>
      <c r="S27" s="18">
        <f t="shared" si="3"/>
        <v>153.58631772268137</v>
      </c>
      <c r="T27" s="18">
        <f t="shared" si="3"/>
        <v>156.26561065197427</v>
      </c>
      <c r="U27" s="18">
        <f t="shared" si="3"/>
        <v>149.31990358126723</v>
      </c>
      <c r="V27" s="18">
        <f t="shared" si="3"/>
        <v>138.30991735537191</v>
      </c>
      <c r="W27" s="18">
        <f t="shared" si="2"/>
        <v>1587.797129798576</v>
      </c>
    </row>
    <row r="28" spans="2:23" x14ac:dyDescent="0.3">
      <c r="B28" s="11" t="s">
        <v>26</v>
      </c>
      <c r="C28" s="14">
        <f>AVERAGEIF(Tabla1[Provincia],Analisis!B28,Tabla1[Beneficio])</f>
        <v>16.39103152739516</v>
      </c>
    </row>
    <row r="29" spans="2:23" x14ac:dyDescent="0.3">
      <c r="B29" s="11" t="s">
        <v>25</v>
      </c>
      <c r="C29" s="14">
        <f>AVERAGEIF(Tabla1[Provincia],Analisis!B29,Tabla1[Beneficio])</f>
        <v>11.787933884297523</v>
      </c>
    </row>
    <row r="30" spans="2:23" x14ac:dyDescent="0.3">
      <c r="B30" s="11" t="s">
        <v>40</v>
      </c>
      <c r="C30" s="14">
        <f>AVERAGEIF(Tabla1[Provincia],Analisis!B30,Tabla1[Beneficio])</f>
        <v>12.80189596499757</v>
      </c>
    </row>
    <row r="31" spans="2:23" x14ac:dyDescent="0.3">
      <c r="B31" s="11" t="s">
        <v>30</v>
      </c>
      <c r="C31" s="14">
        <f>AVERAGEIF(Tabla1[Provincia],Analisis!B31,Tabla1[Beneficio])</f>
        <v>16.352014462809919</v>
      </c>
    </row>
    <row r="32" spans="2:23" x14ac:dyDescent="0.3">
      <c r="B32" s="11" t="s">
        <v>34</v>
      </c>
      <c r="C32" s="14">
        <f>AVERAGEIF(Tabla1[Provincia],Analisis!B32,Tabla1[Beneficio])</f>
        <v>11.53659976387249</v>
      </c>
    </row>
    <row r="33" spans="2:3" x14ac:dyDescent="0.3">
      <c r="B33" s="11" t="s">
        <v>27</v>
      </c>
      <c r="C33" s="14">
        <f>AVERAGEIF(Tabla1[Provincia],Analisis!B33,Tabla1[Beneficio])</f>
        <v>14.894519356241846</v>
      </c>
    </row>
    <row r="34" spans="2:3" x14ac:dyDescent="0.3">
      <c r="B34" s="11" t="s">
        <v>35</v>
      </c>
      <c r="C34" s="14">
        <f>AVERAGEIF(Tabla1[Provincia],Analisis!B34,Tabla1[Beneficio])</f>
        <v>13.79140495867769</v>
      </c>
    </row>
    <row r="35" spans="2:3" x14ac:dyDescent="0.3">
      <c r="B35" s="11" t="s">
        <v>36</v>
      </c>
      <c r="C35" s="14">
        <f>AVERAGEIF(Tabla1[Provincia],Analisis!B35,Tabla1[Beneficio])</f>
        <v>13.553522235340417</v>
      </c>
    </row>
    <row r="36" spans="2:3" x14ac:dyDescent="0.3">
      <c r="B36" s="11" t="s">
        <v>38</v>
      </c>
      <c r="C36" s="14">
        <f>AVERAGEIF(Tabla1[Provincia],Analisis!B36,Tabla1[Beneficio])</f>
        <v>12.658205430932702</v>
      </c>
    </row>
    <row r="37" spans="2:3" x14ac:dyDescent="0.3">
      <c r="B37" s="11" t="s">
        <v>33</v>
      </c>
      <c r="C37" s="14">
        <f>AVERAGEIF(Tabla1[Provincia],Analisis!B37,Tabla1[Beneficio])</f>
        <v>15.77705627705628</v>
      </c>
    </row>
  </sheetData>
  <conditionalFormatting sqref="C3:C14">
    <cfRule type="cellIs" dxfId="5" priority="4" operator="lessThan">
      <formula>300</formula>
    </cfRule>
  </conditionalFormatting>
  <conditionalFormatting sqref="C19:C3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{8F19F50E-3866-46D3-B145-C9B5B2DA1282}</x14:id>
        </ext>
      </extLst>
    </cfRule>
  </conditionalFormatting>
  <conditionalFormatting sqref="K3:V11">
    <cfRule type="expression" dxfId="4" priority="1">
      <formula>K3=MAX(K$3:K$11)</formula>
    </cfRule>
  </conditionalFormatting>
  <conditionalFormatting sqref="K18:V2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19F50E-3866-46D3-B145-C9B5B2DA12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C19:C37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3D8372BB-4556-4FA6-8837-DFDCE56D5CA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Analisis!K18:V18</xm:f>
              <xm:sqref>I18</xm:sqref>
            </x14:sparkline>
            <x14:sparkline>
              <xm:f>Analisis!K19:V19</xm:f>
              <xm:sqref>I19</xm:sqref>
            </x14:sparkline>
            <x14:sparkline>
              <xm:f>Analisis!K20:V20</xm:f>
              <xm:sqref>I20</xm:sqref>
            </x14:sparkline>
            <x14:sparkline>
              <xm:f>Analisis!K21:V21</xm:f>
              <xm:sqref>I21</xm:sqref>
            </x14:sparkline>
            <x14:sparkline>
              <xm:f>Analisis!K22:V22</xm:f>
              <xm:sqref>I22</xm:sqref>
            </x14:sparkline>
            <x14:sparkline>
              <xm:f>Analisis!K23:V23</xm:f>
              <xm:sqref>I23</xm:sqref>
            </x14:sparkline>
            <x14:sparkline>
              <xm:f>Analisis!K24:V24</xm:f>
              <xm:sqref>I24</xm:sqref>
            </x14:sparkline>
            <x14:sparkline>
              <xm:f>Analisis!K25:V25</xm:f>
              <xm:sqref>I25</xm:sqref>
            </x14:sparkline>
            <x14:sparkline>
              <xm:f>Analisis!K26:V26</xm:f>
              <xm:sqref>I26</xm:sqref>
            </x14:sparkline>
            <x14:sparkline>
              <xm:f>Analisis!K27:V27</xm:f>
              <xm:sqref>I27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3455-5075-4323-A294-6D65A5C1A8B9}">
  <dimension ref="A1:E16"/>
  <sheetViews>
    <sheetView tabSelected="1" workbookViewId="0">
      <selection activeCell="G38" sqref="G38"/>
    </sheetView>
  </sheetViews>
  <sheetFormatPr baseColWidth="10" defaultRowHeight="14.4" x14ac:dyDescent="0.3"/>
  <cols>
    <col min="1" max="1" width="17" customWidth="1"/>
    <col min="4" max="4" width="25.6640625" customWidth="1"/>
    <col min="5" max="5" width="26.44140625" customWidth="1"/>
  </cols>
  <sheetData>
    <row r="1" spans="1:5" x14ac:dyDescent="0.3">
      <c r="A1" t="s">
        <v>82</v>
      </c>
      <c r="B1" t="s">
        <v>83</v>
      </c>
      <c r="C1" t="s">
        <v>84</v>
      </c>
      <c r="D1" t="s">
        <v>85</v>
      </c>
      <c r="E1" t="s">
        <v>86</v>
      </c>
    </row>
    <row r="2" spans="1:5" x14ac:dyDescent="0.3">
      <c r="A2" s="1">
        <v>44197</v>
      </c>
      <c r="B2" s="19">
        <v>538.26033057851248</v>
      </c>
    </row>
    <row r="3" spans="1:5" x14ac:dyDescent="0.3">
      <c r="A3" s="1">
        <v>44228</v>
      </c>
      <c r="B3" s="19">
        <v>536.6487603305784</v>
      </c>
    </row>
    <row r="4" spans="1:5" x14ac:dyDescent="0.3">
      <c r="A4" s="1">
        <v>44256</v>
      </c>
      <c r="B4" s="19">
        <v>275.97107438016525</v>
      </c>
    </row>
    <row r="5" spans="1:5" x14ac:dyDescent="0.3">
      <c r="A5" s="1">
        <v>44287</v>
      </c>
      <c r="B5" s="19">
        <v>458.7933884297521</v>
      </c>
    </row>
    <row r="6" spans="1:5" x14ac:dyDescent="0.3">
      <c r="A6" s="1">
        <v>44317</v>
      </c>
      <c r="B6" s="19">
        <v>462.6611570247934</v>
      </c>
    </row>
    <row r="7" spans="1:5" x14ac:dyDescent="0.3">
      <c r="A7" s="1">
        <v>44348</v>
      </c>
      <c r="B7" s="19">
        <v>398.01239669421483</v>
      </c>
    </row>
    <row r="8" spans="1:5" x14ac:dyDescent="0.3">
      <c r="A8" s="1">
        <v>44378</v>
      </c>
      <c r="B8" s="19">
        <v>376.32231404958679</v>
      </c>
    </row>
    <row r="9" spans="1:5" x14ac:dyDescent="0.3">
      <c r="A9" s="1">
        <v>44409</v>
      </c>
      <c r="B9" s="19">
        <v>284.19421487603307</v>
      </c>
    </row>
    <row r="10" spans="1:5" x14ac:dyDescent="0.3">
      <c r="A10" s="1">
        <v>44440</v>
      </c>
      <c r="B10" s="19">
        <v>326.5371900826446</v>
      </c>
    </row>
    <row r="11" spans="1:5" x14ac:dyDescent="0.3">
      <c r="A11" s="1">
        <v>44470</v>
      </c>
      <c r="B11" s="19">
        <v>605.21900826446279</v>
      </c>
    </row>
    <row r="12" spans="1:5" x14ac:dyDescent="0.3">
      <c r="A12" s="1">
        <v>44501</v>
      </c>
      <c r="B12" s="19">
        <v>475.56611570247929</v>
      </c>
    </row>
    <row r="13" spans="1:5" x14ac:dyDescent="0.3">
      <c r="A13" s="1">
        <v>44531</v>
      </c>
      <c r="B13" s="19">
        <v>446.10330578512389</v>
      </c>
      <c r="C13" s="19">
        <v>446.10330578512389</v>
      </c>
      <c r="D13" s="19">
        <v>446.10330578512389</v>
      </c>
      <c r="E13" s="19">
        <v>446.10330578512389</v>
      </c>
    </row>
    <row r="14" spans="1:5" x14ac:dyDescent="0.3">
      <c r="A14" s="1">
        <v>44562</v>
      </c>
      <c r="C14" s="19">
        <f>_xlfn.FORECAST.ETS(A14,$B$2:$B$13,$A$2:$A$13,1,1)</f>
        <v>437.27124896941535</v>
      </c>
      <c r="D14" s="19">
        <f>C14-_xlfn.FORECAST.ETS.CONFINT(A14,$B$2:$B$13,$A$2:$A$13,0.95,1,1)</f>
        <v>213.03781592754819</v>
      </c>
      <c r="E14" s="19">
        <f>C14+_xlfn.FORECAST.ETS.CONFINT(A14,$B$2:$B$13,$A$2:$A$13,0.95,1,1)</f>
        <v>661.50468201128251</v>
      </c>
    </row>
    <row r="15" spans="1:5" x14ac:dyDescent="0.3">
      <c r="A15" s="1">
        <v>44593</v>
      </c>
      <c r="C15" s="19">
        <f>_xlfn.FORECAST.ETS(A15,$B$2:$B$13,$A$2:$A$13,1,1)</f>
        <v>435.2938377640163</v>
      </c>
      <c r="D15" s="19">
        <f>C15-_xlfn.FORECAST.ETS.CONFINT(A15,$B$2:$B$13,$A$2:$A$13,0.95,1,1)</f>
        <v>204.10481851465892</v>
      </c>
      <c r="E15" s="19">
        <f>C15+_xlfn.FORECAST.ETS.CONFINT(A15,$B$2:$B$13,$A$2:$A$13,0.95,1,1)</f>
        <v>666.48285701337363</v>
      </c>
    </row>
    <row r="16" spans="1:5" x14ac:dyDescent="0.3">
      <c r="A16" s="1">
        <v>44621</v>
      </c>
      <c r="C16" s="19">
        <f>_xlfn.FORECAST.ETS(A16,$B$2:$B$13,$A$2:$A$13,1,1)</f>
        <v>433.31642655861702</v>
      </c>
      <c r="D16" s="19">
        <f>C16-_xlfn.FORECAST.ETS.CONFINT(A16,$B$2:$B$13,$A$2:$A$13,0.95,1,1)</f>
        <v>195.32192261501268</v>
      </c>
      <c r="E16" s="19">
        <f>C16+_xlfn.FORECAST.ETS.CONFINT(A16,$B$2:$B$13,$A$2:$A$13,0.95,1,1)</f>
        <v>671.31093050222137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Base de datos</vt:lpstr>
      <vt:lpstr>TAREAS</vt:lpstr>
      <vt:lpstr>Analisis</vt:lpstr>
      <vt:lpstr>Hoja1</vt:lpstr>
      <vt:lpstr>Gráfico de Mapa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ALEJANDRA CRUZ VARGAS</cp:lastModifiedBy>
  <dcterms:created xsi:type="dcterms:W3CDTF">2022-09-12T18:31:11Z</dcterms:created>
  <dcterms:modified xsi:type="dcterms:W3CDTF">2024-10-15T18:17:22Z</dcterms:modified>
</cp:coreProperties>
</file>