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ACRUZVARGAS\Documents\Personal\Control\"/>
    </mc:Choice>
  </mc:AlternateContent>
  <xr:revisionPtr revIDLastSave="0" documentId="13_ncr:1_{9E228DE5-C479-4036-9110-B8E6019ED663}" xr6:coauthVersionLast="47" xr6:coauthVersionMax="47" xr10:uidLastSave="{00000000-0000-0000-0000-000000000000}"/>
  <bookViews>
    <workbookView xWindow="-108" yWindow="-108" windowWidth="23256" windowHeight="12456" activeTab="1" xr2:uid="{27197AF9-2EF9-4294-80C8-47A4E211C395}"/>
  </bookViews>
  <sheets>
    <sheet name="Instrucciones" sheetId="3" r:id="rId1"/>
    <sheet name="Horario (Semana 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2" l="1" a="1"/>
  <c r="E48" i="2" s="1"/>
  <c r="F51" i="2" a="1"/>
  <c r="F51" i="2" s="1"/>
  <c r="I54" i="2"/>
  <c r="H53" i="2" a="1"/>
  <c r="H53" i="2" s="1"/>
  <c r="H52" i="2" a="1"/>
  <c r="H52" i="2" s="1"/>
  <c r="H51" i="2" a="1"/>
  <c r="H51" i="2" s="1"/>
  <c r="H50" i="2" a="1"/>
  <c r="H50" i="2" s="1"/>
  <c r="H49" i="2" a="1"/>
  <c r="H49" i="2" s="1"/>
  <c r="H48" i="2" a="1"/>
  <c r="H48" i="2" s="1"/>
  <c r="H47" i="2" a="1"/>
  <c r="H47" i="2" s="1"/>
  <c r="H46" i="2" a="1"/>
  <c r="H46" i="2" s="1"/>
  <c r="H45" i="2" a="1"/>
  <c r="H45" i="2" s="1"/>
  <c r="G53" i="2" a="1"/>
  <c r="G53" i="2" s="1"/>
  <c r="G52" i="2" a="1"/>
  <c r="G52" i="2" s="1"/>
  <c r="G51" i="2" a="1"/>
  <c r="G51" i="2" s="1"/>
  <c r="G50" i="2" a="1"/>
  <c r="G50" i="2" s="1"/>
  <c r="G49" i="2" a="1"/>
  <c r="G49" i="2" s="1"/>
  <c r="G48" i="2" a="1"/>
  <c r="G48" i="2" s="1"/>
  <c r="G47" i="2" a="1"/>
  <c r="G47" i="2" s="1"/>
  <c r="G46" i="2" a="1"/>
  <c r="G46" i="2" s="1"/>
  <c r="G45" i="2" a="1"/>
  <c r="G45" i="2" s="1"/>
  <c r="F53" i="2" a="1"/>
  <c r="F53" i="2" s="1"/>
  <c r="F52" i="2" a="1"/>
  <c r="F52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7" i="2" a="1"/>
  <c r="E47" i="2" s="1"/>
  <c r="E46" i="2" a="1"/>
  <c r="E46" i="2" s="1"/>
  <c r="E45" i="2" a="1"/>
  <c r="E45" i="2" s="1"/>
  <c r="D53" i="2" a="1"/>
  <c r="D53" i="2" s="1"/>
  <c r="D52" i="2" a="1"/>
  <c r="D52" i="2" s="1"/>
  <c r="D51" i="2" a="1"/>
  <c r="D51" i="2" s="1"/>
  <c r="D50" i="2" a="1"/>
  <c r="D50" i="2" s="1"/>
  <c r="D49" i="2" a="1"/>
  <c r="D49" i="2" s="1"/>
  <c r="D48" i="2" a="1"/>
  <c r="D48" i="2" s="1"/>
  <c r="D47" i="2" a="1"/>
  <c r="D47" i="2" s="1"/>
  <c r="D46" i="2" a="1"/>
  <c r="D46" i="2" s="1"/>
  <c r="D45" i="2" a="1"/>
  <c r="D45" i="2" s="1"/>
  <c r="C53" i="2" a="1"/>
  <c r="C53" i="2" s="1"/>
  <c r="C52" i="2" a="1"/>
  <c r="C52" i="2" s="1"/>
  <c r="C51" i="2" a="1"/>
  <c r="C51" i="2" s="1"/>
  <c r="C50" i="2" a="1"/>
  <c r="C50" i="2" s="1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I53" i="2" l="1"/>
  <c r="I52" i="2"/>
  <c r="I50" i="2"/>
  <c r="I45" i="2"/>
  <c r="I46" i="2"/>
  <c r="I47" i="2"/>
  <c r="I48" i="2"/>
  <c r="I49" i="2"/>
  <c r="I5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<sst xmlns="http://schemas.openxmlformats.org/spreadsheetml/2006/main" count="197" uniqueCount="92">
  <si>
    <t>Día/Hora</t>
  </si>
  <si>
    <t>Lunes</t>
  </si>
  <si>
    <t>martes</t>
  </si>
  <si>
    <t>miércoles</t>
  </si>
  <si>
    <t>jueves</t>
  </si>
  <si>
    <t>viernes</t>
  </si>
  <si>
    <t>sábado</t>
  </si>
  <si>
    <t>domingo</t>
  </si>
  <si>
    <t>Descanso</t>
  </si>
  <si>
    <t xml:space="preserve">Lista: </t>
  </si>
  <si>
    <t>Ánimo</t>
  </si>
  <si>
    <t>Feliz</t>
  </si>
  <si>
    <t>Triste</t>
  </si>
  <si>
    <t>Cansada</t>
  </si>
  <si>
    <t>Enferma</t>
  </si>
  <si>
    <t>Emocionada</t>
  </si>
  <si>
    <t>Meditar 🧘‍♀️</t>
  </si>
  <si>
    <t xml:space="preserve">Sueño: </t>
  </si>
  <si>
    <t>Sueño</t>
  </si>
  <si>
    <t>Pesadilla</t>
  </si>
  <si>
    <t>Bonito</t>
  </si>
  <si>
    <t>Raro</t>
  </si>
  <si>
    <t>Hrs de Sueño</t>
  </si>
  <si>
    <t xml:space="preserve">Hrs de sueño: </t>
  </si>
  <si>
    <t xml:space="preserve"> Desayuno  ☕</t>
  </si>
  <si>
    <t>Comida 🍽️</t>
  </si>
  <si>
    <t>Cena 🍴</t>
  </si>
  <si>
    <t>Ejercicio 🤸‍♀️</t>
  </si>
  <si>
    <t>Ayudar a abuelos 🆘</t>
  </si>
  <si>
    <t>Ayudar a papá 🆘</t>
  </si>
  <si>
    <t>Ayudar a mamá 🆘</t>
  </si>
  <si>
    <t>Lavar ropa 🩲</t>
  </si>
  <si>
    <t>Lavar trastes 🚰</t>
  </si>
  <si>
    <t>Limpiar casa 🧹</t>
  </si>
  <si>
    <t>Bañarme  🛁</t>
  </si>
  <si>
    <t>Tesis 👨🏽‍🎓</t>
  </si>
  <si>
    <t>Trading/Finanzas 💰</t>
  </si>
  <si>
    <t>Leer 📖</t>
  </si>
  <si>
    <t>Análisis de Datos 📈</t>
  </si>
  <si>
    <t>Trabajo  (Portafolio) 🗃️</t>
  </si>
  <si>
    <t>Perrhijos 🐕</t>
  </si>
  <si>
    <t>Descanso 🏖️</t>
  </si>
  <si>
    <t>Súper 🛒</t>
  </si>
  <si>
    <t xml:space="preserve">Ánimo: </t>
  </si>
  <si>
    <t>Limpieza</t>
  </si>
  <si>
    <t>Estudio</t>
  </si>
  <si>
    <t>Comidas</t>
  </si>
  <si>
    <t>Ayuda a otros</t>
  </si>
  <si>
    <t>Convivencia</t>
  </si>
  <si>
    <t xml:space="preserve">Ejercicio /Bienestar </t>
  </si>
  <si>
    <t>Abuelos 👵🎅🏽</t>
  </si>
  <si>
    <t xml:space="preserve">Trabajo </t>
  </si>
  <si>
    <t>HORAS DE:</t>
  </si>
  <si>
    <t>Transporte</t>
  </si>
  <si>
    <t>Transporte 🚌</t>
  </si>
  <si>
    <t>Trabajo</t>
  </si>
  <si>
    <t xml:space="preserve">Semanal: </t>
  </si>
  <si>
    <t>Procrastinación</t>
  </si>
  <si>
    <t>Procrastinación  🕐</t>
  </si>
  <si>
    <t>Amigos</t>
  </si>
  <si>
    <t>Novio</t>
  </si>
  <si>
    <t>Familia</t>
  </si>
  <si>
    <t xml:space="preserve">Descanso </t>
  </si>
  <si>
    <t xml:space="preserve">Transporte </t>
  </si>
  <si>
    <t xml:space="preserve">Procrastinación  </t>
  </si>
  <si>
    <t>Ejercicio/Bienestar</t>
  </si>
  <si>
    <t xml:space="preserve">Terapia 🩹 </t>
  </si>
  <si>
    <t xml:space="preserve">Pilates  </t>
  </si>
  <si>
    <t xml:space="preserve">Caminata 🚶🏻‍♀️ </t>
  </si>
  <si>
    <t>INSTRUCCIONES PARA USAR LA PLANTILLA</t>
  </si>
  <si>
    <t>¡Bienvenido/a! Esta plantilla te ayudará a registrar y analizar tus actividades diarias para entender mejor tus hábitos y estados de ánimo.</t>
  </si>
  <si>
    <t>CÓMO USARLA</t>
  </si>
  <si>
    <t>1. Llena tu horario: En la hoja “Horario”, registra las actividades que realizas en cada hora o bloque de tiempo.</t>
  </si>
  <si>
    <t>2. Define grupos de actividades: En la hoja “Actividades y Grupos”, ingresa cada actividad junto con el grupo al que pertenece (por ejemplo: Estudio, Limpieza, Dormir, etc.).</t>
  </si>
  <si>
    <t>3. Análisis automático: La plantilla usa fórmulas para ayudarte a responder preguntas como:</t>
  </si>
  <si>
    <t xml:space="preserve">   - ¿Cuánto tiempo dedico a cada grupo?</t>
  </si>
  <si>
    <t xml:space="preserve">   - ¿Qué actividades me benefician más?</t>
  </si>
  <si>
    <t xml:space="preserve">   - ¿Cómo está mi estado de ánimo diario?</t>
  </si>
  <si>
    <t>4. Formato condicional: Las actividades se colorean automáticamente según el grupo al que pertenecen para facilitar la visualización.</t>
  </si>
  <si>
    <t>CONSEJOS</t>
  </si>
  <si>
    <t>- Procura mantener actualizada la lista de actividades y grupos para que el análisis sea preciso.</t>
  </si>
  <si>
    <t>- Puedes personalizar los grupos o agregar nuevos según tus necesidades.</t>
  </si>
  <si>
    <t>¿DUDAS O SUGERENCIAS?</t>
  </si>
  <si>
    <t>NFL 🏈</t>
  </si>
  <si>
    <t>Trabajo X 👩🏽‍💻</t>
  </si>
  <si>
    <t>Trabajo Y 👩🏽‍💻</t>
  </si>
  <si>
    <t>Conmigo misma</t>
  </si>
  <si>
    <t>Lenguas Extranjeras</t>
  </si>
  <si>
    <t>Ayudar a... 🆘</t>
  </si>
  <si>
    <t>Cocinar</t>
  </si>
  <si>
    <t>Puedes contactarme en LinkedIn  o responder al post donde compartí esta plantilla.</t>
  </si>
  <si>
    <t>alejandra_cruz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</si>
</sst>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2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B894"/>
        <bgColor indexed="64"/>
      </patternFill>
    </fill>
    <fill>
      <patternFill patternType="solid">
        <fgColor rgb="FFF0B5A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B198"/>
        <bgColor indexed="64"/>
      </patternFill>
    </fill>
    <fill>
      <patternFill patternType="solid">
        <fgColor rgb="FFEECCF4"/>
        <bgColor indexed="64"/>
      </patternFill>
    </fill>
    <fill>
      <patternFill patternType="solid">
        <fgColor rgb="FFEFD38D"/>
        <bgColor indexed="64"/>
      </patternFill>
    </fill>
    <fill>
      <patternFill patternType="solid">
        <fgColor rgb="FFA49C96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/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9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0" fillId="7" borderId="3" xfId="0" applyFill="1" applyBorder="1" applyProtection="1">
      <protection locked="0"/>
    </xf>
    <xf numFmtId="0" fontId="5" fillId="0" borderId="8" xfId="0" applyFont="1" applyBorder="1" applyAlignment="1" applyProtection="1">
      <alignment vertical="center"/>
      <protection locked="0"/>
    </xf>
    <xf numFmtId="18" fontId="4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0" fillId="7" borderId="4" xfId="0" applyFill="1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5" xfId="0" applyFont="1" applyBorder="1" applyAlignment="1" applyProtection="1"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8" borderId="4" xfId="0" applyFill="1" applyBorder="1" applyProtection="1">
      <protection locked="0"/>
    </xf>
    <xf numFmtId="0" fontId="0" fillId="4" borderId="0" xfId="0" applyFill="1" applyProtection="1">
      <protection locked="0"/>
    </xf>
    <xf numFmtId="0" fontId="0" fillId="6" borderId="0" xfId="0" applyFill="1" applyProtection="1"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0" fillId="9" borderId="4" xfId="0" applyFill="1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10" borderId="4" xfId="0" applyFill="1" applyBorder="1" applyProtection="1"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0" fillId="11" borderId="4" xfId="0" applyFill="1" applyBorder="1" applyProtection="1"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0" fillId="13" borderId="4" xfId="0" applyFill="1" applyBorder="1" applyProtection="1">
      <protection locked="0"/>
    </xf>
    <xf numFmtId="0" fontId="0" fillId="14" borderId="4" xfId="0" applyFill="1" applyBorder="1" applyProtection="1">
      <protection locked="0"/>
    </xf>
    <xf numFmtId="0" fontId="5" fillId="0" borderId="0" xfId="0" applyFont="1" applyProtection="1">
      <protection locked="0"/>
    </xf>
    <xf numFmtId="0" fontId="0" fillId="16" borderId="4" xfId="0" applyFill="1" applyBorder="1" applyProtection="1">
      <protection locked="0"/>
    </xf>
    <xf numFmtId="0" fontId="0" fillId="15" borderId="4" xfId="0" applyFill="1" applyBorder="1" applyProtection="1"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0" fillId="17" borderId="4" xfId="0" applyFill="1" applyBorder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0" fontId="0" fillId="0" borderId="4" xfId="0" applyFill="1" applyBorder="1" applyProtection="1">
      <protection locked="0"/>
    </xf>
    <xf numFmtId="0" fontId="0" fillId="8" borderId="0" xfId="0" applyFont="1" applyFill="1" applyProtection="1">
      <protection locked="0"/>
    </xf>
    <xf numFmtId="0" fontId="0" fillId="12" borderId="0" xfId="0" applyFont="1" applyFill="1" applyBorder="1" applyProtection="1">
      <protection locked="0"/>
    </xf>
    <xf numFmtId="0" fontId="0" fillId="10" borderId="0" xfId="0" applyFill="1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11" borderId="0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13" borderId="0" xfId="0" applyFill="1" applyBorder="1" applyProtection="1">
      <protection locked="0"/>
    </xf>
    <xf numFmtId="0" fontId="0" fillId="14" borderId="0" xfId="0" applyFill="1" applyBorder="1" applyProtection="1">
      <protection locked="0"/>
    </xf>
    <xf numFmtId="0" fontId="0" fillId="16" borderId="0" xfId="0" applyFill="1" applyBorder="1" applyProtection="1">
      <protection locked="0"/>
    </xf>
    <xf numFmtId="0" fontId="0" fillId="15" borderId="0" xfId="0" applyFill="1" applyBorder="1" applyProtection="1">
      <protection locked="0"/>
    </xf>
    <xf numFmtId="0" fontId="0" fillId="17" borderId="0" xfId="0" applyFill="1" applyBorder="1" applyProtection="1">
      <protection locked="0"/>
    </xf>
    <xf numFmtId="0" fontId="10" fillId="18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</xf>
    <xf numFmtId="0" fontId="5" fillId="8" borderId="0" xfId="0" applyFont="1" applyFill="1" applyAlignment="1" applyProtection="1">
      <alignment horizontal="left"/>
    </xf>
    <xf numFmtId="0" fontId="5" fillId="12" borderId="0" xfId="0" applyFont="1" applyFill="1" applyAlignment="1" applyProtection="1">
      <alignment horizontal="left"/>
    </xf>
    <xf numFmtId="0" fontId="5" fillId="10" borderId="0" xfId="0" applyFont="1" applyFill="1" applyAlignment="1" applyProtection="1">
      <alignment horizontal="left"/>
    </xf>
    <xf numFmtId="0" fontId="5" fillId="11" borderId="0" xfId="0" applyFont="1" applyFill="1" applyAlignment="1" applyProtection="1">
      <alignment horizontal="left"/>
    </xf>
    <xf numFmtId="0" fontId="5" fillId="13" borderId="0" xfId="0" applyFont="1" applyFill="1" applyAlignment="1" applyProtection="1">
      <alignment horizontal="left"/>
    </xf>
    <xf numFmtId="0" fontId="5" fillId="14" borderId="0" xfId="0" applyFont="1" applyFill="1" applyAlignment="1" applyProtection="1">
      <alignment horizontal="left"/>
    </xf>
    <xf numFmtId="0" fontId="5" fillId="16" borderId="0" xfId="0" applyFont="1" applyFill="1" applyAlignment="1" applyProtection="1">
      <alignment horizontal="left"/>
    </xf>
    <xf numFmtId="0" fontId="5" fillId="15" borderId="0" xfId="0" applyFont="1" applyFill="1" applyAlignment="1" applyProtection="1">
      <alignment horizontal="left"/>
    </xf>
    <xf numFmtId="0" fontId="5" fillId="17" borderId="0" xfId="0" applyFont="1" applyFill="1" applyAlignment="1" applyProtection="1">
      <alignment horizontal="left"/>
    </xf>
    <xf numFmtId="0" fontId="0" fillId="0" borderId="0" xfId="0" applyProtection="1"/>
    <xf numFmtId="0" fontId="1" fillId="18" borderId="0" xfId="0" applyFont="1" applyFill="1" applyBorder="1" applyAlignment="1" applyProtection="1">
      <alignment horizontal="left"/>
    </xf>
    <xf numFmtId="0" fontId="7" fillId="0" borderId="0" xfId="1" applyAlignment="1"/>
  </cellXfs>
  <cellStyles count="2">
    <cellStyle name="Hipervínculo" xfId="1" builtinId="8"/>
    <cellStyle name="Normal" xfId="0" builtinId="0"/>
  </cellStyles>
  <dxfs count="15">
    <dxf>
      <fill>
        <patternFill>
          <bgColor theme="3" tint="0.499984740745262"/>
        </patternFill>
      </fill>
    </dxf>
    <dxf>
      <fill>
        <patternFill>
          <bgColor rgb="FF00B050"/>
        </patternFill>
      </fill>
    </dxf>
    <dxf>
      <fill>
        <patternFill>
          <bgColor theme="1" tint="0.499984740745262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rgb="FF68C2E6"/>
        </patternFill>
      </fill>
    </dxf>
    <dxf>
      <fill>
        <patternFill>
          <bgColor rgb="FFFBCE5F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rgb="FFD5AB81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CCCCFF"/>
      <color rgb="FF68C2E6"/>
      <color rgb="FFFBCE5F"/>
      <color rgb="FFEABD00"/>
      <color rgb="FFFCDC68"/>
      <color rgb="FFD5AB81"/>
      <color rgb="FFCB9661"/>
      <color rgb="FFDDBA97"/>
      <color rgb="FFD7AE85"/>
      <color rgb="FFCB9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in/alejandra-c-260676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F4FF-4338-4FE6-80C9-EF9EB5BC91D8}">
  <dimension ref="A1:R28"/>
  <sheetViews>
    <sheetView topLeftCell="A4" workbookViewId="0">
      <selection activeCell="H28" sqref="H28"/>
    </sheetView>
  </sheetViews>
  <sheetFormatPr baseColWidth="10" defaultRowHeight="14.4" x14ac:dyDescent="0.3"/>
  <cols>
    <col min="8" max="8" width="12.44140625" customWidth="1"/>
  </cols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" t="s">
        <v>70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 t="s">
        <v>71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 t="s">
        <v>72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 t="s">
        <v>74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 t="s">
        <v>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 t="s">
        <v>76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 t="s">
        <v>77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 t="s">
        <v>79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 t="s">
        <v>80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 t="s">
        <v>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 t="s">
        <v>82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 t="s">
        <v>90</v>
      </c>
      <c r="C28" s="1"/>
      <c r="D28" s="1"/>
      <c r="E28" s="1"/>
      <c r="F28" s="1"/>
      <c r="G28" s="1"/>
      <c r="H28" s="71" t="s">
        <v>91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sheetProtection algorithmName="SHA-512" hashValue="/zURdwegPQOSIKg1As9q52Kw0a9KhmM/tjW9DoYdHpyvHCQom1mp9Rv3kLLxYr48X0TeNX2zPsK2aRuPZtpYfQ==" saltValue="KtG8040hWjVacDn6nT2W5A==" spinCount="100000" sheet="1" objects="1" scenarios="1"/>
  <hyperlinks>
    <hyperlink ref="H28" r:id="rId1" xr:uid="{778FEF35-AA82-41D8-86A1-9E21461501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C6AC-955A-4264-82F9-7F16254F09BA}">
  <dimension ref="A1:N72"/>
  <sheetViews>
    <sheetView tabSelected="1" topLeftCell="A10" zoomScale="96" zoomScaleNormal="96" workbookViewId="0">
      <selection activeCell="F24" sqref="F24"/>
    </sheetView>
  </sheetViews>
  <sheetFormatPr baseColWidth="10" defaultRowHeight="14.4" x14ac:dyDescent="0.3"/>
  <cols>
    <col min="1" max="1" width="15.21875" style="55" customWidth="1"/>
    <col min="2" max="2" width="21.109375" style="3" customWidth="1"/>
    <col min="3" max="3" width="22.6640625" style="3" customWidth="1"/>
    <col min="4" max="4" width="19.88671875" style="3" customWidth="1"/>
    <col min="5" max="6" width="20.6640625" style="3" customWidth="1"/>
    <col min="7" max="7" width="19.5546875" style="3" customWidth="1"/>
    <col min="8" max="10" width="20.109375" style="3" customWidth="1"/>
    <col min="11" max="11" width="26.5546875" style="3" hidden="1" customWidth="1"/>
    <col min="12" max="16384" width="11.5546875" style="3"/>
  </cols>
  <sheetData>
    <row r="1" spans="1:14" ht="24" thickBot="1" x14ac:dyDescent="0.5">
      <c r="A1" s="2" t="s">
        <v>43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11</v>
      </c>
      <c r="G1" s="3" t="s">
        <v>14</v>
      </c>
      <c r="H1" s="3" t="s">
        <v>15</v>
      </c>
      <c r="I1" s="4" t="s">
        <v>9</v>
      </c>
      <c r="J1" s="4"/>
    </row>
    <row r="2" spans="1:14" ht="17.399999999999999" thickBo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7" t="s">
        <v>46</v>
      </c>
      <c r="J2" s="8" t="s">
        <v>24</v>
      </c>
      <c r="K2" s="9" t="s">
        <v>46</v>
      </c>
    </row>
    <row r="3" spans="1:14" ht="14.4" customHeight="1" thickBot="1" x14ac:dyDescent="0.35">
      <c r="A3" s="10">
        <v>0.20833333333333334</v>
      </c>
      <c r="I3" s="11"/>
      <c r="J3" s="12" t="s">
        <v>25</v>
      </c>
      <c r="K3" s="9" t="s">
        <v>46</v>
      </c>
      <c r="M3" s="13" t="s">
        <v>10</v>
      </c>
      <c r="N3" s="14" t="s">
        <v>18</v>
      </c>
    </row>
    <row r="4" spans="1:14" ht="15" customHeight="1" thickBot="1" x14ac:dyDescent="0.35">
      <c r="A4" s="10">
        <v>0.22916666666666666</v>
      </c>
      <c r="I4" s="11"/>
      <c r="J4" s="12" t="s">
        <v>26</v>
      </c>
      <c r="K4" s="9" t="s">
        <v>46</v>
      </c>
      <c r="M4" s="15" t="s">
        <v>11</v>
      </c>
      <c r="N4" s="3" t="s">
        <v>19</v>
      </c>
    </row>
    <row r="5" spans="1:14" ht="16.8" customHeight="1" thickBot="1" x14ac:dyDescent="0.35">
      <c r="A5" s="10">
        <v>0.25</v>
      </c>
      <c r="B5" s="3" t="s">
        <v>24</v>
      </c>
      <c r="C5" s="3" t="s">
        <v>24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11"/>
      <c r="J5" s="12" t="s">
        <v>42</v>
      </c>
      <c r="K5" s="9" t="s">
        <v>46</v>
      </c>
      <c r="M5" s="16" t="s">
        <v>12</v>
      </c>
      <c r="N5" s="3" t="s">
        <v>20</v>
      </c>
    </row>
    <row r="6" spans="1:14" ht="15" customHeight="1" thickBot="1" x14ac:dyDescent="0.35">
      <c r="A6" s="10">
        <v>0.27083333333333331</v>
      </c>
      <c r="I6" s="11"/>
      <c r="J6" s="12" t="s">
        <v>89</v>
      </c>
      <c r="K6" s="9" t="s">
        <v>46</v>
      </c>
      <c r="M6" s="17" t="s">
        <v>13</v>
      </c>
      <c r="N6" s="3" t="s">
        <v>12</v>
      </c>
    </row>
    <row r="7" spans="1:14" ht="15" customHeight="1" thickBot="1" x14ac:dyDescent="0.35">
      <c r="A7" s="10">
        <v>0.29166666666666669</v>
      </c>
      <c r="D7" s="3" t="s">
        <v>37</v>
      </c>
      <c r="I7" s="7" t="s">
        <v>49</v>
      </c>
      <c r="J7" s="18" t="s">
        <v>27</v>
      </c>
      <c r="K7" s="9" t="s">
        <v>65</v>
      </c>
      <c r="M7" s="19" t="s">
        <v>14</v>
      </c>
      <c r="N7" s="3" t="s">
        <v>21</v>
      </c>
    </row>
    <row r="8" spans="1:14" ht="16.2" customHeight="1" thickBot="1" x14ac:dyDescent="0.35">
      <c r="A8" s="10">
        <v>0.3125</v>
      </c>
      <c r="B8" s="3" t="s">
        <v>40</v>
      </c>
      <c r="I8" s="11"/>
      <c r="J8" s="18" t="s">
        <v>67</v>
      </c>
      <c r="K8" s="9" t="s">
        <v>65</v>
      </c>
      <c r="M8" s="20" t="s">
        <v>15</v>
      </c>
    </row>
    <row r="9" spans="1:14" ht="15" customHeight="1" thickBot="1" x14ac:dyDescent="0.35">
      <c r="A9" s="10">
        <v>0.33333333333333331</v>
      </c>
      <c r="G9" s="3" t="s">
        <v>30</v>
      </c>
      <c r="I9" s="11"/>
      <c r="J9" s="18" t="s">
        <v>68</v>
      </c>
      <c r="K9" s="9" t="s">
        <v>65</v>
      </c>
    </row>
    <row r="10" spans="1:14" ht="15" customHeight="1" thickBot="1" x14ac:dyDescent="0.35">
      <c r="A10" s="10">
        <v>0.35416666666666669</v>
      </c>
      <c r="C10" s="3" t="s">
        <v>35</v>
      </c>
      <c r="I10" s="11"/>
      <c r="J10" s="18" t="s">
        <v>16</v>
      </c>
      <c r="K10" s="9" t="s">
        <v>65</v>
      </c>
    </row>
    <row r="11" spans="1:14" ht="15" customHeight="1" thickBot="1" x14ac:dyDescent="0.35">
      <c r="A11" s="10">
        <v>0.375</v>
      </c>
      <c r="H11" s="3" t="s">
        <v>25</v>
      </c>
      <c r="I11" s="11"/>
      <c r="J11" s="18" t="s">
        <v>34</v>
      </c>
      <c r="K11" s="9" t="s">
        <v>65</v>
      </c>
    </row>
    <row r="12" spans="1:14" ht="15" customHeight="1" thickBot="1" x14ac:dyDescent="0.35">
      <c r="A12" s="10">
        <v>0.39583333333333331</v>
      </c>
      <c r="D12" s="3" t="s">
        <v>40</v>
      </c>
      <c r="I12" s="21"/>
      <c r="J12" s="18" t="s">
        <v>66</v>
      </c>
      <c r="K12" s="9" t="s">
        <v>65</v>
      </c>
    </row>
    <row r="13" spans="1:14" ht="15" customHeight="1" thickBot="1" x14ac:dyDescent="0.35">
      <c r="A13" s="10">
        <v>0.41666666666666669</v>
      </c>
      <c r="F13" s="3" t="s">
        <v>25</v>
      </c>
      <c r="I13" s="7" t="s">
        <v>47</v>
      </c>
      <c r="J13" s="22" t="s">
        <v>88</v>
      </c>
      <c r="K13" s="9" t="s">
        <v>47</v>
      </c>
      <c r="M13" s="14" t="s">
        <v>22</v>
      </c>
    </row>
    <row r="14" spans="1:14" ht="15" customHeight="1" thickBot="1" x14ac:dyDescent="0.35">
      <c r="A14" s="10">
        <v>0.4375</v>
      </c>
      <c r="G14" s="3" t="s">
        <v>58</v>
      </c>
      <c r="I14" s="11"/>
      <c r="J14" s="22" t="s">
        <v>28</v>
      </c>
      <c r="K14" s="9" t="s">
        <v>47</v>
      </c>
      <c r="M14" s="23">
        <v>6</v>
      </c>
    </row>
    <row r="15" spans="1:14" ht="15" customHeight="1" thickBot="1" x14ac:dyDescent="0.35">
      <c r="A15" s="10">
        <v>0.45833333333333331</v>
      </c>
      <c r="B15" s="3" t="s">
        <v>25</v>
      </c>
      <c r="I15" s="11"/>
      <c r="J15" s="22" t="s">
        <v>29</v>
      </c>
      <c r="K15" s="9" t="s">
        <v>47</v>
      </c>
      <c r="M15" s="23">
        <v>7</v>
      </c>
    </row>
    <row r="16" spans="1:14" ht="15" customHeight="1" thickBot="1" x14ac:dyDescent="0.35">
      <c r="A16" s="10">
        <v>0.47916666666666669</v>
      </c>
      <c r="I16" s="11"/>
      <c r="J16" s="22" t="s">
        <v>30</v>
      </c>
      <c r="K16" s="9" t="s">
        <v>47</v>
      </c>
      <c r="M16" s="23">
        <v>8</v>
      </c>
    </row>
    <row r="17" spans="1:13" ht="15" customHeight="1" thickBot="1" x14ac:dyDescent="0.35">
      <c r="A17" s="10">
        <v>0.5</v>
      </c>
      <c r="C17" s="3" t="s">
        <v>27</v>
      </c>
      <c r="G17" s="3" t="s">
        <v>68</v>
      </c>
      <c r="I17" s="21"/>
      <c r="J17" s="22" t="s">
        <v>30</v>
      </c>
      <c r="K17" s="9" t="s">
        <v>47</v>
      </c>
      <c r="M17" s="23">
        <v>9</v>
      </c>
    </row>
    <row r="18" spans="1:13" ht="16.2" customHeight="1" thickBot="1" x14ac:dyDescent="0.35">
      <c r="A18" s="10">
        <v>0.52083333333333337</v>
      </c>
      <c r="B18" s="3" t="s">
        <v>35</v>
      </c>
      <c r="I18" s="7" t="s">
        <v>44</v>
      </c>
      <c r="J18" s="24" t="s">
        <v>31</v>
      </c>
      <c r="K18" s="9" t="s">
        <v>44</v>
      </c>
      <c r="M18" s="23">
        <v>10</v>
      </c>
    </row>
    <row r="19" spans="1:13" ht="15" customHeight="1" thickBot="1" x14ac:dyDescent="0.35">
      <c r="A19" s="10">
        <v>0.54166666666666663</v>
      </c>
      <c r="E19" s="3" t="s">
        <v>28</v>
      </c>
      <c r="F19" s="3" t="s">
        <v>58</v>
      </c>
      <c r="H19" s="3" t="s">
        <v>34</v>
      </c>
      <c r="I19" s="11"/>
      <c r="J19" s="24" t="s">
        <v>32</v>
      </c>
      <c r="K19" s="9" t="s">
        <v>44</v>
      </c>
      <c r="M19" s="23">
        <v>11</v>
      </c>
    </row>
    <row r="20" spans="1:13" ht="15" customHeight="1" thickBot="1" x14ac:dyDescent="0.35">
      <c r="A20" s="10">
        <v>0.5625</v>
      </c>
      <c r="I20" s="11"/>
      <c r="J20" s="24" t="s">
        <v>33</v>
      </c>
      <c r="K20" s="9" t="s">
        <v>44</v>
      </c>
      <c r="M20" s="23">
        <v>12</v>
      </c>
    </row>
    <row r="21" spans="1:13" ht="14.4" customHeight="1" thickBot="1" x14ac:dyDescent="0.35">
      <c r="A21" s="10">
        <v>0.58333333333333337</v>
      </c>
      <c r="B21" s="3" t="s">
        <v>24</v>
      </c>
      <c r="I21" s="11"/>
      <c r="J21" s="24"/>
      <c r="K21" s="9" t="s">
        <v>44</v>
      </c>
      <c r="M21" s="23">
        <v>13</v>
      </c>
    </row>
    <row r="22" spans="1:13" ht="15" customHeight="1" thickBot="1" x14ac:dyDescent="0.35">
      <c r="A22" s="10">
        <v>0.60416666666666663</v>
      </c>
      <c r="I22" s="21"/>
      <c r="J22" s="24"/>
      <c r="K22" s="9" t="s">
        <v>44</v>
      </c>
    </row>
    <row r="23" spans="1:13" ht="16.2" customHeight="1" thickBot="1" x14ac:dyDescent="0.35">
      <c r="A23" s="10">
        <v>0.625</v>
      </c>
      <c r="D23" s="3" t="s">
        <v>16</v>
      </c>
      <c r="E23" s="3" t="s">
        <v>26</v>
      </c>
      <c r="I23" s="25" t="s">
        <v>45</v>
      </c>
      <c r="J23" s="26" t="s">
        <v>35</v>
      </c>
      <c r="K23" s="27" t="s">
        <v>45</v>
      </c>
    </row>
    <row r="24" spans="1:13" ht="15" customHeight="1" thickBot="1" x14ac:dyDescent="0.35">
      <c r="A24" s="10">
        <v>0.64583333333333337</v>
      </c>
      <c r="G24" s="3" t="s">
        <v>27</v>
      </c>
      <c r="H24" s="3" t="s">
        <v>37</v>
      </c>
      <c r="I24" s="28"/>
      <c r="J24" s="26" t="s">
        <v>36</v>
      </c>
      <c r="K24" s="27" t="s">
        <v>45</v>
      </c>
    </row>
    <row r="25" spans="1:13" ht="15" customHeight="1" thickBot="1" x14ac:dyDescent="0.35">
      <c r="A25" s="10">
        <v>0.66666666666666663</v>
      </c>
      <c r="D25" s="3" t="s">
        <v>33</v>
      </c>
      <c r="I25" s="28"/>
      <c r="J25" s="26" t="s">
        <v>37</v>
      </c>
      <c r="K25" s="27" t="s">
        <v>45</v>
      </c>
    </row>
    <row r="26" spans="1:13" ht="15" customHeight="1" thickBot="1" x14ac:dyDescent="0.35">
      <c r="A26" s="10">
        <v>0.6875</v>
      </c>
      <c r="I26" s="28"/>
      <c r="J26" s="26" t="s">
        <v>38</v>
      </c>
      <c r="K26" s="27" t="s">
        <v>45</v>
      </c>
    </row>
    <row r="27" spans="1:13" ht="15" customHeight="1" thickBot="1" x14ac:dyDescent="0.35">
      <c r="A27" s="10">
        <v>0.70833333333333337</v>
      </c>
      <c r="F27" s="3" t="s">
        <v>59</v>
      </c>
      <c r="I27" s="28"/>
      <c r="J27" s="26" t="s">
        <v>39</v>
      </c>
      <c r="K27" s="27" t="s">
        <v>45</v>
      </c>
    </row>
    <row r="28" spans="1:13" ht="15" customHeight="1" thickBot="1" x14ac:dyDescent="0.35">
      <c r="A28" s="10">
        <v>0.72916666666666663</v>
      </c>
      <c r="D28" s="3" t="s">
        <v>33</v>
      </c>
      <c r="I28" s="29"/>
      <c r="J28" s="26" t="s">
        <v>87</v>
      </c>
      <c r="K28" s="27" t="s">
        <v>45</v>
      </c>
    </row>
    <row r="29" spans="1:13" ht="16.2" customHeight="1" thickBot="1" x14ac:dyDescent="0.35">
      <c r="A29" s="10">
        <v>0.75</v>
      </c>
      <c r="B29" s="3" t="s">
        <v>36</v>
      </c>
      <c r="C29" s="3" t="s">
        <v>41</v>
      </c>
      <c r="G29" s="3" t="s">
        <v>25</v>
      </c>
      <c r="I29" s="7" t="s">
        <v>48</v>
      </c>
      <c r="J29" s="30" t="s">
        <v>40</v>
      </c>
      <c r="K29" s="9" t="s">
        <v>48</v>
      </c>
    </row>
    <row r="30" spans="1:13" ht="15" customHeight="1" thickBot="1" x14ac:dyDescent="0.35">
      <c r="A30" s="10">
        <v>0.77083333333333337</v>
      </c>
      <c r="I30" s="11"/>
      <c r="J30" s="30" t="s">
        <v>50</v>
      </c>
      <c r="K30" s="9" t="s">
        <v>48</v>
      </c>
    </row>
    <row r="31" spans="1:13" ht="15" customHeight="1" thickBot="1" x14ac:dyDescent="0.35">
      <c r="A31" s="10">
        <v>0.79166666666666663</v>
      </c>
      <c r="E31" s="3" t="s">
        <v>34</v>
      </c>
      <c r="I31" s="11"/>
      <c r="J31" s="30" t="s">
        <v>59</v>
      </c>
      <c r="K31" s="9" t="s">
        <v>48</v>
      </c>
    </row>
    <row r="32" spans="1:13" ht="15" customHeight="1" thickBot="1" x14ac:dyDescent="0.35">
      <c r="A32" s="10">
        <v>0.8125</v>
      </c>
      <c r="G32" s="3" t="s">
        <v>67</v>
      </c>
      <c r="I32" s="11"/>
      <c r="J32" s="30" t="s">
        <v>60</v>
      </c>
      <c r="K32" s="9" t="s">
        <v>48</v>
      </c>
    </row>
    <row r="33" spans="1:11" ht="15" customHeight="1" thickBot="1" x14ac:dyDescent="0.35">
      <c r="A33" s="10">
        <v>0.83333333333333337</v>
      </c>
      <c r="C33" s="3" t="s">
        <v>67</v>
      </c>
      <c r="D33" s="3" t="s">
        <v>26</v>
      </c>
      <c r="E33" s="3" t="s">
        <v>16</v>
      </c>
      <c r="I33" s="11"/>
      <c r="J33" s="30" t="s">
        <v>61</v>
      </c>
      <c r="K33" s="9" t="s">
        <v>48</v>
      </c>
    </row>
    <row r="34" spans="1:11" ht="15" customHeight="1" thickBot="1" x14ac:dyDescent="0.35">
      <c r="A34" s="10">
        <v>0.85416666666666663</v>
      </c>
      <c r="I34" s="21"/>
      <c r="J34" s="30" t="s">
        <v>86</v>
      </c>
      <c r="K34" s="9" t="s">
        <v>48</v>
      </c>
    </row>
    <row r="35" spans="1:11" ht="16.2" customHeight="1" thickBot="1" x14ac:dyDescent="0.35">
      <c r="A35" s="10">
        <v>0.875</v>
      </c>
      <c r="G35" s="3" t="s">
        <v>41</v>
      </c>
      <c r="I35" s="7" t="s">
        <v>51</v>
      </c>
      <c r="J35" s="31" t="s">
        <v>83</v>
      </c>
      <c r="K35" s="9" t="s">
        <v>55</v>
      </c>
    </row>
    <row r="36" spans="1:11" ht="15" customHeight="1" thickBot="1" x14ac:dyDescent="0.35">
      <c r="A36" s="10">
        <v>0.89583333333333337</v>
      </c>
      <c r="I36" s="11"/>
      <c r="J36" s="31" t="s">
        <v>84</v>
      </c>
      <c r="K36" s="9" t="s">
        <v>55</v>
      </c>
    </row>
    <row r="37" spans="1:11" ht="15" customHeight="1" thickBot="1" x14ac:dyDescent="0.35">
      <c r="A37" s="10">
        <v>0.91666666666666663</v>
      </c>
      <c r="E37" s="3" t="s">
        <v>16</v>
      </c>
      <c r="I37" s="11"/>
      <c r="J37" s="31" t="s">
        <v>85</v>
      </c>
      <c r="K37" s="9" t="s">
        <v>55</v>
      </c>
    </row>
    <row r="38" spans="1:11" ht="16.2" thickBot="1" x14ac:dyDescent="0.35">
      <c r="A38" s="10">
        <v>0.9375</v>
      </c>
      <c r="F38" s="3" t="s">
        <v>88</v>
      </c>
      <c r="I38" s="32" t="s">
        <v>62</v>
      </c>
      <c r="J38" s="33" t="s">
        <v>41</v>
      </c>
      <c r="K38" s="32" t="s">
        <v>8</v>
      </c>
    </row>
    <row r="39" spans="1:11" ht="16.2" thickBot="1" x14ac:dyDescent="0.35">
      <c r="A39" s="10">
        <v>0.95833333333333337</v>
      </c>
      <c r="I39" s="32" t="s">
        <v>63</v>
      </c>
      <c r="J39" s="34" t="s">
        <v>54</v>
      </c>
      <c r="K39" s="32" t="s">
        <v>53</v>
      </c>
    </row>
    <row r="40" spans="1:11" ht="15.6" x14ac:dyDescent="0.3">
      <c r="A40" s="3"/>
      <c r="B40" s="35"/>
      <c r="C40" s="35"/>
      <c r="D40" s="35"/>
      <c r="E40" s="35"/>
      <c r="F40" s="35"/>
      <c r="G40" s="35"/>
      <c r="H40" s="35"/>
      <c r="I40" s="32" t="s">
        <v>64</v>
      </c>
      <c r="J40" s="36" t="s">
        <v>58</v>
      </c>
      <c r="K40" s="32" t="s">
        <v>57</v>
      </c>
    </row>
    <row r="41" spans="1:11" ht="15.6" x14ac:dyDescent="0.3">
      <c r="A41" s="32" t="s">
        <v>17</v>
      </c>
      <c r="B41" s="3" t="s">
        <v>19</v>
      </c>
      <c r="D41" s="3" t="s">
        <v>21</v>
      </c>
      <c r="F41" s="3" t="s">
        <v>20</v>
      </c>
      <c r="H41" s="3" t="s">
        <v>12</v>
      </c>
    </row>
    <row r="42" spans="1:11" x14ac:dyDescent="0.3">
      <c r="A42" s="37" t="s">
        <v>23</v>
      </c>
      <c r="B42" s="3">
        <v>9</v>
      </c>
      <c r="D42" s="3">
        <v>11</v>
      </c>
      <c r="F42" s="3">
        <v>11</v>
      </c>
    </row>
    <row r="43" spans="1:11" ht="15" thickBot="1" x14ac:dyDescent="0.35">
      <c r="A43" s="3"/>
    </row>
    <row r="44" spans="1:11" ht="22.8" customHeight="1" thickBot="1" x14ac:dyDescent="0.35">
      <c r="A44" s="38" t="s">
        <v>52</v>
      </c>
      <c r="B44" s="39" t="s">
        <v>1</v>
      </c>
      <c r="C44" s="39" t="s">
        <v>2</v>
      </c>
      <c r="D44" s="39" t="s">
        <v>3</v>
      </c>
      <c r="E44" s="39" t="s">
        <v>4</v>
      </c>
      <c r="F44" s="39" t="s">
        <v>5</v>
      </c>
      <c r="G44" s="40" t="s">
        <v>6</v>
      </c>
      <c r="H44" s="40" t="s">
        <v>7</v>
      </c>
      <c r="I44" s="41" t="s">
        <v>56</v>
      </c>
      <c r="J44" s="42"/>
    </row>
    <row r="45" spans="1:11" ht="14.4" customHeight="1" x14ac:dyDescent="0.3">
      <c r="A45" s="43" t="s">
        <v>49</v>
      </c>
      <c r="B45" s="59" cm="1">
        <f t="array" ref="B45">(SUMPRODUCT(--(ISNUMBER(MATCH(B$3:B$39, _xlfn._xlws.FILTER($J$2:$J$40, $K$2:$K$40="Ejercicio/Bienestar"), 0)))))/2</f>
        <v>0</v>
      </c>
      <c r="C45" s="59" cm="1">
        <f t="array" ref="C45">(SUMPRODUCT(--(ISNUMBER(MATCH(C$3:C$39, _xlfn._xlws.FILTER($J$2:$J$40, $K$2:$K$40="Ejercicio/Bienestar"), 0)))))/2</f>
        <v>1</v>
      </c>
      <c r="D45" s="59" cm="1">
        <f t="array" ref="D45">(SUMPRODUCT(--(ISNUMBER(MATCH(D$3:D$39, _xlfn._xlws.FILTER($J$2:$J$40, $K$2:$K$40="Ejercicio/Bienestar"), 0)))))/2</f>
        <v>0.5</v>
      </c>
      <c r="E45" s="59" cm="1">
        <f t="array" ref="E45">(SUMPRODUCT(--(ISNUMBER(MATCH(E$3:E$39, _xlfn._xlws.FILTER($J$2:$J$40, $K$2:$K$40="Ejercicio/Bienestar"), 0)))))/2</f>
        <v>1.5</v>
      </c>
      <c r="F45" s="59" cm="1">
        <f t="array" ref="F45">(SUMPRODUCT(--(ISNUMBER(MATCH(F$3:F$39, _xlfn._xlws.FILTER($J$2:$J$40, $K$2:$K$40="Ejercicio/Bienestar"), 0)))))/2</f>
        <v>0</v>
      </c>
      <c r="G45" s="59" cm="1">
        <f t="array" ref="G45">(SUMPRODUCT(--(ISNUMBER(MATCH(G$3:G$39, _xlfn._xlws.FILTER($J$2:$J$40, $K$2:$K$40="Ejercicio/Bienestar"), 0)))))/2</f>
        <v>1.5</v>
      </c>
      <c r="H45" s="59" cm="1">
        <f t="array" ref="H45">(SUMPRODUCT(--(ISNUMBER(MATCH(H$3:H$39, _xlfn._xlws.FILTER($J$2:$J$40, $K$2:$K$40="Ejercicio/Bienestar"), 0)))))/2</f>
        <v>0.5</v>
      </c>
      <c r="I45" s="60">
        <f>SUM(B45:H45)</f>
        <v>5</v>
      </c>
    </row>
    <row r="46" spans="1:11" ht="14.4" customHeight="1" x14ac:dyDescent="0.3">
      <c r="A46" s="44" t="s">
        <v>47</v>
      </c>
      <c r="B46" s="59" cm="1">
        <f t="array" ref="B46">(SUMPRODUCT(--(ISNUMBER(MATCH(B$3:B$39, _xlfn._xlws.FILTER($J$2:$J$40, $K$2:$K$40="Ayuda a otros"), 0)))))/2</f>
        <v>0</v>
      </c>
      <c r="C46" s="59" cm="1">
        <f t="array" ref="C46">(SUMPRODUCT(--(ISNUMBER(MATCH(C$3:C$39, _xlfn._xlws.FILTER($J$2:$J$40, $K$2:$K$40="Ayuda a otros"), 0)))))/2</f>
        <v>0</v>
      </c>
      <c r="D46" s="59" cm="1">
        <f t="array" ref="D46">(SUMPRODUCT(--(ISNUMBER(MATCH(D$3:D$39, _xlfn._xlws.FILTER($J$2:$J$40, $K$2:$K$40="Ayuda a otros"), 0)))))/2</f>
        <v>0</v>
      </c>
      <c r="E46" s="59" cm="1">
        <f t="array" ref="E46">(SUMPRODUCT(--(ISNUMBER(MATCH(E$3:E$39, _xlfn._xlws.FILTER($J$2:$J$40, $K$2:$K$40="Ayuda a otros"), 0)))))/2</f>
        <v>0.5</v>
      </c>
      <c r="F46" s="59" cm="1">
        <f t="array" ref="F46">(SUMPRODUCT(--(ISNUMBER(MATCH(F$3:F$39, _xlfn._xlws.FILTER($J$2:$J$40, $K$2:$K$40="Ayuda a otros"), 0)))))/2</f>
        <v>0.5</v>
      </c>
      <c r="G46" s="59" cm="1">
        <f t="array" ref="G46">(SUMPRODUCT(--(ISNUMBER(MATCH(G$3:G$39, _xlfn._xlws.FILTER($J$2:$J$40, $K$2:$K$40="Ayuda a otros"), 0)))))/2</f>
        <v>0.5</v>
      </c>
      <c r="H46" s="59" cm="1">
        <f t="array" ref="H46">(SUMPRODUCT(--(ISNUMBER(MATCH(H$3:H$39, _xlfn._xlws.FILTER($J$2:$J$40, $K$2:$K$40="Ayuda a otros"), 0)))))/2</f>
        <v>0</v>
      </c>
      <c r="I46" s="61">
        <f t="shared" ref="I46:I53" si="0">SUM(B46:H46)</f>
        <v>1.5</v>
      </c>
    </row>
    <row r="47" spans="1:11" s="46" customFormat="1" ht="15.6" x14ac:dyDescent="0.3">
      <c r="A47" s="45" t="s">
        <v>44</v>
      </c>
      <c r="B47" s="59" cm="1">
        <f t="array" ref="B47">(SUMPRODUCT(--(ISNUMBER(MATCH(B$3:B$39, _xlfn._xlws.FILTER($J$2:$J$40, $K$2:$K$40="Limpieza"), 0)))))/2</f>
        <v>0</v>
      </c>
      <c r="C47" s="59" cm="1">
        <f t="array" ref="C47">(SUMPRODUCT(--(ISNUMBER(MATCH(C$3:C$39, _xlfn._xlws.FILTER($J$2:$J$40, $K$2:$K$40="Limpieza"), 0)))))/2</f>
        <v>0</v>
      </c>
      <c r="D47" s="59" cm="1">
        <f t="array" ref="D47">(SUMPRODUCT(--(ISNUMBER(MATCH(D$3:D$39, _xlfn._xlws.FILTER($J$2:$J$40, $K$2:$K$40="Limpieza"), 0)))))/2</f>
        <v>1</v>
      </c>
      <c r="E47" s="59" cm="1">
        <f t="array" ref="E47">(SUMPRODUCT(--(ISNUMBER(MATCH(E$3:E$39, _xlfn._xlws.FILTER($J$2:$J$40, $K$2:$K$40="Limpieza"), 0)))))/2</f>
        <v>0</v>
      </c>
      <c r="F47" s="59" cm="1">
        <f t="array" ref="F47">(SUMPRODUCT(--(ISNUMBER(MATCH(F$3:F$39, _xlfn._xlws.FILTER($J$2:$J$40, $K$2:$K$40="Limpieza"), 0)))))/2</f>
        <v>0</v>
      </c>
      <c r="G47" s="59" cm="1">
        <f t="array" ref="G47">(SUMPRODUCT(--(ISNUMBER(MATCH(G$3:G$39, _xlfn._xlws.FILTER($J$2:$J$40, $K$2:$K$40="Limpieza"), 0)))))/2</f>
        <v>0</v>
      </c>
      <c r="H47" s="59" cm="1">
        <f t="array" ref="H47">(SUMPRODUCT(--(ISNUMBER(MATCH(H$3:H$39, _xlfn._xlws.FILTER($J$2:$J$40, $K$2:$K$40="Limpieza"), 0)))))/2</f>
        <v>0</v>
      </c>
      <c r="I47" s="62">
        <f t="shared" si="0"/>
        <v>1</v>
      </c>
    </row>
    <row r="48" spans="1:11" s="48" customFormat="1" ht="14.4" customHeight="1" x14ac:dyDescent="0.3">
      <c r="A48" s="47" t="s">
        <v>45</v>
      </c>
      <c r="B48" s="59" cm="1">
        <f t="array" ref="B48">(SUMPRODUCT(--(ISNUMBER(MATCH(B$3:B$39, _xlfn._xlws.FILTER($J$2:$J$40, $K$2:$K$40="Estudio"), 0)))))/2</f>
        <v>1</v>
      </c>
      <c r="C48" s="59" cm="1">
        <f t="array" ref="C48">(SUMPRODUCT(--(ISNUMBER(MATCH(C$3:C$39, _xlfn._xlws.FILTER($J$2:$J$40, $K$2:$K$40="Estudio"), 0)))))/2</f>
        <v>0.5</v>
      </c>
      <c r="D48" s="59" cm="1">
        <f t="array" ref="D48">(SUMPRODUCT(--(ISNUMBER(MATCH(D$3:D$39, _xlfn._xlws.FILTER($J$2:$J$40, $K$2:$K$40="Estudio"), 0)))))/2</f>
        <v>0.5</v>
      </c>
      <c r="E48" s="59" cm="1">
        <f t="array" ref="E48">(SUMPRODUCT(--(ISNUMBER(MATCH(E$3:E$39, _xlfn._xlws.FILTER($J$2:$J$40, $K$2:$K$40="Estudio"), 0)))))/2</f>
        <v>0</v>
      </c>
      <c r="F48" s="59" cm="1">
        <f t="array" ref="F48">(SUMPRODUCT(--(ISNUMBER(MATCH(F$3:F$39, _xlfn._xlws.FILTER($J$2:$J$40, $K$2:$K$40="Estudio"), 0)))))/2</f>
        <v>0</v>
      </c>
      <c r="G48" s="59" cm="1">
        <f t="array" ref="G48">(SUMPRODUCT(--(ISNUMBER(MATCH(G$3:G$39, _xlfn._xlws.FILTER($J$2:$J$40, $K$2:$K$40="Estudio"), 0)))))/2</f>
        <v>0</v>
      </c>
      <c r="H48" s="59" cm="1">
        <f t="array" ref="H48">(SUMPRODUCT(--(ISNUMBER(MATCH(H$3:H$39, _xlfn._xlws.FILTER($J$2:$J$40, $K$2:$K$40="Estudio"), 0)))))/2</f>
        <v>0.5</v>
      </c>
      <c r="I48" s="63">
        <f t="shared" si="0"/>
        <v>2.5</v>
      </c>
    </row>
    <row r="49" spans="1:13" ht="14.4" customHeight="1" x14ac:dyDescent="0.3">
      <c r="A49" s="49" t="s">
        <v>48</v>
      </c>
      <c r="B49" s="59" cm="1">
        <f t="array" ref="B49">(SUMPRODUCT(--(ISNUMBER(MATCH(B$3:B$39, _xlfn._xlws.FILTER($J$2:$J$40, $K$2:$K$40="Convivencia"), 0)))))/2</f>
        <v>0.5</v>
      </c>
      <c r="C49" s="59" cm="1">
        <f t="array" ref="C49">(SUMPRODUCT(--(ISNUMBER(MATCH(C$3:C$39, _xlfn._xlws.FILTER($J$2:$J$40, $K$2:$K$40="Convivencia"), 0)))))/2</f>
        <v>0</v>
      </c>
      <c r="D49" s="59" cm="1">
        <f t="array" ref="D49">(SUMPRODUCT(--(ISNUMBER(MATCH(D$3:D$39, _xlfn._xlws.FILTER($J$2:$J$40, $K$2:$K$40="Convivencia"), 0)))))/2</f>
        <v>0.5</v>
      </c>
      <c r="E49" s="59" cm="1">
        <f t="array" ref="E49">(SUMPRODUCT(--(ISNUMBER(MATCH(E$3:E$39, _xlfn._xlws.FILTER($J$2:$J$40, $K$2:$K$40="Convivencia"), 0)))))/2</f>
        <v>0</v>
      </c>
      <c r="F49" s="59" cm="1">
        <f t="array" ref="F49">(SUMPRODUCT(--(ISNUMBER(MATCH(F$3:F$39, _xlfn._xlws.FILTER($J$2:$J$40, $K$2:$K$40="Convivencia"), 0)))))/2</f>
        <v>0.5</v>
      </c>
      <c r="G49" s="59" cm="1">
        <f t="array" ref="G49">(SUMPRODUCT(--(ISNUMBER(MATCH(G$3:G$39, _xlfn._xlws.FILTER($J$2:$J$40, $K$2:$K$40="Convivencia"), 0)))))/2</f>
        <v>0</v>
      </c>
      <c r="H49" s="59" cm="1">
        <f t="array" ref="H49">(SUMPRODUCT(--(ISNUMBER(MATCH(H$3:H$39, _xlfn._xlws.FILTER($J$2:$J$40, $K$2:$K$40="Convivencia"), 0)))))/2</f>
        <v>0</v>
      </c>
      <c r="I49" s="64">
        <f t="shared" si="0"/>
        <v>1.5</v>
      </c>
    </row>
    <row r="50" spans="1:13" ht="14.4" customHeight="1" x14ac:dyDescent="0.3">
      <c r="A50" s="50" t="s">
        <v>51</v>
      </c>
      <c r="B50" s="59" cm="1">
        <f t="array" ref="B50">(SUMPRODUCT(--(ISNUMBER(MATCH(B$3:B$39, _xlfn._xlws.FILTER($J$2:$J$40, $K$2:$K$40="Trabajo"), 0)))))/2</f>
        <v>0</v>
      </c>
      <c r="C50" s="59" cm="1">
        <f t="array" ref="C50">(SUMPRODUCT(--(ISNUMBER(MATCH(C$3:C$39, _xlfn._xlws.FILTER($J$2:$J$40, $K$2:$K$40="Trabajo"), 0)))))/2</f>
        <v>0</v>
      </c>
      <c r="D50" s="59" cm="1">
        <f t="array" ref="D50">(SUMPRODUCT(--(ISNUMBER(MATCH(D$3:D$39, _xlfn._xlws.FILTER($J$2:$J$40, $K$2:$K$40="Trabajo"), 0)))))/2</f>
        <v>0</v>
      </c>
      <c r="E50" s="59" cm="1">
        <f t="array" ref="E50">(SUMPRODUCT(--(ISNUMBER(MATCH(E$3:E$39, _xlfn._xlws.FILTER($J$2:$J$40, $K$2:$K$40="Trabajo"), 0)))))/2</f>
        <v>0</v>
      </c>
      <c r="F50" s="59" cm="1">
        <f t="array" ref="F50">(SUMPRODUCT(--(ISNUMBER(MATCH(F$3:F$39, _xlfn._xlws.FILTER($J$2:$J$40, $K$2:$K$40="Trabajo"), 0)))))/2</f>
        <v>0</v>
      </c>
      <c r="G50" s="59" cm="1">
        <f t="array" ref="G50">(SUMPRODUCT(--(ISNUMBER(MATCH(G$3:G$39, _xlfn._xlws.FILTER($J$2:$J$40, $K$2:$K$40="Trabajo"), 0)))))/2</f>
        <v>0</v>
      </c>
      <c r="H50" s="59" cm="1">
        <f t="array" ref="H50">(SUMPRODUCT(--(ISNUMBER(MATCH(H$3:H$39, _xlfn._xlws.FILTER($J$2:$J$40, $K$2:$K$40="Trabajo"), 0)))))/2</f>
        <v>0</v>
      </c>
      <c r="I50" s="65">
        <f t="shared" si="0"/>
        <v>0</v>
      </c>
    </row>
    <row r="51" spans="1:13" ht="14.4" customHeight="1" x14ac:dyDescent="0.3">
      <c r="A51" s="51" t="s">
        <v>62</v>
      </c>
      <c r="B51" s="59" cm="1">
        <f t="array" ref="B51">(SUMPRODUCT(--(ISNUMBER(MATCH(B$3:B$39, _xlfn._xlws.FILTER($J$2:$J$40, $K$2:$K$40="Descanso"), 0)))))/2</f>
        <v>0</v>
      </c>
      <c r="C51" s="59" cm="1">
        <f t="array" ref="C51">(SUMPRODUCT(--(ISNUMBER(MATCH(C$3:C$39, _xlfn._xlws.FILTER($J$2:$J$40, $K$2:$K$40="Descanso"), 0)))))/2</f>
        <v>0.5</v>
      </c>
      <c r="D51" s="59" cm="1">
        <f t="array" ref="D51">(SUMPRODUCT(--(ISNUMBER(MATCH(D$3:D$39, _xlfn._xlws.FILTER($J$2:$J$40, $K$2:$K$40="Descanso"), 0)))))/2</f>
        <v>0</v>
      </c>
      <c r="E51" s="59" cm="1">
        <f t="array" ref="E51">(SUMPRODUCT(--(ISNUMBER(MATCH(E$3:E$39, _xlfn._xlws.FILTER($J$2:$J$40, $K$2:$K$40="Descanso"), 0)))))/2</f>
        <v>0</v>
      </c>
      <c r="F51" s="59" cm="1">
        <f t="array" ref="F51">(SUMPRODUCT(--(ISNUMBER(MATCH(F$3:F$39, _xlfn._xlws.FILTER($J$2:$J$40, $K$2:$K$40="Descanso"), 0)))))/2</f>
        <v>0</v>
      </c>
      <c r="G51" s="59" cm="1">
        <f t="array" ref="G51">(SUMPRODUCT(--(ISNUMBER(MATCH(G$3:G$39, _xlfn._xlws.FILTER($J$2:$J$40, $K$2:$K$40="Descanso"), 0)))))/2</f>
        <v>0.5</v>
      </c>
      <c r="H51" s="59" cm="1">
        <f t="array" ref="H51">(SUMPRODUCT(--(ISNUMBER(MATCH(H$3:H$39, _xlfn._xlws.FILTER($J$2:$J$40, $K$2:$K$40="Descanso"), 0)))))/2</f>
        <v>0</v>
      </c>
      <c r="I51" s="66">
        <f t="shared" si="0"/>
        <v>1</v>
      </c>
    </row>
    <row r="52" spans="1:13" ht="14.4" customHeight="1" x14ac:dyDescent="0.3">
      <c r="A52" s="52" t="s">
        <v>63</v>
      </c>
      <c r="B52" s="59" cm="1">
        <f t="array" ref="B52">(SUMPRODUCT(--(ISNUMBER(MATCH(B$3:B$39, _xlfn._xlws.FILTER($J$2:$J$40, $K$2:$K$40="Transporte"), 0)))))/2</f>
        <v>0</v>
      </c>
      <c r="C52" s="59" cm="1">
        <f t="array" ref="C52">(SUMPRODUCT(--(ISNUMBER(MATCH(C$3:C$39, _xlfn._xlws.FILTER($J$2:$J$40, $K$2:$K$40="Transporte"), 0)))))/2</f>
        <v>0</v>
      </c>
      <c r="D52" s="59" cm="1">
        <f t="array" ref="D52">(SUMPRODUCT(--(ISNUMBER(MATCH(D$3:D$39, _xlfn._xlws.FILTER($J$2:$J$40, $K$2:$K$40="Transporte"), 0)))))/2</f>
        <v>0</v>
      </c>
      <c r="E52" s="59" cm="1">
        <f t="array" ref="E52">(SUMPRODUCT(--(ISNUMBER(MATCH(E$3:E$39, _xlfn._xlws.FILTER($J$2:$J$40, $K$2:$K$40="Transporte"), 0)))))/2</f>
        <v>0</v>
      </c>
      <c r="F52" s="59" cm="1">
        <f t="array" ref="F52">(SUMPRODUCT(--(ISNUMBER(MATCH(F$3:F$39, _xlfn._xlws.FILTER($J$2:$J$40, $K$2:$K$40="Transporte"), 0)))))/2</f>
        <v>0</v>
      </c>
      <c r="G52" s="59" cm="1">
        <f t="array" ref="G52">(SUMPRODUCT(--(ISNUMBER(MATCH(G$3:G$39, _xlfn._xlws.FILTER($J$2:$J$40, $K$2:$K$40="Transporte"), 0)))))/2</f>
        <v>0</v>
      </c>
      <c r="H52" s="59" cm="1">
        <f t="array" ref="H52">(SUMPRODUCT(--(ISNUMBER(MATCH(H$3:H$39, _xlfn._xlws.FILTER($J$2:$J$40, $K$2:$K$40="Transporte"), 0)))))/2</f>
        <v>0</v>
      </c>
      <c r="I52" s="67">
        <f t="shared" si="0"/>
        <v>0</v>
      </c>
    </row>
    <row r="53" spans="1:13" ht="14.4" customHeight="1" x14ac:dyDescent="0.3">
      <c r="A53" s="53" t="s">
        <v>64</v>
      </c>
      <c r="B53" s="59" cm="1">
        <f t="array" ref="B53">(SUMPRODUCT(--(ISNUMBER(MATCH(B$3:B$39, _xlfn._xlws.FILTER($J$2:$J$40, $K$2:$K$40="Procrastinación"), 0)))))/2</f>
        <v>0</v>
      </c>
      <c r="C53" s="59" cm="1">
        <f t="array" ref="C53">(SUMPRODUCT(--(ISNUMBER(MATCH(C$3:C$39, _xlfn._xlws.FILTER($J$2:$J$40, $K$2:$K$40="Procrastinación"), 0)))))/2</f>
        <v>0</v>
      </c>
      <c r="D53" s="59" cm="1">
        <f t="array" ref="D53">(SUMPRODUCT(--(ISNUMBER(MATCH(D$3:D$39, _xlfn._xlws.FILTER($J$2:$J$40, $K$2:$K$40="Procrastinación"), 0)))))/2</f>
        <v>0</v>
      </c>
      <c r="E53" s="59" cm="1">
        <f t="array" ref="E53">(SUMPRODUCT(--(ISNUMBER(MATCH(E$3:E$39, _xlfn._xlws.FILTER($J$2:$J$40, $K$2:$K$40="Procrastinación"), 0)))))/2</f>
        <v>0</v>
      </c>
      <c r="F53" s="59" cm="1">
        <f t="array" ref="F53">(SUMPRODUCT(--(ISNUMBER(MATCH(F$3:F$39, _xlfn._xlws.FILTER($J$2:$J$40, $K$2:$K$40="Procrastinación"), 0)))))/2</f>
        <v>0.5</v>
      </c>
      <c r="G53" s="59" cm="1">
        <f t="array" ref="G53">(SUMPRODUCT(--(ISNUMBER(MATCH(G$3:G$39, _xlfn._xlws.FILTER($J$2:$J$40, $K$2:$K$40="Procrastinación"), 0)))))/2</f>
        <v>0.5</v>
      </c>
      <c r="H53" s="59" cm="1">
        <f t="array" ref="H53">(SUMPRODUCT(--(ISNUMBER(MATCH(H$3:H$39, _xlfn._xlws.FILTER($J$2:$J$40, $K$2:$K$40="Procrastinación"), 0)))))/2</f>
        <v>0</v>
      </c>
      <c r="I53" s="68">
        <f t="shared" si="0"/>
        <v>1</v>
      </c>
    </row>
    <row r="54" spans="1:13" ht="14.4" customHeight="1" x14ac:dyDescent="0.3">
      <c r="A54" s="54" t="s">
        <v>18</v>
      </c>
      <c r="B54" s="69">
        <v>9</v>
      </c>
      <c r="C54" s="69"/>
      <c r="D54" s="69">
        <v>11</v>
      </c>
      <c r="E54" s="69"/>
      <c r="F54" s="69">
        <v>11</v>
      </c>
      <c r="G54" s="69"/>
      <c r="H54" s="69"/>
      <c r="I54" s="70">
        <f xml:space="preserve"> SUM(B54:H54)</f>
        <v>31</v>
      </c>
      <c r="J54" s="48"/>
      <c r="K54" s="48"/>
      <c r="L54" s="48"/>
      <c r="M54" s="48"/>
    </row>
    <row r="55" spans="1:13" ht="14.4" customHeight="1" x14ac:dyDescent="0.3"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</row>
    <row r="56" spans="1:13" ht="14.4" customHeight="1" x14ac:dyDescent="0.3">
      <c r="B56" s="55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</row>
    <row r="57" spans="1:13" ht="21" x14ac:dyDescent="0.3">
      <c r="A57" s="56"/>
      <c r="B57" s="55"/>
      <c r="C57" s="48"/>
      <c r="D57" s="48"/>
      <c r="E57" s="48"/>
      <c r="F57" s="48"/>
      <c r="G57" s="48"/>
      <c r="H57" s="48"/>
      <c r="I57" s="57"/>
      <c r="J57" s="57"/>
      <c r="K57" s="58"/>
      <c r="L57" s="58"/>
      <c r="M57" s="48"/>
    </row>
    <row r="58" spans="1:13" ht="14.4" customHeight="1" x14ac:dyDescent="0.3">
      <c r="B58" s="55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</row>
    <row r="59" spans="1:13" ht="14.4" customHeight="1" x14ac:dyDescent="0.3">
      <c r="B59" s="55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</row>
    <row r="60" spans="1:13" ht="14.4" customHeight="1" x14ac:dyDescent="0.3">
      <c r="B60" s="55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</row>
    <row r="61" spans="1:13" ht="14.4" customHeight="1" x14ac:dyDescent="0.3">
      <c r="B61" s="55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</row>
    <row r="62" spans="1:13" ht="14.4" customHeight="1" x14ac:dyDescent="0.3">
      <c r="A62" s="48"/>
      <c r="B62" s="55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</row>
    <row r="63" spans="1:13" ht="14.4" customHeight="1" x14ac:dyDescent="0.3">
      <c r="A63" s="48"/>
      <c r="B63" s="55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</row>
    <row r="64" spans="1:13" ht="14.4" customHeight="1" x14ac:dyDescent="0.3">
      <c r="A64" s="48"/>
      <c r="B64" s="55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</row>
    <row r="65" spans="1:13" ht="14.4" customHeight="1" x14ac:dyDescent="0.3">
      <c r="A65" s="48"/>
      <c r="B65" s="55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</row>
    <row r="66" spans="1:13" ht="14.4" customHeight="1" x14ac:dyDescent="0.3">
      <c r="A66" s="48"/>
      <c r="B66" s="55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</row>
    <row r="67" spans="1:13" ht="14.4" customHeight="1" x14ac:dyDescent="0.3">
      <c r="B67" s="55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</row>
    <row r="68" spans="1:13" ht="14.4" customHeight="1" x14ac:dyDescent="0.3">
      <c r="A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</row>
    <row r="69" spans="1:13" ht="14.4" customHeight="1" x14ac:dyDescent="0.3">
      <c r="A69" s="48"/>
    </row>
    <row r="70" spans="1:13" ht="14.4" customHeight="1" x14ac:dyDescent="0.3">
      <c r="A70" s="48"/>
    </row>
    <row r="71" spans="1:13" ht="14.4" customHeight="1" x14ac:dyDescent="0.3">
      <c r="A71" s="48"/>
    </row>
    <row r="72" spans="1:13" ht="14.4" customHeight="1" x14ac:dyDescent="0.3">
      <c r="A72" s="48"/>
    </row>
  </sheetData>
  <sheetProtection sheet="1" objects="1" scenarios="1" formatCells="0" formatColumns="0" formatRows="0" insertColumns="0" insertRows="0" insertHyperlinks="0" deleteColumns="0" deleteRows="0"/>
  <mergeCells count="8">
    <mergeCell ref="I23:I28"/>
    <mergeCell ref="I29:I34"/>
    <mergeCell ref="I35:I37"/>
    <mergeCell ref="I2:I6"/>
    <mergeCell ref="I1:J1"/>
    <mergeCell ref="I7:I12"/>
    <mergeCell ref="I13:I17"/>
    <mergeCell ref="I18:I22"/>
  </mergeCells>
  <conditionalFormatting sqref="I45">
    <cfRule type="dataBar" priority="49">
      <dataBar>
        <cfvo type="min"/>
        <cfvo type="max"/>
        <color rgb="FFDCB894"/>
      </dataBar>
      <extLst>
        <ext xmlns:x14="http://schemas.microsoft.com/office/spreadsheetml/2009/9/main" uri="{B025F937-C7B1-47D3-B67F-A62EFF666E3E}">
          <x14:id>{4DF4DE37-0044-4750-885A-3858C176739D}</x14:id>
        </ext>
      </extLst>
    </cfRule>
  </conditionalFormatting>
  <conditionalFormatting sqref="I46">
    <cfRule type="dataBar" priority="48">
      <dataBar>
        <cfvo type="min"/>
        <cfvo type="max"/>
        <color rgb="FFF6B198"/>
      </dataBar>
      <extLst>
        <ext xmlns:x14="http://schemas.microsoft.com/office/spreadsheetml/2009/9/main" uri="{B025F937-C7B1-47D3-B67F-A62EFF666E3E}">
          <x14:id>{D6574828-7239-4DCF-9459-6F24AD909A6A}</x14:id>
        </ext>
      </extLst>
    </cfRule>
  </conditionalFormatting>
  <conditionalFormatting sqref="I47">
    <cfRule type="dataBar" priority="47">
      <dataBar>
        <cfvo type="min"/>
        <cfvo type="max"/>
        <color rgb="FF83CCEB"/>
      </dataBar>
      <extLst>
        <ext xmlns:x14="http://schemas.microsoft.com/office/spreadsheetml/2009/9/main" uri="{B025F937-C7B1-47D3-B67F-A62EFF666E3E}">
          <x14:id>{DEAC4E16-D3DC-4E05-9139-C53A2DD611BF}</x14:id>
        </ext>
      </extLst>
    </cfRule>
  </conditionalFormatting>
  <conditionalFormatting sqref="B3:H39">
    <cfRule type="expression" dxfId="14" priority="23">
      <formula>ISNUMBER(MATCH(B3, _xlfn._xlws.FILTER($J$2:$J$40, $K$2:$K$40="Estudio"), 0))</formula>
    </cfRule>
    <cfRule type="expression" dxfId="13" priority="22">
      <formula>ISNUMBER(MATCH(B3, _xlfn._xlws.FILTER($J$2:$J$40, $K$2:$K$40="Ejercicio/Bienestar"), 0))</formula>
    </cfRule>
    <cfRule type="expression" dxfId="12" priority="21">
      <formula>ISNUMBER(MATCH(B3, _xlfn._xlws.FILTER($J$2:$J$40, $K$2:$K$40="Comidas"), 0))</formula>
    </cfRule>
    <cfRule type="expression" dxfId="11" priority="20">
      <formula>ISNUMBER(MATCH(B3, _xlfn._xlws.FILTER($J$2:$J$40, $K$2:$K$40="Ayuda a otros"), 0))</formula>
    </cfRule>
    <cfRule type="expression" dxfId="10" priority="19">
      <formula>ISNUMBER(MATCH(B3, _xlfn._xlws.FILTER($J$2:$J$40, $K$2:$K$40="Limpieza"), 0))</formula>
    </cfRule>
    <cfRule type="expression" dxfId="9" priority="18">
      <formula>ISNUMBER(MATCH(B3, _xlfn._xlws.FILTER($J$2:$J$40, $K$2:$K$40="Convivencia"), 0))</formula>
    </cfRule>
    <cfRule type="expression" dxfId="8" priority="17">
      <formula>ISNUMBER(MATCH(B3, _xlfn._xlws.FILTER($J$2:$J$40, $K$2:$K$40="Trabajo"), 0))</formula>
    </cfRule>
    <cfRule type="expression" dxfId="7" priority="16">
      <formula>ISNUMBER(MATCH(B3, _xlfn._xlws.FILTER($J$2:$J$40, $K$2:$K$40="Descanso"), 0))</formula>
    </cfRule>
    <cfRule type="expression" dxfId="6" priority="15">
      <formula>ISNUMBER(MATCH(B3, _xlfn._xlws.FILTER($J$2:$J$40, $K$2:$K$40="Transporte"), 0))</formula>
    </cfRule>
    <cfRule type="expression" dxfId="5" priority="14">
      <formula>ISNUMBER(MATCH(B3, _xlfn._xlws.FILTER($J$2:$J$40, $K$2:$K$40="Procrastinación"), 0))</formula>
    </cfRule>
  </conditionalFormatting>
  <conditionalFormatting sqref="I48">
    <cfRule type="dataBar" priority="12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{EDF2BA84-2F1C-4D87-A9FB-F834C82171DC}</x14:id>
        </ext>
      </extLst>
    </cfRule>
  </conditionalFormatting>
  <conditionalFormatting sqref="I49">
    <cfRule type="dataBar" priority="11">
      <dataBar>
        <cfvo type="min"/>
        <cfvo type="max"/>
        <color theme="8" tint="0.79998168889431442"/>
      </dataBar>
      <extLst>
        <ext xmlns:x14="http://schemas.microsoft.com/office/spreadsheetml/2009/9/main" uri="{B025F937-C7B1-47D3-B67F-A62EFF666E3E}">
          <x14:id>{50B27EF6-32E0-48B0-AE69-048D9BC41A28}</x14:id>
        </ext>
      </extLst>
    </cfRule>
  </conditionalFormatting>
  <conditionalFormatting sqref="I50">
    <cfRule type="dataBar" priority="10">
      <dataBar>
        <cfvo type="min"/>
        <cfvo type="max"/>
        <color rgb="FFFBCE5F"/>
      </dataBar>
      <extLst>
        <ext xmlns:x14="http://schemas.microsoft.com/office/spreadsheetml/2009/9/main" uri="{B025F937-C7B1-47D3-B67F-A62EFF666E3E}">
          <x14:id>{9F13CFF5-C1C0-4E25-8EA0-D675B4B25539}</x14:id>
        </ext>
      </extLst>
    </cfRule>
  </conditionalFormatting>
  <conditionalFormatting sqref="I51">
    <cfRule type="dataBar" priority="9">
      <dataBar>
        <cfvo type="min"/>
        <cfvo type="max"/>
        <color rgb="FF68C2E6"/>
      </dataBar>
      <extLst>
        <ext xmlns:x14="http://schemas.microsoft.com/office/spreadsheetml/2009/9/main" uri="{B025F937-C7B1-47D3-B67F-A62EFF666E3E}">
          <x14:id>{AC403B9E-91E2-4A90-AA47-7B044700C172}</x14:id>
        </ext>
      </extLst>
    </cfRule>
  </conditionalFormatting>
  <conditionalFormatting sqref="I52">
    <cfRule type="dataBar" priority="8">
      <dataBar>
        <cfvo type="min"/>
        <cfvo type="max"/>
        <color theme="0" tint="-0.34998626667073579"/>
      </dataBar>
      <extLst>
        <ext xmlns:x14="http://schemas.microsoft.com/office/spreadsheetml/2009/9/main" uri="{B025F937-C7B1-47D3-B67F-A62EFF666E3E}">
          <x14:id>{30DC7E64-0414-4CA6-A5AA-7AE983AAB49F}</x14:id>
        </ext>
      </extLst>
    </cfRule>
  </conditionalFormatting>
  <conditionalFormatting sqref="I53">
    <cfRule type="dataBar" priority="7">
      <dataBar>
        <cfvo type="min"/>
        <cfvo type="max"/>
        <color theme="1" tint="0.34998626667073579"/>
      </dataBar>
      <extLst>
        <ext xmlns:x14="http://schemas.microsoft.com/office/spreadsheetml/2009/9/main" uri="{B025F937-C7B1-47D3-B67F-A62EFF666E3E}">
          <x14:id>{7F4A2691-B6AF-4AB8-ACC5-5AFF74455D1D}</x14:id>
        </ext>
      </extLst>
    </cfRule>
  </conditionalFormatting>
  <conditionalFormatting sqref="I54">
    <cfRule type="dataBar" priority="1">
      <dataBar>
        <cfvo type="min"/>
        <cfvo type="max"/>
        <color rgb="FFCCCCFF"/>
      </dataBar>
      <extLst>
        <ext xmlns:x14="http://schemas.microsoft.com/office/spreadsheetml/2009/9/main" uri="{B025F937-C7B1-47D3-B67F-A62EFF666E3E}">
          <x14:id>{95B0E8AF-F649-4B7D-89D5-AC7C4B7717CD}</x14:id>
        </ext>
      </extLst>
    </cfRule>
  </conditionalFormatting>
  <dataValidations count="4">
    <dataValidation type="list" allowBlank="1" showInputMessage="1" showErrorMessage="1" sqref="B41:H41" xr:uid="{B24E4C52-93A1-40D6-A4D6-35E97B9D71F4}">
      <formula1>$N$4:$N$8</formula1>
    </dataValidation>
    <dataValidation type="list" allowBlank="1" showInputMessage="1" showErrorMessage="1" sqref="B42:H42 B54:H54" xr:uid="{734A9E7C-EE97-4514-90A3-6B26F878AC78}">
      <formula1>$M$14:$M$21</formula1>
    </dataValidation>
    <dataValidation type="list" allowBlank="1" showInputMessage="1" showErrorMessage="1" sqref="B3:H39" xr:uid="{019BF6AA-7B59-49DD-A118-ADDC729EC881}">
      <formula1>$J$2:$J$40</formula1>
    </dataValidation>
    <dataValidation type="list" allowBlank="1" showInputMessage="1" showErrorMessage="1" sqref="B1:H1" xr:uid="{938F2B03-4F7D-41F9-B1C8-01CD8E33CEC1}">
      <formula1>$M$4:$M$8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F4DE37-0044-4750-885A-3858C176739D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I45</xm:sqref>
        </x14:conditionalFormatting>
        <x14:conditionalFormatting xmlns:xm="http://schemas.microsoft.com/office/excel/2006/main">
          <x14:cfRule type="dataBar" id="{D6574828-7239-4DCF-9459-6F24AD909A6A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I46</xm:sqref>
        </x14:conditionalFormatting>
        <x14:conditionalFormatting xmlns:xm="http://schemas.microsoft.com/office/excel/2006/main">
          <x14:cfRule type="dataBar" id="{DEAC4E16-D3DC-4E05-9139-C53A2DD611BF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I47</xm:sqref>
        </x14:conditionalFormatting>
        <x14:conditionalFormatting xmlns:xm="http://schemas.microsoft.com/office/excel/2006/main">
          <x14:cfRule type="dataBar" id="{EDF2BA84-2F1C-4D87-A9FB-F834C82171DC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I48</xm:sqref>
        </x14:conditionalFormatting>
        <x14:conditionalFormatting xmlns:xm="http://schemas.microsoft.com/office/excel/2006/main">
          <x14:cfRule type="dataBar" id="{50B27EF6-32E0-48B0-AE69-048D9BC41A28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I49</xm:sqref>
        </x14:conditionalFormatting>
        <x14:conditionalFormatting xmlns:xm="http://schemas.microsoft.com/office/excel/2006/main">
          <x14:cfRule type="dataBar" id="{9F13CFF5-C1C0-4E25-8EA0-D675B4B25539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I50</xm:sqref>
        </x14:conditionalFormatting>
        <x14:conditionalFormatting xmlns:xm="http://schemas.microsoft.com/office/excel/2006/main">
          <x14:cfRule type="dataBar" id="{AC403B9E-91E2-4A90-AA47-7B044700C172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I51</xm:sqref>
        </x14:conditionalFormatting>
        <x14:conditionalFormatting xmlns:xm="http://schemas.microsoft.com/office/excel/2006/main">
          <x14:cfRule type="dataBar" id="{30DC7E64-0414-4CA6-A5AA-7AE983AAB49F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I52</xm:sqref>
        </x14:conditionalFormatting>
        <x14:conditionalFormatting xmlns:xm="http://schemas.microsoft.com/office/excel/2006/main">
          <x14:cfRule type="dataBar" id="{7F4A2691-B6AF-4AB8-ACC5-5AFF74455D1D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I53</xm:sqref>
        </x14:conditionalFormatting>
        <x14:conditionalFormatting xmlns:xm="http://schemas.microsoft.com/office/excel/2006/main">
          <x14:cfRule type="containsText" priority="6" operator="containsText" id="{424EC651-62A3-4A12-935A-AD79BC46A870}">
            <xm:f>NOT(ISERROR(SEARCH($M$4,B1)))</xm:f>
            <xm:f>$M$4</xm:f>
            <x14:dxf>
              <fill>
                <patternFill>
                  <bgColor rgb="FF00B050"/>
                </patternFill>
              </fill>
            </x14:dxf>
          </x14:cfRule>
          <x14:cfRule type="containsText" priority="5" operator="containsText" id="{0B0046F6-AE19-41D9-957E-7BB5A5246C4A}">
            <xm:f>NOT(ISERROR(SEARCH($M$5,B1)))</xm:f>
            <xm:f>$M$5</xm:f>
            <x14:dxf>
              <fill>
                <patternFill>
                  <bgColor theme="1" tint="0.499984740745262"/>
                </patternFill>
              </fill>
            </x14:dxf>
          </x14:cfRule>
          <x14:cfRule type="containsText" priority="4" operator="containsText" id="{06FF504D-BAB9-493E-9873-FE2573FC06B1}">
            <xm:f>NOT(ISERROR(SEARCH($M$6,B1)))</xm:f>
            <xm:f>$M$6</xm:f>
            <x14:dxf>
              <fill>
                <patternFill>
                  <bgColor theme="8" tint="0.39994506668294322"/>
                </patternFill>
              </fill>
            </x14:dxf>
          </x14:cfRule>
          <x14:cfRule type="containsText" priority="3" operator="containsText" id="{4D0A49E0-B046-4ECE-939A-8568720C7C37}">
            <xm:f>NOT(ISERROR(SEARCH($M$7,B1)))</xm:f>
            <xm:f>$M$7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E4BC552F-C934-4AD6-9EFC-BFE9DBC2EE8D}">
            <xm:f>NOT(ISERROR(SEARCH($M$8,B1)))</xm:f>
            <xm:f>$M$8</xm:f>
            <x14:dxf>
              <fill>
                <patternFill>
                  <bgColor theme="3" tint="0.499984740745262"/>
                </patternFill>
              </fill>
            </x14:dxf>
          </x14:cfRule>
          <xm:sqref>B1:H1</xm:sqref>
        </x14:conditionalFormatting>
        <x14:conditionalFormatting xmlns:xm="http://schemas.microsoft.com/office/excel/2006/main">
          <x14:cfRule type="dataBar" id="{95B0E8AF-F649-4B7D-89D5-AC7C4B7717CD}">
            <x14:dataBar minLength="0" maxLength="10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I54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Horario (Semana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CRUZ VARGAS</dc:creator>
  <cp:lastModifiedBy>ALEJANDRA CRUZ VARGAS</cp:lastModifiedBy>
  <dcterms:created xsi:type="dcterms:W3CDTF">2025-08-09T19:59:26Z</dcterms:created>
  <dcterms:modified xsi:type="dcterms:W3CDTF">2025-08-10T03:04:29Z</dcterms:modified>
</cp:coreProperties>
</file>